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23070" windowHeight="9060"/>
  </bookViews>
  <sheets>
    <sheet name="TW III 2022 Agustus" sheetId="1" r:id="rId1"/>
  </sheets>
  <definedNames>
    <definedName name="_xlnm._FilterDatabase" localSheetId="0" hidden="1">'TW III 2022 Agustus'!$A$9:$AD$2384</definedName>
    <definedName name="_xlnm.Print_Area" localSheetId="0">'TW III 2022 Agustus'!$C$1:$AD$2395</definedName>
    <definedName name="_xlnm.Print_Titles" localSheetId="0">'TW III 2022 Agustus'!$9:$11</definedName>
  </definedNames>
  <calcPr calcId="162913"/>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N2383" i="1"/>
  <c r="N2382" s="1"/>
  <c r="N2381" s="1"/>
  <c r="N2380" s="1"/>
  <c r="AB2382"/>
  <c r="AA2382"/>
  <c r="Z2382"/>
  <c r="Y2382"/>
  <c r="V2382" s="1"/>
  <c r="X2382"/>
  <c r="U2382"/>
  <c r="AB2381"/>
  <c r="AA2381"/>
  <c r="Z2381"/>
  <c r="Y2381"/>
  <c r="V2381" s="1"/>
  <c r="X2381"/>
  <c r="AB2380"/>
  <c r="AA2380"/>
  <c r="Z2380"/>
  <c r="Y2380"/>
  <c r="V2380" s="1"/>
  <c r="X2380"/>
  <c r="AB2379"/>
  <c r="AA2379"/>
  <c r="Z2379"/>
  <c r="Y2379"/>
  <c r="X2379"/>
  <c r="U2379" s="1"/>
  <c r="V2379"/>
  <c r="AB2378"/>
  <c r="AA2378"/>
  <c r="Z2378"/>
  <c r="Y2378"/>
  <c r="X2378"/>
  <c r="V2378"/>
  <c r="U2378"/>
  <c r="AB2377"/>
  <c r="AA2377"/>
  <c r="Z2377"/>
  <c r="Y2377"/>
  <c r="X2377"/>
  <c r="V2377"/>
  <c r="U2377"/>
  <c r="AB2374"/>
  <c r="AA2374"/>
  <c r="Z2374"/>
  <c r="Y2374"/>
  <c r="V2374" s="1"/>
  <c r="X2374"/>
  <c r="U2374"/>
  <c r="O2374"/>
  <c r="AB2372"/>
  <c r="AA2372"/>
  <c r="X2372"/>
  <c r="U2372"/>
  <c r="R2372"/>
  <c r="P2372"/>
  <c r="O2372"/>
  <c r="P2370"/>
  <c r="Q2370" s="1"/>
  <c r="N2370"/>
  <c r="AA2369"/>
  <c r="X2369"/>
  <c r="U2369"/>
  <c r="R2369"/>
  <c r="AB2369" s="1"/>
  <c r="O2369"/>
  <c r="P2369" s="1"/>
  <c r="AB2366"/>
  <c r="AA2366"/>
  <c r="Z2366"/>
  <c r="Y2366"/>
  <c r="V2366" s="1"/>
  <c r="X2366"/>
  <c r="U2366" s="1"/>
  <c r="N2366"/>
  <c r="P2365"/>
  <c r="N2365"/>
  <c r="O2365" s="1"/>
  <c r="AB2362"/>
  <c r="AA2362"/>
  <c r="X2362"/>
  <c r="U2362" s="1"/>
  <c r="R2362"/>
  <c r="P2362"/>
  <c r="Z2362" s="1"/>
  <c r="O2362"/>
  <c r="AB2361"/>
  <c r="AA2361"/>
  <c r="Z2361"/>
  <c r="Y2361"/>
  <c r="V2361" s="1"/>
  <c r="X2361"/>
  <c r="U2361"/>
  <c r="O2361"/>
  <c r="AB2360"/>
  <c r="AA2360"/>
  <c r="Z2360"/>
  <c r="Y2360"/>
  <c r="V2360" s="1"/>
  <c r="X2360"/>
  <c r="U2360"/>
  <c r="O2360"/>
  <c r="AB2358"/>
  <c r="AA2358"/>
  <c r="Z2358"/>
  <c r="Y2358"/>
  <c r="V2358" s="1"/>
  <c r="X2358"/>
  <c r="U2358"/>
  <c r="AA2357"/>
  <c r="Y2357"/>
  <c r="V2357" s="1"/>
  <c r="X2357"/>
  <c r="U2357" s="1"/>
  <c r="R2357"/>
  <c r="AB2357" s="1"/>
  <c r="O2357"/>
  <c r="P2357" s="1"/>
  <c r="Z2357" s="1"/>
  <c r="AB2356"/>
  <c r="AA2356"/>
  <c r="Z2356"/>
  <c r="Y2356"/>
  <c r="X2356"/>
  <c r="U2356" s="1"/>
  <c r="V2356"/>
  <c r="O2356"/>
  <c r="O2354"/>
  <c r="P2354" s="1"/>
  <c r="AB2352"/>
  <c r="AA2352"/>
  <c r="Z2352"/>
  <c r="Y2352"/>
  <c r="X2352"/>
  <c r="V2352"/>
  <c r="U2352"/>
  <c r="O2352"/>
  <c r="AB2351"/>
  <c r="AA2351"/>
  <c r="Z2351"/>
  <c r="Y2351"/>
  <c r="X2351"/>
  <c r="V2351"/>
  <c r="U2351"/>
  <c r="O2351"/>
  <c r="N2351"/>
  <c r="AB2350"/>
  <c r="AA2350"/>
  <c r="Z2350"/>
  <c r="Y2350"/>
  <c r="X2350"/>
  <c r="V2350"/>
  <c r="U2350"/>
  <c r="O2350"/>
  <c r="AB2349"/>
  <c r="AA2349"/>
  <c r="Z2349"/>
  <c r="Y2349"/>
  <c r="X2349"/>
  <c r="V2349"/>
  <c r="U2349"/>
  <c r="O2349"/>
  <c r="AB2348"/>
  <c r="AA2348"/>
  <c r="Z2348"/>
  <c r="Y2348"/>
  <c r="X2348"/>
  <c r="V2348"/>
  <c r="U2348"/>
  <c r="O2348"/>
  <c r="AB2347"/>
  <c r="AA2347"/>
  <c r="Z2347"/>
  <c r="Y2347"/>
  <c r="X2347"/>
  <c r="V2347"/>
  <c r="U2347"/>
  <c r="O2347"/>
  <c r="P2345"/>
  <c r="Q2345" s="1"/>
  <c r="O2345"/>
  <c r="AB2344"/>
  <c r="AA2344"/>
  <c r="Z2344"/>
  <c r="Y2344"/>
  <c r="V2344" s="1"/>
  <c r="X2344"/>
  <c r="U2344"/>
  <c r="O2344"/>
  <c r="AB2343"/>
  <c r="AA2343"/>
  <c r="Z2343"/>
  <c r="Y2343"/>
  <c r="V2343" s="1"/>
  <c r="X2343"/>
  <c r="U2343"/>
  <c r="AB2341"/>
  <c r="AA2341"/>
  <c r="Z2341"/>
  <c r="Y2341"/>
  <c r="V2341" s="1"/>
  <c r="X2341"/>
  <c r="U2341" s="1"/>
  <c r="O2341"/>
  <c r="O2338" s="1"/>
  <c r="AB2338"/>
  <c r="Y2338"/>
  <c r="V2338" s="1"/>
  <c r="N2338"/>
  <c r="J2338"/>
  <c r="AB2337"/>
  <c r="AA2337"/>
  <c r="Z2337"/>
  <c r="Y2337"/>
  <c r="X2337"/>
  <c r="U2337" s="1"/>
  <c r="V2337"/>
  <c r="O2337"/>
  <c r="AB2334"/>
  <c r="AA2334"/>
  <c r="X2334"/>
  <c r="U2334" s="1"/>
  <c r="R2334"/>
  <c r="P2334"/>
  <c r="AB2332"/>
  <c r="AA2332"/>
  <c r="X2332"/>
  <c r="U2332"/>
  <c r="R2332"/>
  <c r="P2332"/>
  <c r="AA2331"/>
  <c r="Z2331"/>
  <c r="X2331"/>
  <c r="U2331"/>
  <c r="R2331"/>
  <c r="AB2331" s="1"/>
  <c r="P2331"/>
  <c r="Y2331" s="1"/>
  <c r="V2331" s="1"/>
  <c r="N2331"/>
  <c r="AB2330"/>
  <c r="AA2330"/>
  <c r="X2330"/>
  <c r="U2330" s="1"/>
  <c r="R2330"/>
  <c r="P2330"/>
  <c r="Z2330" s="1"/>
  <c r="AA2328"/>
  <c r="X2328"/>
  <c r="U2328" s="1"/>
  <c r="R2328"/>
  <c r="AB2328" s="1"/>
  <c r="N2328"/>
  <c r="O2328" s="1"/>
  <c r="AB2326"/>
  <c r="AA2326"/>
  <c r="X2326"/>
  <c r="U2326" s="1"/>
  <c r="R2326"/>
  <c r="P2326"/>
  <c r="N2326"/>
  <c r="N2310" s="1"/>
  <c r="AA2325"/>
  <c r="Z2325"/>
  <c r="X2325"/>
  <c r="U2325"/>
  <c r="R2325"/>
  <c r="AB2325" s="1"/>
  <c r="P2325"/>
  <c r="Y2325" s="1"/>
  <c r="V2325" s="1"/>
  <c r="N2325"/>
  <c r="AB2324"/>
  <c r="AA2324"/>
  <c r="X2324"/>
  <c r="U2324" s="1"/>
  <c r="R2324"/>
  <c r="P2324"/>
  <c r="Z2324" s="1"/>
  <c r="O2324"/>
  <c r="AB2323"/>
  <c r="AA2323"/>
  <c r="Z2323"/>
  <c r="Y2323"/>
  <c r="V2323" s="1"/>
  <c r="X2323"/>
  <c r="U2323"/>
  <c r="R2323"/>
  <c r="P2323"/>
  <c r="O2323"/>
  <c r="AB2322"/>
  <c r="AA2322"/>
  <c r="X2322"/>
  <c r="U2322" s="1"/>
  <c r="R2322"/>
  <c r="P2322"/>
  <c r="AA2321"/>
  <c r="X2321"/>
  <c r="U2321"/>
  <c r="R2321"/>
  <c r="AB2321" s="1"/>
  <c r="P2321"/>
  <c r="AA2320"/>
  <c r="X2320"/>
  <c r="U2320"/>
  <c r="R2320"/>
  <c r="AB2320" s="1"/>
  <c r="O2320"/>
  <c r="P2320" s="1"/>
  <c r="AB2319"/>
  <c r="AA2319"/>
  <c r="X2319"/>
  <c r="U2319" s="1"/>
  <c r="R2319"/>
  <c r="P2319"/>
  <c r="Z2319" s="1"/>
  <c r="Y2317"/>
  <c r="V2317" s="1"/>
  <c r="P2317"/>
  <c r="Q2317" s="1"/>
  <c r="AA2316"/>
  <c r="Z2316"/>
  <c r="X2316"/>
  <c r="U2316" s="1"/>
  <c r="R2316"/>
  <c r="AB2316" s="1"/>
  <c r="P2316"/>
  <c r="Y2316" s="1"/>
  <c r="V2316" s="1"/>
  <c r="AB2315"/>
  <c r="AA2315"/>
  <c r="Z2315"/>
  <c r="Y2315"/>
  <c r="V2315" s="1"/>
  <c r="X2315"/>
  <c r="U2315" s="1"/>
  <c r="AB2313"/>
  <c r="AA2313"/>
  <c r="Z2313"/>
  <c r="Y2313"/>
  <c r="X2313"/>
  <c r="U2313" s="1"/>
  <c r="V2313"/>
  <c r="AB2310"/>
  <c r="Z2310"/>
  <c r="Y2310"/>
  <c r="V2310" s="1"/>
  <c r="J2310"/>
  <c r="Y2309"/>
  <c r="V2309" s="1"/>
  <c r="Q2309"/>
  <c r="P2309"/>
  <c r="Z2309" s="1"/>
  <c r="P2306"/>
  <c r="Q2306" s="1"/>
  <c r="O2306"/>
  <c r="O2303"/>
  <c r="P2303" s="1"/>
  <c r="Q2303" s="1"/>
  <c r="Y2302"/>
  <c r="V2302" s="1"/>
  <c r="R2302"/>
  <c r="AB2302" s="1"/>
  <c r="Q2302"/>
  <c r="P2302"/>
  <c r="Z2302" s="1"/>
  <c r="P2300"/>
  <c r="Q2300" s="1"/>
  <c r="Y2299"/>
  <c r="V2299" s="1"/>
  <c r="P2299"/>
  <c r="Q2299" s="1"/>
  <c r="P2298"/>
  <c r="O2298"/>
  <c r="O2296"/>
  <c r="P2296" s="1"/>
  <c r="Y2295"/>
  <c r="V2295" s="1"/>
  <c r="P2295"/>
  <c r="Q2295" s="1"/>
  <c r="O2294"/>
  <c r="P2294" s="1"/>
  <c r="Z2292"/>
  <c r="P2292"/>
  <c r="Q2292" s="1"/>
  <c r="AB2291"/>
  <c r="AA2291"/>
  <c r="Z2291"/>
  <c r="Y2291"/>
  <c r="X2291"/>
  <c r="U2291" s="1"/>
  <c r="V2291"/>
  <c r="N2289"/>
  <c r="O2289" s="1"/>
  <c r="AB2286"/>
  <c r="N2286"/>
  <c r="J2286"/>
  <c r="AB2285"/>
  <c r="AA2285"/>
  <c r="Z2285"/>
  <c r="Y2285"/>
  <c r="X2285"/>
  <c r="V2285"/>
  <c r="U2285"/>
  <c r="AB2282"/>
  <c r="AA2282"/>
  <c r="Z2282"/>
  <c r="Y2282"/>
  <c r="V2282" s="1"/>
  <c r="X2282"/>
  <c r="U2282"/>
  <c r="AB2281"/>
  <c r="AA2281"/>
  <c r="Z2281"/>
  <c r="Y2281"/>
  <c r="V2281" s="1"/>
  <c r="X2281"/>
  <c r="U2281" s="1"/>
  <c r="AB2280"/>
  <c r="AA2280"/>
  <c r="Z2280"/>
  <c r="Y2280"/>
  <c r="X2280"/>
  <c r="U2280" s="1"/>
  <c r="V2280"/>
  <c r="AB2279"/>
  <c r="AA2279"/>
  <c r="Z2279"/>
  <c r="Y2279"/>
  <c r="V2279" s="1"/>
  <c r="X2279"/>
  <c r="U2279"/>
  <c r="AB2277"/>
  <c r="AA2277"/>
  <c r="Z2277"/>
  <c r="Y2277"/>
  <c r="V2277" s="1"/>
  <c r="X2277"/>
  <c r="U2277" s="1"/>
  <c r="AB2276"/>
  <c r="AA2276"/>
  <c r="Z2276"/>
  <c r="Y2276"/>
  <c r="X2276"/>
  <c r="U2276" s="1"/>
  <c r="V2276"/>
  <c r="AB2275"/>
  <c r="AA2275"/>
  <c r="Z2275"/>
  <c r="Y2275"/>
  <c r="X2275"/>
  <c r="V2275"/>
  <c r="U2275"/>
  <c r="AB2273"/>
  <c r="AA2273"/>
  <c r="Z2273"/>
  <c r="Y2273"/>
  <c r="X2273"/>
  <c r="V2273"/>
  <c r="U2273"/>
  <c r="AB2272"/>
  <c r="AA2272"/>
  <c r="Z2272"/>
  <c r="Y2272"/>
  <c r="V2272" s="1"/>
  <c r="X2272"/>
  <c r="U2272"/>
  <c r="AB2271"/>
  <c r="AA2271"/>
  <c r="Z2271"/>
  <c r="Y2271"/>
  <c r="X2271"/>
  <c r="U2271" s="1"/>
  <c r="V2271"/>
  <c r="AB2270"/>
  <c r="AA2270"/>
  <c r="Z2270"/>
  <c r="Y2270"/>
  <c r="X2270"/>
  <c r="U2270" s="1"/>
  <c r="V2270"/>
  <c r="AB2268"/>
  <c r="AA2268"/>
  <c r="Z2268"/>
  <c r="Y2268"/>
  <c r="V2268" s="1"/>
  <c r="X2268"/>
  <c r="U2268"/>
  <c r="AB2267"/>
  <c r="AA2267"/>
  <c r="Z2267"/>
  <c r="Y2267"/>
  <c r="V2267" s="1"/>
  <c r="X2267"/>
  <c r="U2267" s="1"/>
  <c r="AB2266"/>
  <c r="AA2266"/>
  <c r="Z2266"/>
  <c r="Y2266"/>
  <c r="X2266"/>
  <c r="U2266" s="1"/>
  <c r="V2266"/>
  <c r="N2264"/>
  <c r="O2264" s="1"/>
  <c r="P2264" s="1"/>
  <c r="P2263"/>
  <c r="O2263"/>
  <c r="N2260"/>
  <c r="J2260"/>
  <c r="N2259"/>
  <c r="O2259" s="1"/>
  <c r="P2259" s="1"/>
  <c r="O2258"/>
  <c r="P2258" s="1"/>
  <c r="N2258"/>
  <c r="AB2254"/>
  <c r="AA2254"/>
  <c r="Z2254"/>
  <c r="Y2254"/>
  <c r="X2254"/>
  <c r="V2254"/>
  <c r="U2254"/>
  <c r="O2254"/>
  <c r="AB2251"/>
  <c r="AA2251"/>
  <c r="Z2251"/>
  <c r="Y2251"/>
  <c r="X2251"/>
  <c r="V2251"/>
  <c r="U2251"/>
  <c r="N2251"/>
  <c r="O2251" s="1"/>
  <c r="AB2250"/>
  <c r="AA2250"/>
  <c r="Z2250"/>
  <c r="Y2250"/>
  <c r="X2250"/>
  <c r="U2250" s="1"/>
  <c r="V2250"/>
  <c r="N2250"/>
  <c r="O2250" s="1"/>
  <c r="AB2249"/>
  <c r="AA2249"/>
  <c r="Z2249"/>
  <c r="Y2249"/>
  <c r="V2249" s="1"/>
  <c r="X2249"/>
  <c r="U2249" s="1"/>
  <c r="O2249"/>
  <c r="AB2247"/>
  <c r="AA2247"/>
  <c r="Z2247"/>
  <c r="Y2247"/>
  <c r="V2247" s="1"/>
  <c r="X2247"/>
  <c r="U2247" s="1"/>
  <c r="O2247"/>
  <c r="AB2246"/>
  <c r="AA2246"/>
  <c r="Z2246"/>
  <c r="Y2246"/>
  <c r="V2246" s="1"/>
  <c r="X2246"/>
  <c r="U2246" s="1"/>
  <c r="O2246"/>
  <c r="AB2245"/>
  <c r="AA2245"/>
  <c r="Z2245"/>
  <c r="Y2245"/>
  <c r="V2245" s="1"/>
  <c r="X2245"/>
  <c r="U2245" s="1"/>
  <c r="O2245"/>
  <c r="N2245"/>
  <c r="AA2243"/>
  <c r="Z2243"/>
  <c r="X2243"/>
  <c r="U2243" s="1"/>
  <c r="V2243"/>
  <c r="R2243"/>
  <c r="AB2243" s="1"/>
  <c r="N2243"/>
  <c r="O2243" s="1"/>
  <c r="P2243" s="1"/>
  <c r="AB2241"/>
  <c r="AA2241"/>
  <c r="Z2241"/>
  <c r="Y2241"/>
  <c r="V2241" s="1"/>
  <c r="X2241"/>
  <c r="U2241" s="1"/>
  <c r="AB2240"/>
  <c r="AA2240"/>
  <c r="Z2240"/>
  <c r="Y2240"/>
  <c r="V2240" s="1"/>
  <c r="X2240"/>
  <c r="U2240" s="1"/>
  <c r="AB2239"/>
  <c r="AA2239"/>
  <c r="Z2239"/>
  <c r="Y2239"/>
  <c r="V2239" s="1"/>
  <c r="X2239"/>
  <c r="U2239" s="1"/>
  <c r="AB2238"/>
  <c r="AA2238"/>
  <c r="Z2238"/>
  <c r="Y2238"/>
  <c r="V2238" s="1"/>
  <c r="X2238"/>
  <c r="U2238" s="1"/>
  <c r="AB2237"/>
  <c r="AA2237"/>
  <c r="Z2237"/>
  <c r="Y2237"/>
  <c r="X2237"/>
  <c r="U2237" s="1"/>
  <c r="V2237"/>
  <c r="AB2236"/>
  <c r="AA2236"/>
  <c r="Z2236"/>
  <c r="Y2236"/>
  <c r="X2236"/>
  <c r="V2236"/>
  <c r="U2236"/>
  <c r="N2236"/>
  <c r="AB2234"/>
  <c r="AA2234"/>
  <c r="Z2234"/>
  <c r="Y2234"/>
  <c r="X2234"/>
  <c r="V2234"/>
  <c r="U2234"/>
  <c r="AB2233"/>
  <c r="AA2233"/>
  <c r="Z2233"/>
  <c r="Y2233"/>
  <c r="V2233" s="1"/>
  <c r="X2233"/>
  <c r="U2233"/>
  <c r="AB2232"/>
  <c r="AA2232"/>
  <c r="Z2232"/>
  <c r="Y2232"/>
  <c r="V2232" s="1"/>
  <c r="X2232"/>
  <c r="U2232" s="1"/>
  <c r="N2230"/>
  <c r="O2230" s="1"/>
  <c r="AB2227"/>
  <c r="J2227"/>
  <c r="AA2226"/>
  <c r="Z2226"/>
  <c r="X2226"/>
  <c r="U2226" s="1"/>
  <c r="R2226"/>
  <c r="AB2226" s="1"/>
  <c r="O2226"/>
  <c r="P2226" s="1"/>
  <c r="Y2226" s="1"/>
  <c r="V2226" s="1"/>
  <c r="AB2225"/>
  <c r="AA2225"/>
  <c r="X2225"/>
  <c r="U2225"/>
  <c r="R2225"/>
  <c r="P2225"/>
  <c r="O2225"/>
  <c r="AB2222"/>
  <c r="AA2222"/>
  <c r="Z2222"/>
  <c r="Y2222"/>
  <c r="X2222"/>
  <c r="V2222"/>
  <c r="U2222"/>
  <c r="AB2219"/>
  <c r="AA2219"/>
  <c r="Z2219"/>
  <c r="Y2219"/>
  <c r="V2219" s="1"/>
  <c r="X2219"/>
  <c r="U2219"/>
  <c r="O2219"/>
  <c r="AB2216"/>
  <c r="AA2216"/>
  <c r="Z2216"/>
  <c r="Y2216"/>
  <c r="X2216"/>
  <c r="V2216"/>
  <c r="U2216"/>
  <c r="O2216"/>
  <c r="O2195" s="1"/>
  <c r="AB2214"/>
  <c r="AA2214"/>
  <c r="Z2214"/>
  <c r="Y2214"/>
  <c r="X2214"/>
  <c r="V2214"/>
  <c r="U2214"/>
  <c r="AB2213"/>
  <c r="AA2213"/>
  <c r="Z2213"/>
  <c r="Y2213"/>
  <c r="X2213"/>
  <c r="V2213"/>
  <c r="U2213"/>
  <c r="P2212"/>
  <c r="AA2210"/>
  <c r="X2210"/>
  <c r="U2210"/>
  <c r="R2210"/>
  <c r="AB2210" s="1"/>
  <c r="P2210"/>
  <c r="Z2210" s="1"/>
  <c r="O2210"/>
  <c r="AB2208"/>
  <c r="AA2208"/>
  <c r="Z2208"/>
  <c r="Y2208"/>
  <c r="X2208"/>
  <c r="U2208" s="1"/>
  <c r="V2208"/>
  <c r="AB2207"/>
  <c r="AA2207"/>
  <c r="Z2207"/>
  <c r="Y2207"/>
  <c r="X2207"/>
  <c r="V2207"/>
  <c r="U2207"/>
  <c r="AB2206"/>
  <c r="AA2206"/>
  <c r="Z2206"/>
  <c r="Y2206"/>
  <c r="V2206" s="1"/>
  <c r="X2206"/>
  <c r="U2206"/>
  <c r="AB2205"/>
  <c r="AA2205"/>
  <c r="Z2205"/>
  <c r="Y2205"/>
  <c r="V2205" s="1"/>
  <c r="X2205"/>
  <c r="U2205" s="1"/>
  <c r="AB2204"/>
  <c r="AA2204"/>
  <c r="Z2204"/>
  <c r="Y2204"/>
  <c r="X2204"/>
  <c r="U2204" s="1"/>
  <c r="V2204"/>
  <c r="O2204"/>
  <c r="AA2202"/>
  <c r="Q2202"/>
  <c r="P2202"/>
  <c r="AB2201"/>
  <c r="AA2201"/>
  <c r="Z2201"/>
  <c r="Y2201"/>
  <c r="V2201" s="1"/>
  <c r="X2201"/>
  <c r="U2201"/>
  <c r="AB2200"/>
  <c r="AA2200"/>
  <c r="Z2200"/>
  <c r="Y2200"/>
  <c r="V2200" s="1"/>
  <c r="X2200"/>
  <c r="U2200" s="1"/>
  <c r="AB2198"/>
  <c r="AA2198"/>
  <c r="Z2198"/>
  <c r="Y2198"/>
  <c r="X2198"/>
  <c r="U2198" s="1"/>
  <c r="V2198"/>
  <c r="AB2195"/>
  <c r="AA2195"/>
  <c r="Z2195"/>
  <c r="N2195"/>
  <c r="J2195"/>
  <c r="AB2194"/>
  <c r="AA2194"/>
  <c r="Z2194"/>
  <c r="Y2194"/>
  <c r="V2194" s="1"/>
  <c r="X2194"/>
  <c r="U2194" s="1"/>
  <c r="O2194"/>
  <c r="AB2191"/>
  <c r="AA2191"/>
  <c r="Z2191"/>
  <c r="Y2191"/>
  <c r="V2191" s="1"/>
  <c r="X2191"/>
  <c r="U2191" s="1"/>
  <c r="O2191"/>
  <c r="AB2189"/>
  <c r="AA2189"/>
  <c r="Z2189"/>
  <c r="X2189"/>
  <c r="U2189" s="1"/>
  <c r="V2189"/>
  <c r="O2189"/>
  <c r="AB2188"/>
  <c r="AA2188"/>
  <c r="Z2188"/>
  <c r="Y2188"/>
  <c r="V2188" s="1"/>
  <c r="X2188"/>
  <c r="U2188" s="1"/>
  <c r="O2188"/>
  <c r="AB2187"/>
  <c r="AA2187"/>
  <c r="Z2187"/>
  <c r="Y2187"/>
  <c r="V2187" s="1"/>
  <c r="X2187"/>
  <c r="U2187" s="1"/>
  <c r="AA2186"/>
  <c r="X2186"/>
  <c r="U2186" s="1"/>
  <c r="R2186"/>
  <c r="AB2186" s="1"/>
  <c r="N2186"/>
  <c r="N2168" s="1"/>
  <c r="AB2184"/>
  <c r="AA2184"/>
  <c r="Z2184"/>
  <c r="Y2184"/>
  <c r="V2184" s="1"/>
  <c r="X2184"/>
  <c r="U2184"/>
  <c r="O2184"/>
  <c r="AA2183"/>
  <c r="X2183"/>
  <c r="U2183" s="1"/>
  <c r="V2183"/>
  <c r="R2183"/>
  <c r="P2183"/>
  <c r="O2183"/>
  <c r="AB2182"/>
  <c r="AA2182"/>
  <c r="Z2182"/>
  <c r="Y2182"/>
  <c r="X2182"/>
  <c r="V2182"/>
  <c r="U2182"/>
  <c r="O2182"/>
  <c r="AB2181"/>
  <c r="AA2181"/>
  <c r="Z2181"/>
  <c r="Y2181"/>
  <c r="X2181"/>
  <c r="V2181"/>
  <c r="U2181"/>
  <c r="O2181"/>
  <c r="AB2180"/>
  <c r="AA2180"/>
  <c r="Z2180"/>
  <c r="Y2180"/>
  <c r="X2180"/>
  <c r="V2180"/>
  <c r="U2180"/>
  <c r="O2180"/>
  <c r="AB2179"/>
  <c r="AA2179"/>
  <c r="Z2179"/>
  <c r="Y2179"/>
  <c r="X2179"/>
  <c r="V2179"/>
  <c r="U2179"/>
  <c r="O2179"/>
  <c r="AB2178"/>
  <c r="AA2178"/>
  <c r="Z2178"/>
  <c r="Y2178"/>
  <c r="X2178"/>
  <c r="V2178"/>
  <c r="U2178"/>
  <c r="O2178"/>
  <c r="AB2176"/>
  <c r="AA2176"/>
  <c r="Z2176"/>
  <c r="Y2176"/>
  <c r="X2176"/>
  <c r="V2176"/>
  <c r="U2176"/>
  <c r="O2176"/>
  <c r="AB2175"/>
  <c r="AA2175"/>
  <c r="Z2175"/>
  <c r="Y2175"/>
  <c r="X2175"/>
  <c r="V2175"/>
  <c r="U2175"/>
  <c r="O2175"/>
  <c r="AB2174"/>
  <c r="AA2174"/>
  <c r="Z2174"/>
  <c r="Y2174"/>
  <c r="X2174"/>
  <c r="V2174"/>
  <c r="U2174"/>
  <c r="AB2172"/>
  <c r="AA2172"/>
  <c r="Z2172"/>
  <c r="Y2172"/>
  <c r="V2172" s="1"/>
  <c r="X2172"/>
  <c r="U2172"/>
  <c r="O2172"/>
  <c r="N2172"/>
  <c r="AB2171"/>
  <c r="AA2171"/>
  <c r="Z2171"/>
  <c r="Y2171"/>
  <c r="X2171"/>
  <c r="V2171"/>
  <c r="U2171"/>
  <c r="O2171"/>
  <c r="U2168"/>
  <c r="Q2168"/>
  <c r="X2168" s="1"/>
  <c r="J2168"/>
  <c r="AA2168" s="1"/>
  <c r="AB2167"/>
  <c r="AA2167"/>
  <c r="Z2167"/>
  <c r="Y2167"/>
  <c r="V2167" s="1"/>
  <c r="X2167"/>
  <c r="U2167"/>
  <c r="O2167"/>
  <c r="AB2164"/>
  <c r="AA2164"/>
  <c r="Z2164"/>
  <c r="X2164"/>
  <c r="U2164" s="1"/>
  <c r="V2164"/>
  <c r="N2164"/>
  <c r="O2164" s="1"/>
  <c r="AB2163"/>
  <c r="AA2163"/>
  <c r="Z2163"/>
  <c r="Y2163"/>
  <c r="V2163" s="1"/>
  <c r="X2163"/>
  <c r="U2163" s="1"/>
  <c r="N2163"/>
  <c r="O2163" s="1"/>
  <c r="AB2161"/>
  <c r="AA2161"/>
  <c r="Z2161"/>
  <c r="Y2161"/>
  <c r="V2161" s="1"/>
  <c r="X2161"/>
  <c r="U2161"/>
  <c r="O2161"/>
  <c r="AB2160"/>
  <c r="AA2160"/>
  <c r="Z2160"/>
  <c r="Y2160"/>
  <c r="V2160" s="1"/>
  <c r="X2160"/>
  <c r="U2160"/>
  <c r="O2160"/>
  <c r="AB2159"/>
  <c r="AA2159"/>
  <c r="Z2159"/>
  <c r="Y2159"/>
  <c r="V2159" s="1"/>
  <c r="X2159"/>
  <c r="U2159"/>
  <c r="N2159"/>
  <c r="O2159" s="1"/>
  <c r="O2145" s="1"/>
  <c r="AB2157"/>
  <c r="AA2157"/>
  <c r="Z2157"/>
  <c r="Y2157"/>
  <c r="X2157"/>
  <c r="V2157"/>
  <c r="U2157"/>
  <c r="O2157"/>
  <c r="N2157"/>
  <c r="AB2156"/>
  <c r="AA2156"/>
  <c r="Z2156"/>
  <c r="Y2156"/>
  <c r="X2156"/>
  <c r="V2156"/>
  <c r="U2156"/>
  <c r="N2156"/>
  <c r="O2156" s="1"/>
  <c r="AB2155"/>
  <c r="AA2155"/>
  <c r="Z2155"/>
  <c r="Y2155"/>
  <c r="X2155"/>
  <c r="U2155" s="1"/>
  <c r="V2155"/>
  <c r="O2155"/>
  <c r="N2155"/>
  <c r="AB2154"/>
  <c r="AA2154"/>
  <c r="Z2154"/>
  <c r="Y2154"/>
  <c r="V2154" s="1"/>
  <c r="X2154"/>
  <c r="U2154" s="1"/>
  <c r="O2154"/>
  <c r="AB2152"/>
  <c r="AA2152"/>
  <c r="Z2152"/>
  <c r="Y2152"/>
  <c r="V2152" s="1"/>
  <c r="X2152"/>
  <c r="U2152" s="1"/>
  <c r="O2152"/>
  <c r="AB2151"/>
  <c r="AA2151"/>
  <c r="Z2151"/>
  <c r="Y2151"/>
  <c r="V2151" s="1"/>
  <c r="X2151"/>
  <c r="U2151" s="1"/>
  <c r="N2151"/>
  <c r="O2151" s="1"/>
  <c r="AB2150"/>
  <c r="AA2150"/>
  <c r="Z2150"/>
  <c r="Y2150"/>
  <c r="V2150" s="1"/>
  <c r="X2150"/>
  <c r="U2150"/>
  <c r="Y2148"/>
  <c r="V2148" s="1"/>
  <c r="X2148"/>
  <c r="U2148" s="1"/>
  <c r="Q2148"/>
  <c r="R2148" s="1"/>
  <c r="AB2148" s="1"/>
  <c r="P2148"/>
  <c r="Z2148" s="1"/>
  <c r="O2148"/>
  <c r="AB2145"/>
  <c r="N2145"/>
  <c r="J2145"/>
  <c r="Z2145" s="1"/>
  <c r="AB2144"/>
  <c r="AA2144"/>
  <c r="Z2144"/>
  <c r="Y2144"/>
  <c r="X2144"/>
  <c r="V2144"/>
  <c r="U2144"/>
  <c r="AA2141"/>
  <c r="X2141"/>
  <c r="U2141"/>
  <c r="R2141"/>
  <c r="AB2141" s="1"/>
  <c r="O2141"/>
  <c r="P2141" s="1"/>
  <c r="N2141"/>
  <c r="AB2140"/>
  <c r="AA2140"/>
  <c r="Y2140"/>
  <c r="V2140" s="1"/>
  <c r="X2140"/>
  <c r="U2140" s="1"/>
  <c r="R2140"/>
  <c r="P2140"/>
  <c r="Z2140" s="1"/>
  <c r="O2140"/>
  <c r="N2140"/>
  <c r="AB2139"/>
  <c r="AA2139"/>
  <c r="X2139"/>
  <c r="U2139"/>
  <c r="R2139"/>
  <c r="P2139"/>
  <c r="AB2137"/>
  <c r="AA2137"/>
  <c r="Z2137"/>
  <c r="Y2137"/>
  <c r="X2137"/>
  <c r="U2137" s="1"/>
  <c r="V2137"/>
  <c r="AB2136"/>
  <c r="AA2136"/>
  <c r="Z2136"/>
  <c r="Y2136"/>
  <c r="X2136"/>
  <c r="V2136"/>
  <c r="U2136"/>
  <c r="AB2135"/>
  <c r="AA2135"/>
  <c r="Z2135"/>
  <c r="Y2135"/>
  <c r="X2135"/>
  <c r="V2135"/>
  <c r="U2135"/>
  <c r="AB2133"/>
  <c r="AA2133"/>
  <c r="Z2133"/>
  <c r="Y2133"/>
  <c r="V2133" s="1"/>
  <c r="X2133"/>
  <c r="U2133"/>
  <c r="AB2132"/>
  <c r="AA2132"/>
  <c r="Z2132"/>
  <c r="X2132"/>
  <c r="U2132" s="1"/>
  <c r="V2132"/>
  <c r="N2132"/>
  <c r="AB2131"/>
  <c r="AA2131"/>
  <c r="Z2131"/>
  <c r="Y2131"/>
  <c r="V2131" s="1"/>
  <c r="X2131"/>
  <c r="U2131"/>
  <c r="N2131"/>
  <c r="AB2130"/>
  <c r="AA2130"/>
  <c r="Z2130"/>
  <c r="Y2130"/>
  <c r="V2130" s="1"/>
  <c r="X2130"/>
  <c r="U2130"/>
  <c r="AA2129"/>
  <c r="X2129"/>
  <c r="U2129" s="1"/>
  <c r="R2129"/>
  <c r="AB2129" s="1"/>
  <c r="N2129"/>
  <c r="O2129" s="1"/>
  <c r="P2129" s="1"/>
  <c r="V2127"/>
  <c r="N2127"/>
  <c r="O2127" s="1"/>
  <c r="P2127" s="1"/>
  <c r="AB2125"/>
  <c r="AA2125"/>
  <c r="X2125"/>
  <c r="U2125"/>
  <c r="R2125"/>
  <c r="P2125"/>
  <c r="O2125"/>
  <c r="N2125"/>
  <c r="AB2124"/>
  <c r="AA2124"/>
  <c r="Z2124"/>
  <c r="Y2124"/>
  <c r="X2124"/>
  <c r="V2124"/>
  <c r="U2124"/>
  <c r="N2124"/>
  <c r="AB2123"/>
  <c r="AA2123"/>
  <c r="Z2123"/>
  <c r="Y2123"/>
  <c r="X2123"/>
  <c r="V2123"/>
  <c r="U2123"/>
  <c r="AA2121"/>
  <c r="X2121"/>
  <c r="U2121"/>
  <c r="R2121"/>
  <c r="AB2121" s="1"/>
  <c r="O2121"/>
  <c r="P2121" s="1"/>
  <c r="N2121"/>
  <c r="N2118"/>
  <c r="J2118"/>
  <c r="AB2117"/>
  <c r="AA2117"/>
  <c r="Z2117"/>
  <c r="Y2117"/>
  <c r="X2117"/>
  <c r="V2117"/>
  <c r="U2117"/>
  <c r="O2117"/>
  <c r="AA2115"/>
  <c r="X2115"/>
  <c r="U2115"/>
  <c r="R2115"/>
  <c r="AB2115" s="1"/>
  <c r="P2115"/>
  <c r="Z2115" s="1"/>
  <c r="N2115"/>
  <c r="AA2114"/>
  <c r="Z2114"/>
  <c r="Y2114"/>
  <c r="X2114"/>
  <c r="U2114" s="1"/>
  <c r="V2114"/>
  <c r="R2114"/>
  <c r="AB2114" s="1"/>
  <c r="P2114"/>
  <c r="N2114"/>
  <c r="Z2113"/>
  <c r="Y2113"/>
  <c r="V2113"/>
  <c r="P2113"/>
  <c r="Q2113" s="1"/>
  <c r="AB2112"/>
  <c r="AA2112"/>
  <c r="Z2112"/>
  <c r="Y2112"/>
  <c r="V2112" s="1"/>
  <c r="X2112"/>
  <c r="U2112"/>
  <c r="AB2110"/>
  <c r="AA2110"/>
  <c r="Z2110"/>
  <c r="Y2110"/>
  <c r="V2110" s="1"/>
  <c r="X2110"/>
  <c r="U2110" s="1"/>
  <c r="AB2109"/>
  <c r="AA2109"/>
  <c r="Z2109"/>
  <c r="Y2109"/>
  <c r="X2109"/>
  <c r="U2109" s="1"/>
  <c r="V2109"/>
  <c r="O2109"/>
  <c r="AB2108"/>
  <c r="AA2108"/>
  <c r="Z2108"/>
  <c r="Y2108"/>
  <c r="X2108"/>
  <c r="U2108" s="1"/>
  <c r="V2108"/>
  <c r="Z2106"/>
  <c r="V2106"/>
  <c r="P2106"/>
  <c r="Q2106" s="1"/>
  <c r="N2106"/>
  <c r="AB2104"/>
  <c r="AA2104"/>
  <c r="Z2104"/>
  <c r="Y2104"/>
  <c r="V2104" s="1"/>
  <c r="X2104"/>
  <c r="U2104" s="1"/>
  <c r="Z2103"/>
  <c r="Y2103"/>
  <c r="V2103"/>
  <c r="P2103"/>
  <c r="Q2103" s="1"/>
  <c r="AB2102"/>
  <c r="AA2102"/>
  <c r="Z2102"/>
  <c r="Y2102"/>
  <c r="V2102" s="1"/>
  <c r="X2102"/>
  <c r="U2102"/>
  <c r="O2102"/>
  <c r="O2091" s="1"/>
  <c r="AB2101"/>
  <c r="AA2101"/>
  <c r="Z2101"/>
  <c r="Y2101"/>
  <c r="V2101" s="1"/>
  <c r="X2101"/>
  <c r="U2101"/>
  <c r="P2100"/>
  <c r="N2100"/>
  <c r="N2091" s="1"/>
  <c r="AA2098"/>
  <c r="X2098"/>
  <c r="U2098"/>
  <c r="R2098"/>
  <c r="AB2098" s="1"/>
  <c r="P2098"/>
  <c r="Z2098" s="1"/>
  <c r="AB2097"/>
  <c r="AA2097"/>
  <c r="Z2097"/>
  <c r="Y2097"/>
  <c r="X2097"/>
  <c r="V2097"/>
  <c r="U2097"/>
  <c r="AB2096"/>
  <c r="AA2096"/>
  <c r="Z2096"/>
  <c r="Y2096"/>
  <c r="X2096"/>
  <c r="V2096"/>
  <c r="U2096"/>
  <c r="AA2094"/>
  <c r="Z2094"/>
  <c r="X2094"/>
  <c r="U2094"/>
  <c r="R2094"/>
  <c r="P2094"/>
  <c r="Y2094" s="1"/>
  <c r="V2094" s="1"/>
  <c r="N2094"/>
  <c r="J2091"/>
  <c r="O2090"/>
  <c r="P2090" s="1"/>
  <c r="N2090"/>
  <c r="N2089"/>
  <c r="O2089" s="1"/>
  <c r="P2089" s="1"/>
  <c r="AB2085"/>
  <c r="AA2085"/>
  <c r="Z2085"/>
  <c r="Y2085"/>
  <c r="X2085"/>
  <c r="U2085" s="1"/>
  <c r="V2085"/>
  <c r="AB2082"/>
  <c r="AA2082"/>
  <c r="Z2082"/>
  <c r="Y2082"/>
  <c r="X2082"/>
  <c r="V2082"/>
  <c r="U2082"/>
  <c r="N2082"/>
  <c r="AB2080"/>
  <c r="AA2080"/>
  <c r="Z2080"/>
  <c r="Y2080"/>
  <c r="X2080"/>
  <c r="V2080"/>
  <c r="U2080"/>
  <c r="O2080"/>
  <c r="AB2079"/>
  <c r="AA2079"/>
  <c r="Z2079"/>
  <c r="Y2079"/>
  <c r="X2079"/>
  <c r="V2079"/>
  <c r="U2079"/>
  <c r="N2079"/>
  <c r="O2079" s="1"/>
  <c r="AB2078"/>
  <c r="AA2078"/>
  <c r="Z2078"/>
  <c r="Y2078"/>
  <c r="X2078"/>
  <c r="U2078" s="1"/>
  <c r="V2078"/>
  <c r="O2078"/>
  <c r="N2078"/>
  <c r="AA2076"/>
  <c r="Z2076"/>
  <c r="Y2076"/>
  <c r="V2076" s="1"/>
  <c r="X2076"/>
  <c r="U2076"/>
  <c r="R2076"/>
  <c r="AB2076" s="1"/>
  <c r="P2076"/>
  <c r="N2076"/>
  <c r="AB2075"/>
  <c r="AA2075"/>
  <c r="Z2075"/>
  <c r="Y2075"/>
  <c r="V2075" s="1"/>
  <c r="X2075"/>
  <c r="U2075" s="1"/>
  <c r="N2075"/>
  <c r="AB2074"/>
  <c r="AA2074"/>
  <c r="Z2074"/>
  <c r="Y2074"/>
  <c r="V2074" s="1"/>
  <c r="X2074"/>
  <c r="U2074" s="1"/>
  <c r="N2074"/>
  <c r="AB2073"/>
  <c r="AA2073"/>
  <c r="Z2073"/>
  <c r="Y2073"/>
  <c r="V2073" s="1"/>
  <c r="X2073"/>
  <c r="U2073" s="1"/>
  <c r="N2073"/>
  <c r="O2073" s="1"/>
  <c r="AB2071"/>
  <c r="AA2071"/>
  <c r="Z2071"/>
  <c r="Y2071"/>
  <c r="V2071" s="1"/>
  <c r="X2071"/>
  <c r="U2071"/>
  <c r="N2071"/>
  <c r="AB2070"/>
  <c r="AA2070"/>
  <c r="Z2070"/>
  <c r="Y2070"/>
  <c r="V2070" s="1"/>
  <c r="X2070"/>
  <c r="U2070"/>
  <c r="N2070"/>
  <c r="AB2069"/>
  <c r="AA2069"/>
  <c r="Z2069"/>
  <c r="Y2069"/>
  <c r="V2069" s="1"/>
  <c r="X2069"/>
  <c r="U2069"/>
  <c r="AB2067"/>
  <c r="AA2067"/>
  <c r="Z2067"/>
  <c r="Y2067"/>
  <c r="V2067" s="1"/>
  <c r="X2067"/>
  <c r="U2067" s="1"/>
  <c r="N2067"/>
  <c r="O2067" s="1"/>
  <c r="N2064"/>
  <c r="J2064"/>
  <c r="N2063"/>
  <c r="O2063" s="1"/>
  <c r="P2063" s="1"/>
  <c r="N2062"/>
  <c r="P2061"/>
  <c r="O2061"/>
  <c r="N2061"/>
  <c r="AB2057"/>
  <c r="AA2057"/>
  <c r="Z2057"/>
  <c r="Y2057"/>
  <c r="X2057"/>
  <c r="V2057"/>
  <c r="U2057"/>
  <c r="O2057"/>
  <c r="AB2054"/>
  <c r="AA2054"/>
  <c r="Z2054"/>
  <c r="Y2054"/>
  <c r="X2054"/>
  <c r="V2054"/>
  <c r="U2054"/>
  <c r="O2054"/>
  <c r="AB2052"/>
  <c r="AA2052"/>
  <c r="Z2052"/>
  <c r="Y2052"/>
  <c r="X2052"/>
  <c r="V2052"/>
  <c r="U2052"/>
  <c r="O2052"/>
  <c r="AB2051"/>
  <c r="AA2051"/>
  <c r="Z2051"/>
  <c r="Y2051"/>
  <c r="X2051"/>
  <c r="V2051"/>
  <c r="U2051"/>
  <c r="O2051"/>
  <c r="AB2050"/>
  <c r="AA2050"/>
  <c r="X2050"/>
  <c r="U2050"/>
  <c r="R2050"/>
  <c r="P2050"/>
  <c r="Z2050" s="1"/>
  <c r="O2050"/>
  <c r="AA2048"/>
  <c r="X2048"/>
  <c r="U2048"/>
  <c r="R2048"/>
  <c r="AB2048" s="1"/>
  <c r="O2048"/>
  <c r="P2048" s="1"/>
  <c r="Z2048" s="1"/>
  <c r="AB2047"/>
  <c r="AA2047"/>
  <c r="X2047"/>
  <c r="U2047" s="1"/>
  <c r="R2047"/>
  <c r="O2047"/>
  <c r="P2047" s="1"/>
  <c r="AB2046"/>
  <c r="AA2046"/>
  <c r="Z2046"/>
  <c r="Y2046"/>
  <c r="X2046"/>
  <c r="V2046"/>
  <c r="U2046"/>
  <c r="O2046"/>
  <c r="Z2044"/>
  <c r="R2044"/>
  <c r="AB2044" s="1"/>
  <c r="Q2044"/>
  <c r="AA2044" s="1"/>
  <c r="P2044"/>
  <c r="Y2044" s="1"/>
  <c r="V2044" s="1"/>
  <c r="AB2043"/>
  <c r="AA2043"/>
  <c r="Z2043"/>
  <c r="Y2043"/>
  <c r="X2043"/>
  <c r="V2043"/>
  <c r="U2043"/>
  <c r="AB2042"/>
  <c r="AA2042"/>
  <c r="Z2042"/>
  <c r="Y2042"/>
  <c r="X2042"/>
  <c r="V2042"/>
  <c r="U2042"/>
  <c r="O2040"/>
  <c r="P2040" s="1"/>
  <c r="J2037"/>
  <c r="P2036"/>
  <c r="O2036"/>
  <c r="N2036"/>
  <c r="O2035"/>
  <c r="P2035" s="1"/>
  <c r="N2035"/>
  <c r="AA2031"/>
  <c r="Z2031"/>
  <c r="Y2031"/>
  <c r="V2031" s="1"/>
  <c r="X2031"/>
  <c r="U2031"/>
  <c r="R2031"/>
  <c r="AB2031" s="1"/>
  <c r="P2031"/>
  <c r="N2031"/>
  <c r="AB2028"/>
  <c r="AA2028"/>
  <c r="Z2028"/>
  <c r="Y2028"/>
  <c r="V2028" s="1"/>
  <c r="X2028"/>
  <c r="U2028" s="1"/>
  <c r="N2028"/>
  <c r="AB2027"/>
  <c r="AA2027"/>
  <c r="X2027"/>
  <c r="U2027" s="1"/>
  <c r="R2027"/>
  <c r="P2027"/>
  <c r="Z2027" s="1"/>
  <c r="N2027"/>
  <c r="AA2025"/>
  <c r="Z2025"/>
  <c r="X2025"/>
  <c r="U2025"/>
  <c r="R2025"/>
  <c r="AB2025" s="1"/>
  <c r="P2025"/>
  <c r="Y2025" s="1"/>
  <c r="V2025" s="1"/>
  <c r="N2025"/>
  <c r="Y2024"/>
  <c r="V2024"/>
  <c r="Q2024"/>
  <c r="R2024" s="1"/>
  <c r="AB2024" s="1"/>
  <c r="P2024"/>
  <c r="Z2024" s="1"/>
  <c r="N2024"/>
  <c r="Z2023"/>
  <c r="P2023"/>
  <c r="Y2023" s="1"/>
  <c r="V2023" s="1"/>
  <c r="N2023"/>
  <c r="O2021"/>
  <c r="P2021" s="1"/>
  <c r="N2021"/>
  <c r="Y2019"/>
  <c r="V2019" s="1"/>
  <c r="N2019"/>
  <c r="O2019" s="1"/>
  <c r="P2019" s="1"/>
  <c r="Z2018"/>
  <c r="R2018"/>
  <c r="AB2018" s="1"/>
  <c r="Q2018"/>
  <c r="AA2018" s="1"/>
  <c r="P2018"/>
  <c r="Y2018" s="1"/>
  <c r="V2018" s="1"/>
  <c r="N2018"/>
  <c r="Z2017"/>
  <c r="Y2017"/>
  <c r="V2017" s="1"/>
  <c r="X2017"/>
  <c r="U2017" s="1"/>
  <c r="R2017"/>
  <c r="AB2017" s="1"/>
  <c r="P2017"/>
  <c r="Q2017" s="1"/>
  <c r="AA2017" s="1"/>
  <c r="N2017"/>
  <c r="P2016"/>
  <c r="N2016"/>
  <c r="AB2015"/>
  <c r="AA2015"/>
  <c r="Z2015"/>
  <c r="Y2015"/>
  <c r="X2015"/>
  <c r="V2015"/>
  <c r="U2015"/>
  <c r="N2015"/>
  <c r="P2014"/>
  <c r="N2014"/>
  <c r="Z2013"/>
  <c r="Y2013"/>
  <c r="V2013" s="1"/>
  <c r="P2013"/>
  <c r="Q2013" s="1"/>
  <c r="N2013"/>
  <c r="P2011"/>
  <c r="Z2011" s="1"/>
  <c r="AA2009"/>
  <c r="X2009"/>
  <c r="U2009"/>
  <c r="R2009"/>
  <c r="AB2009" s="1"/>
  <c r="P2009"/>
  <c r="Z2009" s="1"/>
  <c r="N2009"/>
  <c r="Z2008"/>
  <c r="Y2008"/>
  <c r="V2008" s="1"/>
  <c r="X2008"/>
  <c r="U2008" s="1"/>
  <c r="R2008"/>
  <c r="AB2008" s="1"/>
  <c r="P2008"/>
  <c r="Q2008" s="1"/>
  <c r="AA2008" s="1"/>
  <c r="N2008"/>
  <c r="AB2007"/>
  <c r="AA2007"/>
  <c r="X2007"/>
  <c r="U2007" s="1"/>
  <c r="R2007"/>
  <c r="P2007"/>
  <c r="N2007"/>
  <c r="AB2006"/>
  <c r="AA2006"/>
  <c r="Z2006"/>
  <c r="Y2006"/>
  <c r="X2006"/>
  <c r="V2006"/>
  <c r="U2006"/>
  <c r="P2004"/>
  <c r="N2004"/>
  <c r="Y2003"/>
  <c r="V2003"/>
  <c r="Q2003"/>
  <c r="P2003"/>
  <c r="Z2003" s="1"/>
  <c r="N2003"/>
  <c r="P2002"/>
  <c r="N2002"/>
  <c r="O1999"/>
  <c r="J1999"/>
  <c r="AB1998"/>
  <c r="AA1998"/>
  <c r="Z1998"/>
  <c r="Y1998"/>
  <c r="V1998" s="1"/>
  <c r="X1998"/>
  <c r="U1998" s="1"/>
  <c r="O1998"/>
  <c r="AB1995"/>
  <c r="AA1995"/>
  <c r="Z1995"/>
  <c r="Y1995"/>
  <c r="V1995" s="1"/>
  <c r="X1995"/>
  <c r="U1995" s="1"/>
  <c r="O1995"/>
  <c r="AB1993"/>
  <c r="AA1993"/>
  <c r="Z1993"/>
  <c r="Y1993"/>
  <c r="X1993"/>
  <c r="U1993" s="1"/>
  <c r="V1993"/>
  <c r="O1993"/>
  <c r="AB1992"/>
  <c r="AA1992"/>
  <c r="Z1992"/>
  <c r="Y1992"/>
  <c r="V1992" s="1"/>
  <c r="X1992"/>
  <c r="U1992" s="1"/>
  <c r="R1992"/>
  <c r="O1992"/>
  <c r="P1992" s="1"/>
  <c r="AB1991"/>
  <c r="AA1991"/>
  <c r="X1991"/>
  <c r="U1991"/>
  <c r="R1991"/>
  <c r="P1991"/>
  <c r="O1991"/>
  <c r="AB1989"/>
  <c r="AA1989"/>
  <c r="Z1989"/>
  <c r="Y1989"/>
  <c r="X1989"/>
  <c r="V1989"/>
  <c r="U1989"/>
  <c r="O1989"/>
  <c r="AA1988"/>
  <c r="X1988"/>
  <c r="U1988"/>
  <c r="R1988"/>
  <c r="AB1988" s="1"/>
  <c r="O1988"/>
  <c r="P1988" s="1"/>
  <c r="Z1986"/>
  <c r="Y1986"/>
  <c r="X1986"/>
  <c r="U1986" s="1"/>
  <c r="V1986"/>
  <c r="R1986"/>
  <c r="AB1986" s="1"/>
  <c r="Q1986"/>
  <c r="AA1986" s="1"/>
  <c r="P1986"/>
  <c r="AB1985"/>
  <c r="AA1985"/>
  <c r="Z1985"/>
  <c r="Y1985"/>
  <c r="X1985"/>
  <c r="U1985" s="1"/>
  <c r="V1985"/>
  <c r="AA1984"/>
  <c r="Z1984"/>
  <c r="Y1984"/>
  <c r="V1984" s="1"/>
  <c r="X1984"/>
  <c r="U1984" s="1"/>
  <c r="R1984"/>
  <c r="AB1984" s="1"/>
  <c r="P1984"/>
  <c r="AB1983"/>
  <c r="AA1983"/>
  <c r="Z1983"/>
  <c r="Y1983"/>
  <c r="V1983" s="1"/>
  <c r="X1983"/>
  <c r="U1983" s="1"/>
  <c r="R1983"/>
  <c r="P1983"/>
  <c r="AA1982"/>
  <c r="Z1982"/>
  <c r="X1982"/>
  <c r="U1982" s="1"/>
  <c r="R1982"/>
  <c r="AB1982" s="1"/>
  <c r="O1982"/>
  <c r="P1982" s="1"/>
  <c r="AB1980"/>
  <c r="AA1980"/>
  <c r="Z1980"/>
  <c r="Y1980"/>
  <c r="X1980"/>
  <c r="V1980"/>
  <c r="U1980"/>
  <c r="AB1979"/>
  <c r="AA1979"/>
  <c r="Z1979"/>
  <c r="Y1979"/>
  <c r="V1979" s="1"/>
  <c r="X1979"/>
  <c r="U1979"/>
  <c r="AB1978"/>
  <c r="AA1978"/>
  <c r="Z1978"/>
  <c r="Y1978"/>
  <c r="V1978" s="1"/>
  <c r="X1978"/>
  <c r="U1978" s="1"/>
  <c r="AB1976"/>
  <c r="AA1976"/>
  <c r="Y1976"/>
  <c r="V1976" s="1"/>
  <c r="X1976"/>
  <c r="U1976" s="1"/>
  <c r="R1976"/>
  <c r="P1976"/>
  <c r="Z1976" s="1"/>
  <c r="O1976"/>
  <c r="AB1975"/>
  <c r="AA1975"/>
  <c r="Y1975"/>
  <c r="V1975" s="1"/>
  <c r="X1975"/>
  <c r="U1975"/>
  <c r="R1975"/>
  <c r="R1972" s="1"/>
  <c r="AB1972" s="1"/>
  <c r="P1975"/>
  <c r="Z1975" s="1"/>
  <c r="O1975"/>
  <c r="O1972" s="1"/>
  <c r="Q1972"/>
  <c r="X1972" s="1"/>
  <c r="U1972" s="1"/>
  <c r="N1972"/>
  <c r="J1972"/>
  <c r="AA1971"/>
  <c r="X1971"/>
  <c r="U1971"/>
  <c r="R1971"/>
  <c r="AB1971" s="1"/>
  <c r="P1971"/>
  <c r="N1971"/>
  <c r="AB1968"/>
  <c r="AA1968"/>
  <c r="X1968"/>
  <c r="U1968"/>
  <c r="R1968"/>
  <c r="P1968"/>
  <c r="N1968"/>
  <c r="AB1967"/>
  <c r="AA1967"/>
  <c r="X1967"/>
  <c r="U1967"/>
  <c r="R1967"/>
  <c r="N1967"/>
  <c r="O1967" s="1"/>
  <c r="P1967" s="1"/>
  <c r="AA1966"/>
  <c r="Y1966"/>
  <c r="V1966" s="1"/>
  <c r="X1966"/>
  <c r="U1966"/>
  <c r="R1966"/>
  <c r="AB1966" s="1"/>
  <c r="P1966"/>
  <c r="Z1966" s="1"/>
  <c r="N1966"/>
  <c r="P1964"/>
  <c r="AA1963"/>
  <c r="Z1963"/>
  <c r="Y1963"/>
  <c r="V1963" s="1"/>
  <c r="X1963"/>
  <c r="U1963" s="1"/>
  <c r="R1963"/>
  <c r="AB1963" s="1"/>
  <c r="P1963"/>
  <c r="N1963"/>
  <c r="AB1962"/>
  <c r="AA1962"/>
  <c r="Y1962"/>
  <c r="V1962" s="1"/>
  <c r="X1962"/>
  <c r="U1962" s="1"/>
  <c r="R1962"/>
  <c r="P1962"/>
  <c r="Z1962" s="1"/>
  <c r="N1962"/>
  <c r="P1960"/>
  <c r="Y1960" s="1"/>
  <c r="V1960" s="1"/>
  <c r="AA1958"/>
  <c r="Y1958"/>
  <c r="X1958"/>
  <c r="U1958" s="1"/>
  <c r="V1958"/>
  <c r="R1958"/>
  <c r="AB1958" s="1"/>
  <c r="P1958"/>
  <c r="Z1958" s="1"/>
  <c r="X1957"/>
  <c r="U1957" s="1"/>
  <c r="Q1957"/>
  <c r="N1957"/>
  <c r="O1957" s="1"/>
  <c r="P1957" s="1"/>
  <c r="AB1956"/>
  <c r="AA1956"/>
  <c r="X1956"/>
  <c r="U1956" s="1"/>
  <c r="R1956"/>
  <c r="N1956"/>
  <c r="O1956" s="1"/>
  <c r="P1956" s="1"/>
  <c r="AA1955"/>
  <c r="X1955"/>
  <c r="U1955" s="1"/>
  <c r="R1955"/>
  <c r="AB1955" s="1"/>
  <c r="O1955"/>
  <c r="P1955" s="1"/>
  <c r="N1955"/>
  <c r="AB1954"/>
  <c r="AA1954"/>
  <c r="X1954"/>
  <c r="U1954"/>
  <c r="R1954"/>
  <c r="O1954"/>
  <c r="P1954" s="1"/>
  <c r="Y1954" s="1"/>
  <c r="V1954" s="1"/>
  <c r="AB1953"/>
  <c r="AA1953"/>
  <c r="X1953"/>
  <c r="U1953" s="1"/>
  <c r="R1953"/>
  <c r="P1953"/>
  <c r="N1953"/>
  <c r="O1953" s="1"/>
  <c r="AA1951"/>
  <c r="Y1951"/>
  <c r="X1951"/>
  <c r="U1951" s="1"/>
  <c r="V1951"/>
  <c r="R1951"/>
  <c r="AB1951" s="1"/>
  <c r="P1951"/>
  <c r="Z1951" s="1"/>
  <c r="AB1950"/>
  <c r="AA1950"/>
  <c r="X1950"/>
  <c r="U1950" s="1"/>
  <c r="R1950"/>
  <c r="P1950"/>
  <c r="O1950"/>
  <c r="AB1949"/>
  <c r="AA1949"/>
  <c r="Z1949"/>
  <c r="Y1949"/>
  <c r="V1949" s="1"/>
  <c r="X1949"/>
  <c r="U1949" s="1"/>
  <c r="Z1947"/>
  <c r="Y1947"/>
  <c r="V1947"/>
  <c r="R1947"/>
  <c r="AB1947" s="1"/>
  <c r="P1947"/>
  <c r="Q1947" s="1"/>
  <c r="AB1944"/>
  <c r="Y1944"/>
  <c r="V1944"/>
  <c r="J1944"/>
  <c r="Z1944" s="1"/>
  <c r="Q1943"/>
  <c r="O1943"/>
  <c r="P1943" s="1"/>
  <c r="Y1943" s="1"/>
  <c r="V1943" s="1"/>
  <c r="N1943"/>
  <c r="O1942"/>
  <c r="P1942" s="1"/>
  <c r="N1942"/>
  <c r="Z1941"/>
  <c r="V1941"/>
  <c r="N1941"/>
  <c r="O1941" s="1"/>
  <c r="P1941" s="1"/>
  <c r="Y1941" s="1"/>
  <c r="V1937"/>
  <c r="N1937"/>
  <c r="O1937" s="1"/>
  <c r="P1937" s="1"/>
  <c r="Q1937" s="1"/>
  <c r="AA1937" s="1"/>
  <c r="V1936"/>
  <c r="O1936"/>
  <c r="P1936" s="1"/>
  <c r="N1936"/>
  <c r="Z1932"/>
  <c r="O1932"/>
  <c r="P1932" s="1"/>
  <c r="Y1932" s="1"/>
  <c r="V1932" s="1"/>
  <c r="N1932"/>
  <c r="O1931"/>
  <c r="P1931" s="1"/>
  <c r="N1931"/>
  <c r="Z1930"/>
  <c r="V1930"/>
  <c r="Q1930"/>
  <c r="N1930"/>
  <c r="O1930" s="1"/>
  <c r="P1930" s="1"/>
  <c r="Y1930" s="1"/>
  <c r="O1926"/>
  <c r="P1926" s="1"/>
  <c r="N1926"/>
  <c r="Z1925"/>
  <c r="O1925"/>
  <c r="P1925" s="1"/>
  <c r="Y1925" s="1"/>
  <c r="V1925" s="1"/>
  <c r="N1925"/>
  <c r="O1924"/>
  <c r="P1924" s="1"/>
  <c r="Q1924" s="1"/>
  <c r="N1924"/>
  <c r="N1920"/>
  <c r="O1920" s="1"/>
  <c r="P1920" s="1"/>
  <c r="Y1920" s="1"/>
  <c r="V1920" s="1"/>
  <c r="O1919"/>
  <c r="P1919" s="1"/>
  <c r="Z1919" s="1"/>
  <c r="N1919"/>
  <c r="O1918"/>
  <c r="P1918" s="1"/>
  <c r="N1918"/>
  <c r="O1915"/>
  <c r="P1915" s="1"/>
  <c r="N1915"/>
  <c r="V1911"/>
  <c r="N1911"/>
  <c r="O1911" s="1"/>
  <c r="P1911" s="1"/>
  <c r="Y1911" s="1"/>
  <c r="O1910"/>
  <c r="P1910" s="1"/>
  <c r="N1910"/>
  <c r="Q1909"/>
  <c r="O1909"/>
  <c r="P1909" s="1"/>
  <c r="Y1909" s="1"/>
  <c r="V1909" s="1"/>
  <c r="N1909"/>
  <c r="O1905"/>
  <c r="P1905" s="1"/>
  <c r="N1905"/>
  <c r="Z1904"/>
  <c r="V1904"/>
  <c r="N1904"/>
  <c r="O1904" s="1"/>
  <c r="P1904" s="1"/>
  <c r="Y1904" s="1"/>
  <c r="Z1903"/>
  <c r="O1903"/>
  <c r="P1903" s="1"/>
  <c r="N1903"/>
  <c r="AB1899"/>
  <c r="AA1899"/>
  <c r="Z1899"/>
  <c r="Y1899"/>
  <c r="X1899"/>
  <c r="V1899"/>
  <c r="U1899"/>
  <c r="Y1896"/>
  <c r="V1896" s="1"/>
  <c r="P1896"/>
  <c r="N1896"/>
  <c r="O1896" s="1"/>
  <c r="AA1895"/>
  <c r="Z1895"/>
  <c r="Y1895"/>
  <c r="X1895"/>
  <c r="U1895" s="1"/>
  <c r="V1895"/>
  <c r="R1895"/>
  <c r="AB1895" s="1"/>
  <c r="P1895"/>
  <c r="P1893"/>
  <c r="AA1892"/>
  <c r="X1892"/>
  <c r="U1892"/>
  <c r="R1892"/>
  <c r="AB1892" s="1"/>
  <c r="P1892"/>
  <c r="AA1891"/>
  <c r="Y1891"/>
  <c r="V1891"/>
  <c r="S1891"/>
  <c r="Q1891"/>
  <c r="P1891"/>
  <c r="Z1891" s="1"/>
  <c r="AA1889"/>
  <c r="Z1889"/>
  <c r="X1889"/>
  <c r="U1889"/>
  <c r="R1889"/>
  <c r="AB1889" s="1"/>
  <c r="O1889"/>
  <c r="P1889" s="1"/>
  <c r="N1889"/>
  <c r="AB1887"/>
  <c r="AA1887"/>
  <c r="X1887"/>
  <c r="U1887"/>
  <c r="R1887"/>
  <c r="N1887"/>
  <c r="O1887" s="1"/>
  <c r="P1887" s="1"/>
  <c r="Y1887" s="1"/>
  <c r="V1887" s="1"/>
  <c r="AA1886"/>
  <c r="X1886"/>
  <c r="U1886" s="1"/>
  <c r="R1886"/>
  <c r="AB1886" s="1"/>
  <c r="N1886"/>
  <c r="O1886" s="1"/>
  <c r="P1886" s="1"/>
  <c r="Z1886" s="1"/>
  <c r="AB1885"/>
  <c r="AA1885"/>
  <c r="X1885"/>
  <c r="U1885" s="1"/>
  <c r="R1885"/>
  <c r="P1885"/>
  <c r="Y1885" s="1"/>
  <c r="V1885" s="1"/>
  <c r="O1885"/>
  <c r="AB1884"/>
  <c r="AA1884"/>
  <c r="Z1884"/>
  <c r="Y1884"/>
  <c r="X1884"/>
  <c r="V1884"/>
  <c r="U1884"/>
  <c r="O1884"/>
  <c r="AB1883"/>
  <c r="AA1883"/>
  <c r="X1883"/>
  <c r="U1883"/>
  <c r="R1883"/>
  <c r="P1883"/>
  <c r="Y1883" s="1"/>
  <c r="V1883" s="1"/>
  <c r="O1883"/>
  <c r="AB1881"/>
  <c r="AA1881"/>
  <c r="Z1881"/>
  <c r="Y1881"/>
  <c r="V1881" s="1"/>
  <c r="X1881"/>
  <c r="U1881"/>
  <c r="N1881"/>
  <c r="O1881" s="1"/>
  <c r="AB1880"/>
  <c r="AA1880"/>
  <c r="Z1880"/>
  <c r="Y1880"/>
  <c r="X1880"/>
  <c r="U1880" s="1"/>
  <c r="V1880"/>
  <c r="AB1879"/>
  <c r="AA1879"/>
  <c r="Z1879"/>
  <c r="Y1879"/>
  <c r="V1879" s="1"/>
  <c r="X1879"/>
  <c r="U1879"/>
  <c r="AB1877"/>
  <c r="AA1877"/>
  <c r="Z1877"/>
  <c r="Y1877"/>
  <c r="X1877"/>
  <c r="U1877" s="1"/>
  <c r="V1877"/>
  <c r="O1877"/>
  <c r="AB1874"/>
  <c r="Y1874"/>
  <c r="V1874"/>
  <c r="N1874"/>
  <c r="J1874"/>
  <c r="Z1874" s="1"/>
  <c r="AB1873"/>
  <c r="AA1873"/>
  <c r="Z1873"/>
  <c r="Y1873"/>
  <c r="X1873"/>
  <c r="P1872"/>
  <c r="N1872"/>
  <c r="O1872" s="1"/>
  <c r="P1871"/>
  <c r="Y1870"/>
  <c r="V1870" s="1"/>
  <c r="N1870"/>
  <c r="O1870" s="1"/>
  <c r="P1870" s="1"/>
  <c r="N1868"/>
  <c r="O1868" s="1"/>
  <c r="P1868" s="1"/>
  <c r="N1867"/>
  <c r="O1867" s="1"/>
  <c r="P1867" s="1"/>
  <c r="AB1864"/>
  <c r="AA1864"/>
  <c r="Z1864"/>
  <c r="Y1864"/>
  <c r="X1864"/>
  <c r="O1864"/>
  <c r="N1863"/>
  <c r="O1863" s="1"/>
  <c r="P1863" s="1"/>
  <c r="AB1861"/>
  <c r="AA1861"/>
  <c r="Z1861"/>
  <c r="Y1861"/>
  <c r="X1861"/>
  <c r="AB1860"/>
  <c r="AA1860"/>
  <c r="Z1860"/>
  <c r="Y1860"/>
  <c r="X1860"/>
  <c r="AB1859"/>
  <c r="AA1859"/>
  <c r="Z1859"/>
  <c r="Y1859"/>
  <c r="X1859"/>
  <c r="AB1858"/>
  <c r="AA1858"/>
  <c r="Z1858"/>
  <c r="Y1858"/>
  <c r="X1858"/>
  <c r="AB1857"/>
  <c r="AA1857"/>
  <c r="Z1857"/>
  <c r="Y1857"/>
  <c r="X1857"/>
  <c r="AB1856"/>
  <c r="AA1856"/>
  <c r="Z1856"/>
  <c r="Y1856"/>
  <c r="X1856"/>
  <c r="AB1855"/>
  <c r="AA1855"/>
  <c r="Z1855"/>
  <c r="Y1855"/>
  <c r="X1855"/>
  <c r="AB1852"/>
  <c r="AA1852"/>
  <c r="Z1852"/>
  <c r="Y1852"/>
  <c r="X1852"/>
  <c r="O1852"/>
  <c r="AB1851"/>
  <c r="AA1851"/>
  <c r="Z1851"/>
  <c r="Y1851"/>
  <c r="X1851"/>
  <c r="O1851"/>
  <c r="AB1850"/>
  <c r="AA1850"/>
  <c r="Z1850"/>
  <c r="Y1850"/>
  <c r="X1850"/>
  <c r="O1850"/>
  <c r="AB1849"/>
  <c r="AA1849"/>
  <c r="Z1849"/>
  <c r="Y1849"/>
  <c r="X1849"/>
  <c r="O1849"/>
  <c r="AB1847"/>
  <c r="AA1847"/>
  <c r="Z1847"/>
  <c r="Y1847"/>
  <c r="X1847"/>
  <c r="O1847"/>
  <c r="AB1846"/>
  <c r="AA1846"/>
  <c r="Z1846"/>
  <c r="Y1846"/>
  <c r="X1846"/>
  <c r="O1846"/>
  <c r="AB1845"/>
  <c r="AA1845"/>
  <c r="Z1845"/>
  <c r="Y1845"/>
  <c r="X1845"/>
  <c r="O1845"/>
  <c r="AB1843"/>
  <c r="AA1843"/>
  <c r="Z1843"/>
  <c r="Y1843"/>
  <c r="X1843"/>
  <c r="AB1841"/>
  <c r="AA1841"/>
  <c r="Z1841"/>
  <c r="Y1841"/>
  <c r="X1841"/>
  <c r="O1841"/>
  <c r="AB1840"/>
  <c r="AA1840"/>
  <c r="Z1840"/>
  <c r="Y1840"/>
  <c r="X1840"/>
  <c r="O1840"/>
  <c r="AB1839"/>
  <c r="AA1839"/>
  <c r="Z1839"/>
  <c r="Y1839"/>
  <c r="X1839"/>
  <c r="O1839"/>
  <c r="AB1838"/>
  <c r="AA1838"/>
  <c r="Z1838"/>
  <c r="Y1838"/>
  <c r="X1838"/>
  <c r="O1838"/>
  <c r="AB1837"/>
  <c r="AA1837"/>
  <c r="Z1837"/>
  <c r="Y1837"/>
  <c r="X1837"/>
  <c r="O1837"/>
  <c r="AB1836"/>
  <c r="AA1836"/>
  <c r="Z1836"/>
  <c r="Y1836"/>
  <c r="X1836"/>
  <c r="O1836"/>
  <c r="AB1834"/>
  <c r="AA1834"/>
  <c r="Z1834"/>
  <c r="Y1834"/>
  <c r="X1834"/>
  <c r="N1834"/>
  <c r="AB1832"/>
  <c r="AA1832"/>
  <c r="Z1832"/>
  <c r="Y1832"/>
  <c r="X1832"/>
  <c r="O1832"/>
  <c r="N1832"/>
  <c r="AB1831"/>
  <c r="AA1831"/>
  <c r="Z1831"/>
  <c r="Y1831"/>
  <c r="X1831"/>
  <c r="AB1830"/>
  <c r="AA1830"/>
  <c r="Z1830"/>
  <c r="Y1830"/>
  <c r="X1830"/>
  <c r="O1828"/>
  <c r="P1828" s="1"/>
  <c r="N1828"/>
  <c r="O1827"/>
  <c r="P1827" s="1"/>
  <c r="Y1827" s="1"/>
  <c r="N1827"/>
  <c r="O1826"/>
  <c r="AB1823"/>
  <c r="Z1823"/>
  <c r="Y1823"/>
  <c r="J1823"/>
  <c r="AB1822"/>
  <c r="AA1822"/>
  <c r="Z1822"/>
  <c r="Y1822"/>
  <c r="X1822"/>
  <c r="U1822" s="1"/>
  <c r="V1822"/>
  <c r="AB1819"/>
  <c r="AA1819"/>
  <c r="Z1819"/>
  <c r="Y1819"/>
  <c r="X1819"/>
  <c r="V1819"/>
  <c r="U1819"/>
  <c r="O1819"/>
  <c r="N1819"/>
  <c r="O1818"/>
  <c r="P1818" s="1"/>
  <c r="Z1818" s="1"/>
  <c r="N1818"/>
  <c r="AB1816"/>
  <c r="AA1816"/>
  <c r="Z1816"/>
  <c r="Y1816"/>
  <c r="X1816"/>
  <c r="V1816"/>
  <c r="U1816"/>
  <c r="P1815"/>
  <c r="N1815"/>
  <c r="AB1814"/>
  <c r="AA1814"/>
  <c r="Z1814"/>
  <c r="Y1814"/>
  <c r="V1814" s="1"/>
  <c r="X1814"/>
  <c r="U1814"/>
  <c r="O1814"/>
  <c r="AB1812"/>
  <c r="AA1812"/>
  <c r="Z1812"/>
  <c r="Y1812"/>
  <c r="V1812" s="1"/>
  <c r="X1812"/>
  <c r="U1812" s="1"/>
  <c r="O1812"/>
  <c r="N1810"/>
  <c r="O1810" s="1"/>
  <c r="P1810" s="1"/>
  <c r="Q1810" s="1"/>
  <c r="AB1809"/>
  <c r="AA1809"/>
  <c r="Z1809"/>
  <c r="Y1809"/>
  <c r="V1809" s="1"/>
  <c r="X1809"/>
  <c r="U1809" s="1"/>
  <c r="O1809"/>
  <c r="AB1808"/>
  <c r="AA1808"/>
  <c r="Z1808"/>
  <c r="X1808"/>
  <c r="U1808" s="1"/>
  <c r="R1808"/>
  <c r="P1808"/>
  <c r="Y1808" s="1"/>
  <c r="V1808" s="1"/>
  <c r="O1808"/>
  <c r="AB1807"/>
  <c r="AA1807"/>
  <c r="X1807"/>
  <c r="U1807"/>
  <c r="R1807"/>
  <c r="N1807"/>
  <c r="O1807" s="1"/>
  <c r="P1807" s="1"/>
  <c r="AA1806"/>
  <c r="Z1806"/>
  <c r="Y1806"/>
  <c r="V1806" s="1"/>
  <c r="X1806"/>
  <c r="U1806"/>
  <c r="R1806"/>
  <c r="AB1806" s="1"/>
  <c r="P1806"/>
  <c r="N1806"/>
  <c r="AB1803"/>
  <c r="AA1803"/>
  <c r="Z1803"/>
  <c r="Y1803"/>
  <c r="X1803"/>
  <c r="U1803" s="1"/>
  <c r="V1803"/>
  <c r="O1803"/>
  <c r="AB1802"/>
  <c r="AA1802"/>
  <c r="Z1802"/>
  <c r="Y1802"/>
  <c r="V1802" s="1"/>
  <c r="X1802"/>
  <c r="U1802" s="1"/>
  <c r="AB1801"/>
  <c r="AA1801"/>
  <c r="Z1801"/>
  <c r="Y1801"/>
  <c r="X1801"/>
  <c r="U1801" s="1"/>
  <c r="V1801"/>
  <c r="AB1799"/>
  <c r="AA1799"/>
  <c r="Z1799"/>
  <c r="Y1799"/>
  <c r="V1799" s="1"/>
  <c r="X1799"/>
  <c r="U1799"/>
  <c r="AB1798"/>
  <c r="AA1798"/>
  <c r="Z1798"/>
  <c r="Y1798"/>
  <c r="V1798" s="1"/>
  <c r="X1798"/>
  <c r="U1798" s="1"/>
  <c r="AA1797"/>
  <c r="Y1797"/>
  <c r="V1797" s="1"/>
  <c r="X1797"/>
  <c r="U1797" s="1"/>
  <c r="R1797"/>
  <c r="AB1797" s="1"/>
  <c r="P1797"/>
  <c r="Z1797" s="1"/>
  <c r="AB1795"/>
  <c r="AA1795"/>
  <c r="Z1795"/>
  <c r="Y1795"/>
  <c r="V1795" s="1"/>
  <c r="X1795"/>
  <c r="U1795"/>
  <c r="AB1793"/>
  <c r="AA1793"/>
  <c r="Z1793"/>
  <c r="Y1793"/>
  <c r="X1793"/>
  <c r="U1793" s="1"/>
  <c r="V1793"/>
  <c r="AB1792"/>
  <c r="AA1792"/>
  <c r="Z1792"/>
  <c r="Y1792"/>
  <c r="X1792"/>
  <c r="U1792" s="1"/>
  <c r="V1792"/>
  <c r="O1792"/>
  <c r="AB1791"/>
  <c r="AA1791"/>
  <c r="Z1791"/>
  <c r="Y1791"/>
  <c r="X1791"/>
  <c r="U1791" s="1"/>
  <c r="V1791"/>
  <c r="AA1790"/>
  <c r="Z1790"/>
  <c r="Y1790"/>
  <c r="X1790"/>
  <c r="V1790"/>
  <c r="U1790"/>
  <c r="R1790"/>
  <c r="AB1790" s="1"/>
  <c r="P1790"/>
  <c r="AB1789"/>
  <c r="AA1789"/>
  <c r="Z1789"/>
  <c r="Y1789"/>
  <c r="X1789"/>
  <c r="U1789" s="1"/>
  <c r="V1789"/>
  <c r="AB1788"/>
  <c r="AA1788"/>
  <c r="Z1788"/>
  <c r="Y1788"/>
  <c r="X1788"/>
  <c r="V1788"/>
  <c r="U1788"/>
  <c r="O1788"/>
  <c r="AB1787"/>
  <c r="AA1787"/>
  <c r="Z1787"/>
  <c r="Y1787"/>
  <c r="X1787"/>
  <c r="V1787"/>
  <c r="U1787"/>
  <c r="N1787"/>
  <c r="P1785"/>
  <c r="N1785"/>
  <c r="O1785" s="1"/>
  <c r="N1783"/>
  <c r="Q1782"/>
  <c r="O1782"/>
  <c r="P1782" s="1"/>
  <c r="AB1781"/>
  <c r="AA1781"/>
  <c r="Z1781"/>
  <c r="Y1781"/>
  <c r="X1781"/>
  <c r="U1781" s="1"/>
  <c r="V1781"/>
  <c r="AB1780"/>
  <c r="AA1780"/>
  <c r="Z1780"/>
  <c r="Y1780"/>
  <c r="V1780" s="1"/>
  <c r="X1780"/>
  <c r="U1780"/>
  <c r="AA1778"/>
  <c r="X1778"/>
  <c r="U1778" s="1"/>
  <c r="R1778"/>
  <c r="AB1778" s="1"/>
  <c r="O1778"/>
  <c r="P1778" s="1"/>
  <c r="N1778"/>
  <c r="P1777"/>
  <c r="O1777"/>
  <c r="AB1776"/>
  <c r="AA1776"/>
  <c r="X1776"/>
  <c r="U1776"/>
  <c r="R1776"/>
  <c r="O1776"/>
  <c r="AB1773"/>
  <c r="Y1773"/>
  <c r="V1773" s="1"/>
  <c r="J1773"/>
  <c r="Z1773" s="1"/>
  <c r="AB1772"/>
  <c r="AA1772"/>
  <c r="Y1772"/>
  <c r="V1772" s="1"/>
  <c r="X1772"/>
  <c r="U1772" s="1"/>
  <c r="R1772"/>
  <c r="P1772"/>
  <c r="Z1772" s="1"/>
  <c r="AB1771"/>
  <c r="AA1771"/>
  <c r="Z1771"/>
  <c r="Y1771"/>
  <c r="V1771" s="1"/>
  <c r="X1771"/>
  <c r="U1771"/>
  <c r="AB1770"/>
  <c r="AA1770"/>
  <c r="Y1770"/>
  <c r="V1770" s="1"/>
  <c r="X1770"/>
  <c r="U1770" s="1"/>
  <c r="R1770"/>
  <c r="P1770"/>
  <c r="Z1770" s="1"/>
  <c r="AB1769"/>
  <c r="AA1769"/>
  <c r="Z1769"/>
  <c r="Y1769"/>
  <c r="V1769" s="1"/>
  <c r="X1769"/>
  <c r="U1769"/>
  <c r="AB1768"/>
  <c r="AA1768"/>
  <c r="Z1768"/>
  <c r="Y1768"/>
  <c r="V1768" s="1"/>
  <c r="X1768"/>
  <c r="U1768" s="1"/>
  <c r="AB1767"/>
  <c r="AA1767"/>
  <c r="Z1767"/>
  <c r="Y1767"/>
  <c r="X1767"/>
  <c r="U1767" s="1"/>
  <c r="V1767"/>
  <c r="AB1764"/>
  <c r="AA1764"/>
  <c r="Z1764"/>
  <c r="Y1764"/>
  <c r="V1764" s="1"/>
  <c r="X1764"/>
  <c r="U1764"/>
  <c r="AB1763"/>
  <c r="AA1763"/>
  <c r="Z1763"/>
  <c r="Y1763"/>
  <c r="V1763" s="1"/>
  <c r="X1763"/>
  <c r="U1763" s="1"/>
  <c r="AB1761"/>
  <c r="AA1761"/>
  <c r="Z1761"/>
  <c r="Y1761"/>
  <c r="X1761"/>
  <c r="U1761" s="1"/>
  <c r="V1761"/>
  <c r="AB1760"/>
  <c r="AA1760"/>
  <c r="Z1760"/>
  <c r="Y1760"/>
  <c r="X1760"/>
  <c r="V1760"/>
  <c r="U1760"/>
  <c r="AB1759"/>
  <c r="AA1759"/>
  <c r="Z1759"/>
  <c r="Y1759"/>
  <c r="X1759"/>
  <c r="V1759"/>
  <c r="U1759"/>
  <c r="AB1758"/>
  <c r="AA1758"/>
  <c r="Z1758"/>
  <c r="Y1758"/>
  <c r="V1758" s="1"/>
  <c r="X1758"/>
  <c r="U1758"/>
  <c r="AB1756"/>
  <c r="AA1756"/>
  <c r="Y1756"/>
  <c r="V1756" s="1"/>
  <c r="X1756"/>
  <c r="U1756" s="1"/>
  <c r="R1756"/>
  <c r="P1756"/>
  <c r="Z1756" s="1"/>
  <c r="AB1755"/>
  <c r="AA1755"/>
  <c r="Z1755"/>
  <c r="X1755"/>
  <c r="U1755"/>
  <c r="R1755"/>
  <c r="P1755"/>
  <c r="Y1755" s="1"/>
  <c r="V1755" s="1"/>
  <c r="AA1754"/>
  <c r="Z1754"/>
  <c r="X1754"/>
  <c r="U1754"/>
  <c r="R1754"/>
  <c r="AB1754" s="1"/>
  <c r="P1754"/>
  <c r="Y1754" s="1"/>
  <c r="V1754" s="1"/>
  <c r="AB1753"/>
  <c r="AA1753"/>
  <c r="Z1753"/>
  <c r="Y1753"/>
  <c r="X1753"/>
  <c r="V1753"/>
  <c r="U1753"/>
  <c r="AB1752"/>
  <c r="AA1752"/>
  <c r="Z1752"/>
  <c r="Y1752"/>
  <c r="X1752"/>
  <c r="V1752"/>
  <c r="U1752"/>
  <c r="AB1751"/>
  <c r="AA1751"/>
  <c r="Z1751"/>
  <c r="Y1751"/>
  <c r="V1751" s="1"/>
  <c r="X1751"/>
  <c r="U1751"/>
  <c r="R1751"/>
  <c r="P1751"/>
  <c r="AB1749"/>
  <c r="AA1749"/>
  <c r="Z1749"/>
  <c r="Y1749"/>
  <c r="X1749"/>
  <c r="V1749"/>
  <c r="U1749"/>
  <c r="AB1748"/>
  <c r="AA1748"/>
  <c r="Z1748"/>
  <c r="Y1748"/>
  <c r="V1748" s="1"/>
  <c r="X1748"/>
  <c r="U1748"/>
  <c r="AB1747"/>
  <c r="AA1747"/>
  <c r="Y1747"/>
  <c r="V1747" s="1"/>
  <c r="X1747"/>
  <c r="U1747" s="1"/>
  <c r="R1747"/>
  <c r="P1747"/>
  <c r="Z1747" s="1"/>
  <c r="AB1746"/>
  <c r="AA1746"/>
  <c r="Z1746"/>
  <c r="Y1746"/>
  <c r="V1746" s="1"/>
  <c r="X1746"/>
  <c r="U1746"/>
  <c r="AB1745"/>
  <c r="AA1745"/>
  <c r="Z1745"/>
  <c r="Y1745"/>
  <c r="V1745" s="1"/>
  <c r="X1745"/>
  <c r="U1745" s="1"/>
  <c r="AA1743"/>
  <c r="Z1743"/>
  <c r="X1743"/>
  <c r="U1743" s="1"/>
  <c r="R1743"/>
  <c r="AB1743" s="1"/>
  <c r="P1743"/>
  <c r="Y1743" s="1"/>
  <c r="V1743" s="1"/>
  <c r="AB1742"/>
  <c r="AA1742"/>
  <c r="Z1742"/>
  <c r="Y1742"/>
  <c r="V1742" s="1"/>
  <c r="X1742"/>
  <c r="U1742" s="1"/>
  <c r="AA1741"/>
  <c r="Z1741"/>
  <c r="X1741"/>
  <c r="U1741" s="1"/>
  <c r="V1741"/>
  <c r="R1741"/>
  <c r="AB1741" s="1"/>
  <c r="P1741"/>
  <c r="Y1741" s="1"/>
  <c r="AB1740"/>
  <c r="AA1740"/>
  <c r="Z1740"/>
  <c r="Y1740"/>
  <c r="V1740" s="1"/>
  <c r="X1740"/>
  <c r="U1740" s="1"/>
  <c r="AB1739"/>
  <c r="AA1739"/>
  <c r="Z1739"/>
  <c r="Y1739"/>
  <c r="X1739"/>
  <c r="U1739" s="1"/>
  <c r="V1739"/>
  <c r="AB1738"/>
  <c r="AA1738"/>
  <c r="Z1738"/>
  <c r="Y1738"/>
  <c r="V1738" s="1"/>
  <c r="X1738"/>
  <c r="U1738"/>
  <c r="R1738"/>
  <c r="P1738"/>
  <c r="AB1737"/>
  <c r="AA1737"/>
  <c r="Z1737"/>
  <c r="Y1737"/>
  <c r="X1737"/>
  <c r="U1737" s="1"/>
  <c r="V1737"/>
  <c r="AB1736"/>
  <c r="AA1736"/>
  <c r="Z1736"/>
  <c r="Y1736"/>
  <c r="V1736" s="1"/>
  <c r="X1736"/>
  <c r="U1736"/>
  <c r="AB1735"/>
  <c r="AA1735"/>
  <c r="Z1735"/>
  <c r="Y1735"/>
  <c r="V1735" s="1"/>
  <c r="X1735"/>
  <c r="U1735" s="1"/>
  <c r="AB1732"/>
  <c r="AA1732"/>
  <c r="X1732"/>
  <c r="U1732" s="1"/>
  <c r="R1732"/>
  <c r="P1732"/>
  <c r="AA1731"/>
  <c r="Z1731"/>
  <c r="Y1731"/>
  <c r="V1731" s="1"/>
  <c r="X1731"/>
  <c r="U1731"/>
  <c r="R1731"/>
  <c r="AB1731" s="1"/>
  <c r="P1731"/>
  <c r="AB1730"/>
  <c r="AA1730"/>
  <c r="Z1730"/>
  <c r="Y1730"/>
  <c r="V1730" s="1"/>
  <c r="X1730"/>
  <c r="U1730"/>
  <c r="R1730"/>
  <c r="P1730"/>
  <c r="AB1728"/>
  <c r="AA1728"/>
  <c r="Z1728"/>
  <c r="Y1728"/>
  <c r="X1728"/>
  <c r="U1728" s="1"/>
  <c r="V1728"/>
  <c r="AB1727"/>
  <c r="AA1727"/>
  <c r="Z1727"/>
  <c r="Y1727"/>
  <c r="V1727" s="1"/>
  <c r="X1727"/>
  <c r="U1727"/>
  <c r="AA1726"/>
  <c r="Z1726"/>
  <c r="Y1726"/>
  <c r="V1726" s="1"/>
  <c r="X1726"/>
  <c r="U1726" s="1"/>
  <c r="R1726"/>
  <c r="AB1726" s="1"/>
  <c r="P1726"/>
  <c r="AB1724"/>
  <c r="AA1724"/>
  <c r="Z1724"/>
  <c r="Y1724"/>
  <c r="X1724"/>
  <c r="V1724"/>
  <c r="U1724"/>
  <c r="R1724"/>
  <c r="P1724"/>
  <c r="AB1722"/>
  <c r="AA1722"/>
  <c r="Z1722"/>
  <c r="Y1722"/>
  <c r="X1722"/>
  <c r="U1722" s="1"/>
  <c r="V1722"/>
  <c r="AB1721"/>
  <c r="AA1721"/>
  <c r="Z1721"/>
  <c r="Y1721"/>
  <c r="X1721"/>
  <c r="V1721"/>
  <c r="U1721"/>
  <c r="R1721"/>
  <c r="P1721"/>
  <c r="AB1720"/>
  <c r="AA1720"/>
  <c r="Z1720"/>
  <c r="Y1720"/>
  <c r="X1720"/>
  <c r="U1720" s="1"/>
  <c r="V1720"/>
  <c r="AB1719"/>
  <c r="AA1719"/>
  <c r="Z1719"/>
  <c r="Y1719"/>
  <c r="X1719"/>
  <c r="V1719"/>
  <c r="U1719"/>
  <c r="AB1718"/>
  <c r="AA1718"/>
  <c r="Z1718"/>
  <c r="Y1718"/>
  <c r="V1718" s="1"/>
  <c r="X1718"/>
  <c r="U1718"/>
  <c r="AB1717"/>
  <c r="AA1717"/>
  <c r="Z1717"/>
  <c r="Y1717"/>
  <c r="X1717"/>
  <c r="U1717" s="1"/>
  <c r="V1717"/>
  <c r="AB1716"/>
  <c r="AA1716"/>
  <c r="X1716"/>
  <c r="U1716"/>
  <c r="R1716"/>
  <c r="P1716"/>
  <c r="AB1714"/>
  <c r="AA1714"/>
  <c r="Z1714"/>
  <c r="Y1714"/>
  <c r="X1714"/>
  <c r="U1714" s="1"/>
  <c r="V1714"/>
  <c r="AB1713"/>
  <c r="AA1713"/>
  <c r="Z1713"/>
  <c r="Y1713"/>
  <c r="X1713"/>
  <c r="V1713"/>
  <c r="U1713"/>
  <c r="AB1712"/>
  <c r="AA1712"/>
  <c r="Z1712"/>
  <c r="Y1712"/>
  <c r="X1712"/>
  <c r="V1712"/>
  <c r="U1712"/>
  <c r="P1710"/>
  <c r="Q1710" s="1"/>
  <c r="R1710" s="1"/>
  <c r="O1710"/>
  <c r="Y1709"/>
  <c r="V1709" s="1"/>
  <c r="P1709"/>
  <c r="Q1709" s="1"/>
  <c r="AA1709" s="1"/>
  <c r="O1709"/>
  <c r="AB1708"/>
  <c r="Y1708"/>
  <c r="V1708" s="1"/>
  <c r="Q1708"/>
  <c r="R1708" s="1"/>
  <c r="P1708"/>
  <c r="Z1708" s="1"/>
  <c r="O1708"/>
  <c r="P1707"/>
  <c r="O1707"/>
  <c r="O1706"/>
  <c r="P1706" s="1"/>
  <c r="Q1706" s="1"/>
  <c r="O1705"/>
  <c r="O1704"/>
  <c r="P1704" s="1"/>
  <c r="AB1701"/>
  <c r="Z1701"/>
  <c r="N1701"/>
  <c r="J1701"/>
  <c r="Y1701" s="1"/>
  <c r="V1701" s="1"/>
  <c r="AA1700"/>
  <c r="Z1700"/>
  <c r="X1700"/>
  <c r="U1700"/>
  <c r="R1700"/>
  <c r="AB1700" s="1"/>
  <c r="P1700"/>
  <c r="Y1700" s="1"/>
  <c r="V1700" s="1"/>
  <c r="AB1699"/>
  <c r="AA1699"/>
  <c r="X1699"/>
  <c r="U1699"/>
  <c r="R1699"/>
  <c r="P1699"/>
  <c r="AA1698"/>
  <c r="X1698"/>
  <c r="U1698" s="1"/>
  <c r="R1698"/>
  <c r="AB1698" s="1"/>
  <c r="P1698"/>
  <c r="AA1697"/>
  <c r="Z1697"/>
  <c r="Y1697"/>
  <c r="V1697" s="1"/>
  <c r="X1697"/>
  <c r="U1697" s="1"/>
  <c r="R1697"/>
  <c r="AB1697" s="1"/>
  <c r="P1697"/>
  <c r="AB1696"/>
  <c r="AA1696"/>
  <c r="Z1696"/>
  <c r="Y1696"/>
  <c r="V1696" s="1"/>
  <c r="X1696"/>
  <c r="U1696"/>
  <c r="R1696"/>
  <c r="P1696"/>
  <c r="AA1695"/>
  <c r="Z1695"/>
  <c r="X1695"/>
  <c r="U1695" s="1"/>
  <c r="R1695"/>
  <c r="AB1695" s="1"/>
  <c r="P1695"/>
  <c r="Y1695" s="1"/>
  <c r="V1695" s="1"/>
  <c r="AB1694"/>
  <c r="AA1694"/>
  <c r="X1694"/>
  <c r="U1694" s="1"/>
  <c r="R1694"/>
  <c r="P1694"/>
  <c r="Z1694" s="1"/>
  <c r="AA1693"/>
  <c r="Y1693"/>
  <c r="V1693" s="1"/>
  <c r="X1693"/>
  <c r="U1693"/>
  <c r="R1693"/>
  <c r="AB1693" s="1"/>
  <c r="P1693"/>
  <c r="Z1693" s="1"/>
  <c r="AA1692"/>
  <c r="Z1692"/>
  <c r="X1692"/>
  <c r="U1692"/>
  <c r="R1692"/>
  <c r="AB1692" s="1"/>
  <c r="P1692"/>
  <c r="Y1692" s="1"/>
  <c r="V1692" s="1"/>
  <c r="AB1691"/>
  <c r="AA1691"/>
  <c r="X1691"/>
  <c r="U1691"/>
  <c r="R1691"/>
  <c r="P1691"/>
  <c r="AB1690"/>
  <c r="AA1690"/>
  <c r="X1690"/>
  <c r="U1690" s="1"/>
  <c r="R1690"/>
  <c r="P1690"/>
  <c r="AA1689"/>
  <c r="Z1689"/>
  <c r="Y1689"/>
  <c r="V1689" s="1"/>
  <c r="X1689"/>
  <c r="U1689"/>
  <c r="R1689"/>
  <c r="AB1689" s="1"/>
  <c r="P1689"/>
  <c r="AB1688"/>
  <c r="AA1688"/>
  <c r="Z1688"/>
  <c r="Y1688"/>
  <c r="V1688" s="1"/>
  <c r="X1688"/>
  <c r="U1688"/>
  <c r="R1688"/>
  <c r="P1688"/>
  <c r="AA1687"/>
  <c r="Z1687"/>
  <c r="X1687"/>
  <c r="U1687" s="1"/>
  <c r="R1687"/>
  <c r="AB1687" s="1"/>
  <c r="P1687"/>
  <c r="Y1687" s="1"/>
  <c r="V1687" s="1"/>
  <c r="Y1684"/>
  <c r="V1684" s="1"/>
  <c r="Q1684"/>
  <c r="R1684" s="1"/>
  <c r="AB1684" s="1"/>
  <c r="P1684"/>
  <c r="Z1684" s="1"/>
  <c r="P1683"/>
  <c r="AB1682"/>
  <c r="AA1682"/>
  <c r="X1682"/>
  <c r="U1682" s="1"/>
  <c r="R1682"/>
  <c r="P1682"/>
  <c r="AB1680"/>
  <c r="AA1680"/>
  <c r="Z1680"/>
  <c r="X1680"/>
  <c r="U1680" s="1"/>
  <c r="V1680"/>
  <c r="AB1679"/>
  <c r="AA1679"/>
  <c r="X1679"/>
  <c r="V1679"/>
  <c r="U1679"/>
  <c r="R1679"/>
  <c r="P1679"/>
  <c r="Z1679" s="1"/>
  <c r="AA1678"/>
  <c r="X1678"/>
  <c r="V1678"/>
  <c r="U1678"/>
  <c r="R1678"/>
  <c r="AB1678" s="1"/>
  <c r="P1678"/>
  <c r="Z1678" s="1"/>
  <c r="V1676"/>
  <c r="P1676"/>
  <c r="AB1675"/>
  <c r="AA1675"/>
  <c r="X1675"/>
  <c r="V1675"/>
  <c r="U1675"/>
  <c r="R1675"/>
  <c r="P1675"/>
  <c r="Z1675" s="1"/>
  <c r="AB1673"/>
  <c r="AA1673"/>
  <c r="X1673"/>
  <c r="V1673"/>
  <c r="U1673"/>
  <c r="R1673"/>
  <c r="P1673"/>
  <c r="Z1673" s="1"/>
  <c r="AB1672"/>
  <c r="AA1672"/>
  <c r="X1672"/>
  <c r="V1672"/>
  <c r="U1672"/>
  <c r="R1672"/>
  <c r="P1672"/>
  <c r="Z1672" s="1"/>
  <c r="AB1671"/>
  <c r="AA1671"/>
  <c r="X1671"/>
  <c r="V1671"/>
  <c r="U1671"/>
  <c r="R1671"/>
  <c r="P1671"/>
  <c r="Z1671" s="1"/>
  <c r="AB1670"/>
  <c r="AA1670"/>
  <c r="X1670"/>
  <c r="V1670"/>
  <c r="U1670"/>
  <c r="R1670"/>
  <c r="P1670"/>
  <c r="Z1670" s="1"/>
  <c r="AB1669"/>
  <c r="AA1669"/>
  <c r="X1669"/>
  <c r="V1669"/>
  <c r="U1669"/>
  <c r="R1669"/>
  <c r="P1669"/>
  <c r="Z1669" s="1"/>
  <c r="AB1668"/>
  <c r="AA1668"/>
  <c r="X1668"/>
  <c r="V1668"/>
  <c r="U1668"/>
  <c r="R1668"/>
  <c r="P1668"/>
  <c r="Z1668" s="1"/>
  <c r="AB1667"/>
  <c r="AA1667"/>
  <c r="X1667"/>
  <c r="V1667"/>
  <c r="U1667"/>
  <c r="R1667"/>
  <c r="P1667"/>
  <c r="Z1667" s="1"/>
  <c r="Z1665"/>
  <c r="Y1665"/>
  <c r="V1665"/>
  <c r="Q1665"/>
  <c r="AA1665" s="1"/>
  <c r="P1665"/>
  <c r="AB1663"/>
  <c r="AA1663"/>
  <c r="Z1663"/>
  <c r="Y1663"/>
  <c r="V1663" s="1"/>
  <c r="X1663"/>
  <c r="U1663"/>
  <c r="Q1661"/>
  <c r="R1661" s="1"/>
  <c r="P1661"/>
  <c r="AB1660"/>
  <c r="AA1660"/>
  <c r="X1660"/>
  <c r="U1660" s="1"/>
  <c r="R1660"/>
  <c r="P1660"/>
  <c r="Z1660" s="1"/>
  <c r="AB1659"/>
  <c r="AA1659"/>
  <c r="Y1659"/>
  <c r="V1659" s="1"/>
  <c r="X1659"/>
  <c r="U1659"/>
  <c r="R1659"/>
  <c r="P1659"/>
  <c r="Z1659" s="1"/>
  <c r="AA1658"/>
  <c r="Z1658"/>
  <c r="X1658"/>
  <c r="U1658"/>
  <c r="R1658"/>
  <c r="AB1658" s="1"/>
  <c r="P1658"/>
  <c r="Y1658" s="1"/>
  <c r="V1658" s="1"/>
  <c r="AB1657"/>
  <c r="AA1657"/>
  <c r="X1657"/>
  <c r="U1657"/>
  <c r="R1657"/>
  <c r="P1657"/>
  <c r="O1654"/>
  <c r="N1654"/>
  <c r="J1654"/>
  <c r="AB1653"/>
  <c r="AA1653"/>
  <c r="Z1653"/>
  <c r="Y1653"/>
  <c r="V1653" s="1"/>
  <c r="X1653"/>
  <c r="U1653"/>
  <c r="N1653"/>
  <c r="AB1651"/>
  <c r="AA1651"/>
  <c r="Z1651"/>
  <c r="Y1651"/>
  <c r="V1651" s="1"/>
  <c r="X1651"/>
  <c r="U1651"/>
  <c r="AB1648"/>
  <c r="AA1648"/>
  <c r="Z1648"/>
  <c r="Y1648"/>
  <c r="V1648" s="1"/>
  <c r="X1648"/>
  <c r="U1648" s="1"/>
  <c r="N1648"/>
  <c r="P1647"/>
  <c r="Z1647" s="1"/>
  <c r="N1647"/>
  <c r="Q1646"/>
  <c r="AA1646" s="1"/>
  <c r="P1646"/>
  <c r="N1646"/>
  <c r="AB1645"/>
  <c r="AA1645"/>
  <c r="Z1645"/>
  <c r="Y1645"/>
  <c r="V1645" s="1"/>
  <c r="X1645"/>
  <c r="U1645"/>
  <c r="N1645"/>
  <c r="AB1644"/>
  <c r="AA1644"/>
  <c r="Z1644"/>
  <c r="Y1644"/>
  <c r="V1644" s="1"/>
  <c r="X1644"/>
  <c r="U1644"/>
  <c r="N1644"/>
  <c r="AB1643"/>
  <c r="AA1643"/>
  <c r="Z1643"/>
  <c r="Y1643"/>
  <c r="V1643" s="1"/>
  <c r="X1643"/>
  <c r="U1643"/>
  <c r="N1643"/>
  <c r="AB1641"/>
  <c r="AA1641"/>
  <c r="Z1641"/>
  <c r="Y1641"/>
  <c r="V1641" s="1"/>
  <c r="X1641"/>
  <c r="U1641"/>
  <c r="O1641"/>
  <c r="Y1640"/>
  <c r="V1640" s="1"/>
  <c r="O1640"/>
  <c r="P1640" s="1"/>
  <c r="Q1640" s="1"/>
  <c r="AB1639"/>
  <c r="AA1639"/>
  <c r="Z1639"/>
  <c r="Y1639"/>
  <c r="V1639" s="1"/>
  <c r="X1639"/>
  <c r="U1639"/>
  <c r="AB1637"/>
  <c r="AA1637"/>
  <c r="Z1637"/>
  <c r="Y1637"/>
  <c r="V1637" s="1"/>
  <c r="X1637"/>
  <c r="U1637" s="1"/>
  <c r="AB1636"/>
  <c r="AA1636"/>
  <c r="Z1636"/>
  <c r="Y1636"/>
  <c r="X1636"/>
  <c r="U1636" s="1"/>
  <c r="V1636"/>
  <c r="AB1635"/>
  <c r="AA1635"/>
  <c r="Z1635"/>
  <c r="Y1635"/>
  <c r="X1635"/>
  <c r="V1635"/>
  <c r="U1635"/>
  <c r="O1635"/>
  <c r="AB1634"/>
  <c r="AA1634"/>
  <c r="Z1634"/>
  <c r="Y1634"/>
  <c r="X1634"/>
  <c r="V1634"/>
  <c r="U1634"/>
  <c r="AB1633"/>
  <c r="AA1633"/>
  <c r="Z1633"/>
  <c r="Y1633"/>
  <c r="V1633" s="1"/>
  <c r="X1633"/>
  <c r="U1633" s="1"/>
  <c r="O1633"/>
  <c r="AB1632"/>
  <c r="AA1632"/>
  <c r="Z1632"/>
  <c r="Y1632"/>
  <c r="V1632" s="1"/>
  <c r="X1632"/>
  <c r="U1632"/>
  <c r="AB1629"/>
  <c r="AA1629"/>
  <c r="Z1629"/>
  <c r="Y1629"/>
  <c r="X1629"/>
  <c r="U1629" s="1"/>
  <c r="V1629"/>
  <c r="O1629"/>
  <c r="AB1628"/>
  <c r="AA1628"/>
  <c r="Z1628"/>
  <c r="Y1628"/>
  <c r="X1628"/>
  <c r="U1628" s="1"/>
  <c r="V1628"/>
  <c r="N1628"/>
  <c r="AB1625"/>
  <c r="AA1625"/>
  <c r="Z1625"/>
  <c r="Y1625"/>
  <c r="X1625"/>
  <c r="U1625" s="1"/>
  <c r="V1625"/>
  <c r="AB1624"/>
  <c r="AA1624"/>
  <c r="Z1624"/>
  <c r="Y1624"/>
  <c r="X1624"/>
  <c r="V1624"/>
  <c r="U1624"/>
  <c r="N1624"/>
  <c r="Q1623"/>
  <c r="P1623"/>
  <c r="N1623"/>
  <c r="AB1622"/>
  <c r="AA1622"/>
  <c r="X1622"/>
  <c r="U1622"/>
  <c r="R1622"/>
  <c r="O1622"/>
  <c r="P1622" s="1"/>
  <c r="P1620"/>
  <c r="Z1620" s="1"/>
  <c r="N1620"/>
  <c r="O1620" s="1"/>
  <c r="N1619"/>
  <c r="O1619" s="1"/>
  <c r="P1619" s="1"/>
  <c r="O1618"/>
  <c r="P1618" s="1"/>
  <c r="N1618"/>
  <c r="O1617"/>
  <c r="P1617" s="1"/>
  <c r="N1617"/>
  <c r="AB1616"/>
  <c r="AA1616"/>
  <c r="Z1616"/>
  <c r="Y1616"/>
  <c r="V1616" s="1"/>
  <c r="X1616"/>
  <c r="U1616" s="1"/>
  <c r="O1616"/>
  <c r="AB1614"/>
  <c r="AA1614"/>
  <c r="Z1614"/>
  <c r="Y1614"/>
  <c r="V1614" s="1"/>
  <c r="X1614"/>
  <c r="U1614" s="1"/>
  <c r="AB1613"/>
  <c r="AA1613"/>
  <c r="Z1613"/>
  <c r="Y1613"/>
  <c r="V1613" s="1"/>
  <c r="X1613"/>
  <c r="U1613" s="1"/>
  <c r="AB1612"/>
  <c r="AA1612"/>
  <c r="Z1612"/>
  <c r="X1612"/>
  <c r="U1612"/>
  <c r="R1612"/>
  <c r="P1612"/>
  <c r="Y1612" s="1"/>
  <c r="V1612" s="1"/>
  <c r="N1612"/>
  <c r="AB1610"/>
  <c r="AA1610"/>
  <c r="X1610"/>
  <c r="U1610" s="1"/>
  <c r="R1610"/>
  <c r="N1610"/>
  <c r="O1610" s="1"/>
  <c r="P1610" s="1"/>
  <c r="Y1610" s="1"/>
  <c r="V1610" s="1"/>
  <c r="AB1608"/>
  <c r="AA1608"/>
  <c r="Z1608"/>
  <c r="Y1608"/>
  <c r="X1608"/>
  <c r="V1608"/>
  <c r="U1608"/>
  <c r="N1608"/>
  <c r="AA1607"/>
  <c r="Y1607"/>
  <c r="X1607"/>
  <c r="V1607"/>
  <c r="U1607"/>
  <c r="R1607"/>
  <c r="AB1607" s="1"/>
  <c r="P1607"/>
  <c r="Z1607" s="1"/>
  <c r="N1607"/>
  <c r="N1592" s="1"/>
  <c r="AB1606"/>
  <c r="AA1606"/>
  <c r="Z1606"/>
  <c r="Y1606"/>
  <c r="X1606"/>
  <c r="V1606"/>
  <c r="U1606"/>
  <c r="AB1605"/>
  <c r="AA1605"/>
  <c r="Z1605"/>
  <c r="Y1605"/>
  <c r="X1605"/>
  <c r="V1605"/>
  <c r="U1605"/>
  <c r="N1605"/>
  <c r="AB1604"/>
  <c r="AA1604"/>
  <c r="Z1604"/>
  <c r="Y1604"/>
  <c r="X1604"/>
  <c r="V1604"/>
  <c r="U1604"/>
  <c r="O1604"/>
  <c r="AB1603"/>
  <c r="AA1603"/>
  <c r="X1603"/>
  <c r="U1603"/>
  <c r="R1603"/>
  <c r="N1603"/>
  <c r="O1603" s="1"/>
  <c r="P1603" s="1"/>
  <c r="AA1601"/>
  <c r="Y1601"/>
  <c r="V1601" s="1"/>
  <c r="X1601"/>
  <c r="U1601" s="1"/>
  <c r="R1601"/>
  <c r="AB1601" s="1"/>
  <c r="O1601"/>
  <c r="P1601" s="1"/>
  <c r="Z1601" s="1"/>
  <c r="AB1600"/>
  <c r="AA1600"/>
  <c r="Z1600"/>
  <c r="Y1600"/>
  <c r="V1600" s="1"/>
  <c r="X1600"/>
  <c r="U1600" s="1"/>
  <c r="AB1599"/>
  <c r="AA1599"/>
  <c r="Z1599"/>
  <c r="Y1599"/>
  <c r="V1599" s="1"/>
  <c r="X1599"/>
  <c r="U1599" s="1"/>
  <c r="AA1597"/>
  <c r="X1597"/>
  <c r="U1597" s="1"/>
  <c r="R1597"/>
  <c r="AB1597" s="1"/>
  <c r="O1597"/>
  <c r="Y1596"/>
  <c r="V1596" s="1"/>
  <c r="P1596"/>
  <c r="O1596"/>
  <c r="AB1595"/>
  <c r="AA1595"/>
  <c r="Z1595"/>
  <c r="Y1595"/>
  <c r="X1595"/>
  <c r="V1595"/>
  <c r="U1595"/>
  <c r="O1595"/>
  <c r="AB1592"/>
  <c r="Z1592"/>
  <c r="X1592"/>
  <c r="U1592"/>
  <c r="J1592"/>
  <c r="AA1592" s="1"/>
  <c r="AB1591"/>
  <c r="AA1591"/>
  <c r="Z1591"/>
  <c r="Y1591"/>
  <c r="X1591"/>
  <c r="U1591" s="1"/>
  <c r="V1591"/>
  <c r="AB1590"/>
  <c r="AA1590"/>
  <c r="Z1590"/>
  <c r="Y1590"/>
  <c r="X1590"/>
  <c r="V1590"/>
  <c r="U1590"/>
  <c r="AB1589"/>
  <c r="AA1589"/>
  <c r="Z1589"/>
  <c r="Y1589"/>
  <c r="X1589"/>
  <c r="V1589"/>
  <c r="U1589"/>
  <c r="AB1587"/>
  <c r="AA1587"/>
  <c r="Z1587"/>
  <c r="Y1587"/>
  <c r="X1587"/>
  <c r="V1587"/>
  <c r="U1587"/>
  <c r="O1587"/>
  <c r="AB1585"/>
  <c r="AA1585"/>
  <c r="Z1585"/>
  <c r="Y1585"/>
  <c r="X1585"/>
  <c r="V1585"/>
  <c r="U1585"/>
  <c r="AB1584"/>
  <c r="AA1584"/>
  <c r="Z1584"/>
  <c r="Y1584"/>
  <c r="V1584" s="1"/>
  <c r="X1584"/>
  <c r="U1584"/>
  <c r="AB1582"/>
  <c r="AA1582"/>
  <c r="Z1582"/>
  <c r="Y1582"/>
  <c r="V1582" s="1"/>
  <c r="X1582"/>
  <c r="U1582" s="1"/>
  <c r="AB1581"/>
  <c r="AA1581"/>
  <c r="Z1581"/>
  <c r="Y1581"/>
  <c r="V1581" s="1"/>
  <c r="X1581"/>
  <c r="U1581" s="1"/>
  <c r="AB1580"/>
  <c r="AA1580"/>
  <c r="Z1580"/>
  <c r="Y1580"/>
  <c r="X1580"/>
  <c r="U1580" s="1"/>
  <c r="V1580"/>
  <c r="AB1579"/>
  <c r="AA1579"/>
  <c r="Z1579"/>
  <c r="Y1579"/>
  <c r="X1579"/>
  <c r="U1579" s="1"/>
  <c r="V1579"/>
  <c r="AB1578"/>
  <c r="AA1578"/>
  <c r="Z1578"/>
  <c r="Y1578"/>
  <c r="X1578"/>
  <c r="V1578"/>
  <c r="U1578"/>
  <c r="AB1577"/>
  <c r="AA1577"/>
  <c r="Z1577"/>
  <c r="Y1577"/>
  <c r="X1577"/>
  <c r="V1577"/>
  <c r="U1577"/>
  <c r="AA1575"/>
  <c r="X1575"/>
  <c r="U1575"/>
  <c r="R1575"/>
  <c r="AB1575" s="1"/>
  <c r="P1575"/>
  <c r="Z1575" s="1"/>
  <c r="AB1573"/>
  <c r="AA1573"/>
  <c r="Z1573"/>
  <c r="Y1573"/>
  <c r="X1573"/>
  <c r="V1573"/>
  <c r="U1573"/>
  <c r="AB1572"/>
  <c r="AA1572"/>
  <c r="Z1572"/>
  <c r="Y1572"/>
  <c r="X1572"/>
  <c r="V1572"/>
  <c r="U1572"/>
  <c r="AB1571"/>
  <c r="AA1571"/>
  <c r="Z1571"/>
  <c r="Y1571"/>
  <c r="V1571" s="1"/>
  <c r="X1571"/>
  <c r="U1571"/>
  <c r="AB1570"/>
  <c r="AA1570"/>
  <c r="Z1570"/>
  <c r="Y1570"/>
  <c r="V1570" s="1"/>
  <c r="X1570"/>
  <c r="U1570" s="1"/>
  <c r="AB1568"/>
  <c r="AA1568"/>
  <c r="Z1568"/>
  <c r="Y1568"/>
  <c r="V1568" s="1"/>
  <c r="X1568"/>
  <c r="U1568" s="1"/>
  <c r="AB1567"/>
  <c r="AA1567"/>
  <c r="Z1567"/>
  <c r="Y1567"/>
  <c r="X1567"/>
  <c r="U1567" s="1"/>
  <c r="V1567"/>
  <c r="AB1566"/>
  <c r="AA1566"/>
  <c r="Z1566"/>
  <c r="Y1566"/>
  <c r="X1566"/>
  <c r="U1566" s="1"/>
  <c r="V1566"/>
  <c r="AB1563"/>
  <c r="AA1563"/>
  <c r="Z1563"/>
  <c r="Y1563"/>
  <c r="X1563"/>
  <c r="V1563"/>
  <c r="U1563"/>
  <c r="AB1562"/>
  <c r="AA1562"/>
  <c r="Z1562"/>
  <c r="Y1562"/>
  <c r="X1562"/>
  <c r="V1562"/>
  <c r="U1562"/>
  <c r="AB1561"/>
  <c r="AA1561"/>
  <c r="Z1561"/>
  <c r="Y1561"/>
  <c r="X1561"/>
  <c r="V1561"/>
  <c r="U1561"/>
  <c r="AB1559"/>
  <c r="AA1559"/>
  <c r="Z1559"/>
  <c r="Y1559"/>
  <c r="V1559" s="1"/>
  <c r="X1559"/>
  <c r="U1559"/>
  <c r="O1559"/>
  <c r="AB1558"/>
  <c r="AA1558"/>
  <c r="Z1558"/>
  <c r="Y1558"/>
  <c r="V1558" s="1"/>
  <c r="X1558"/>
  <c r="U1558"/>
  <c r="O1558"/>
  <c r="AB1557"/>
  <c r="AA1557"/>
  <c r="Z1557"/>
  <c r="Y1557"/>
  <c r="V1557" s="1"/>
  <c r="X1557"/>
  <c r="U1557"/>
  <c r="AB1555"/>
  <c r="AA1555"/>
  <c r="Z1555"/>
  <c r="Y1555"/>
  <c r="V1555" s="1"/>
  <c r="X1555"/>
  <c r="U1555" s="1"/>
  <c r="O1555"/>
  <c r="AB1554"/>
  <c r="AA1554"/>
  <c r="Z1554"/>
  <c r="Y1554"/>
  <c r="V1554" s="1"/>
  <c r="X1554"/>
  <c r="U1554" s="1"/>
  <c r="O1554"/>
  <c r="AB1553"/>
  <c r="AA1553"/>
  <c r="Z1553"/>
  <c r="Y1553"/>
  <c r="V1553" s="1"/>
  <c r="X1553"/>
  <c r="U1553" s="1"/>
  <c r="AB1551"/>
  <c r="AA1551"/>
  <c r="Z1551"/>
  <c r="Y1551"/>
  <c r="V1551" s="1"/>
  <c r="X1551"/>
  <c r="U1551" s="1"/>
  <c r="AB1550"/>
  <c r="AA1550"/>
  <c r="Z1550"/>
  <c r="Y1550"/>
  <c r="V1550" s="1"/>
  <c r="X1550"/>
  <c r="U1550" s="1"/>
  <c r="AB1549"/>
  <c r="AA1549"/>
  <c r="Z1549"/>
  <c r="Y1549"/>
  <c r="X1549"/>
  <c r="V1549"/>
  <c r="U1549"/>
  <c r="AB1547"/>
  <c r="AA1547"/>
  <c r="Z1547"/>
  <c r="Y1547"/>
  <c r="V1547" s="1"/>
  <c r="X1547"/>
  <c r="U1547"/>
  <c r="O1547"/>
  <c r="AB1546"/>
  <c r="AA1546"/>
  <c r="Z1546"/>
  <c r="Y1546"/>
  <c r="V1546" s="1"/>
  <c r="X1546"/>
  <c r="U1546"/>
  <c r="O1546"/>
  <c r="AB1544"/>
  <c r="AA1544"/>
  <c r="Z1544"/>
  <c r="Y1544"/>
  <c r="V1544" s="1"/>
  <c r="X1544"/>
  <c r="U1544"/>
  <c r="AB1543"/>
  <c r="AA1543"/>
  <c r="Z1543"/>
  <c r="Y1543"/>
  <c r="X1543"/>
  <c r="U1543" s="1"/>
  <c r="V1543"/>
  <c r="AB1542"/>
  <c r="AA1542"/>
  <c r="Z1542"/>
  <c r="Y1542"/>
  <c r="X1542"/>
  <c r="V1542"/>
  <c r="U1542"/>
  <c r="AB1541"/>
  <c r="AA1541"/>
  <c r="Z1541"/>
  <c r="Y1541"/>
  <c r="V1541" s="1"/>
  <c r="X1541"/>
  <c r="U1541"/>
  <c r="AB1540"/>
  <c r="AA1540"/>
  <c r="Z1540"/>
  <c r="Y1540"/>
  <c r="V1540" s="1"/>
  <c r="X1540"/>
  <c r="U1540" s="1"/>
  <c r="AB1539"/>
  <c r="AA1539"/>
  <c r="Z1539"/>
  <c r="Y1539"/>
  <c r="V1539" s="1"/>
  <c r="X1539"/>
  <c r="U1539" s="1"/>
  <c r="AB1538"/>
  <c r="AA1538"/>
  <c r="Z1538"/>
  <c r="Y1538"/>
  <c r="V1538" s="1"/>
  <c r="X1538"/>
  <c r="U1538" s="1"/>
  <c r="AB1536"/>
  <c r="AA1536"/>
  <c r="Z1536"/>
  <c r="Y1536"/>
  <c r="X1536"/>
  <c r="V1536"/>
  <c r="U1536"/>
  <c r="O1536"/>
  <c r="AB1534"/>
  <c r="AA1534"/>
  <c r="Z1534"/>
  <c r="Y1534"/>
  <c r="X1534"/>
  <c r="V1534"/>
  <c r="U1534"/>
  <c r="AB1533"/>
  <c r="AA1533"/>
  <c r="Z1533"/>
  <c r="Y1533"/>
  <c r="X1533"/>
  <c r="V1533"/>
  <c r="U1533"/>
  <c r="AB1532"/>
  <c r="AA1532"/>
  <c r="Z1532"/>
  <c r="Y1532"/>
  <c r="X1532"/>
  <c r="V1532"/>
  <c r="U1532"/>
  <c r="AA1530"/>
  <c r="X1530"/>
  <c r="U1530"/>
  <c r="R1530"/>
  <c r="AB1530" s="1"/>
  <c r="P1530"/>
  <c r="Z1530" s="1"/>
  <c r="AB1529"/>
  <c r="AA1529"/>
  <c r="X1529"/>
  <c r="U1529"/>
  <c r="R1529"/>
  <c r="P1529"/>
  <c r="R1526"/>
  <c r="AB1526" s="1"/>
  <c r="Q1526"/>
  <c r="N1526"/>
  <c r="J1526"/>
  <c r="AA1526" s="1"/>
  <c r="AB1525"/>
  <c r="AA1525"/>
  <c r="Z1525"/>
  <c r="Y1525"/>
  <c r="V1525" s="1"/>
  <c r="X1525"/>
  <c r="U1525"/>
  <c r="O1525"/>
  <c r="AB1524"/>
  <c r="AA1524"/>
  <c r="Z1524"/>
  <c r="Y1524"/>
  <c r="V1524" s="1"/>
  <c r="X1524"/>
  <c r="U1524"/>
  <c r="O1524"/>
  <c r="AB1523"/>
  <c r="AA1523"/>
  <c r="Z1523"/>
  <c r="Y1523"/>
  <c r="V1523" s="1"/>
  <c r="X1523"/>
  <c r="U1523"/>
  <c r="O1523"/>
  <c r="AB1520"/>
  <c r="Z1520"/>
  <c r="R1520"/>
  <c r="Q1520"/>
  <c r="P1520"/>
  <c r="Y1520" s="1"/>
  <c r="V1520" s="1"/>
  <c r="O1520"/>
  <c r="N1520"/>
  <c r="J1520"/>
  <c r="AB1519"/>
  <c r="AA1519"/>
  <c r="Z1519"/>
  <c r="Y1519"/>
  <c r="V1519" s="1"/>
  <c r="X1519"/>
  <c r="U1519" s="1"/>
  <c r="AB1517"/>
  <c r="AA1517"/>
  <c r="Z1517"/>
  <c r="Y1517"/>
  <c r="X1517"/>
  <c r="V1517"/>
  <c r="U1517"/>
  <c r="O1517"/>
  <c r="AB1515"/>
  <c r="AA1515"/>
  <c r="Z1515"/>
  <c r="Y1515"/>
  <c r="X1515"/>
  <c r="V1515"/>
  <c r="U1515"/>
  <c r="O1515"/>
  <c r="AB1514"/>
  <c r="AA1514"/>
  <c r="Z1514"/>
  <c r="X1514"/>
  <c r="U1514" s="1"/>
  <c r="R1514"/>
  <c r="P1514"/>
  <c r="Y1514" s="1"/>
  <c r="V1514" s="1"/>
  <c r="O1514"/>
  <c r="AB1513"/>
  <c r="AA1513"/>
  <c r="Z1513"/>
  <c r="Y1513"/>
  <c r="V1513" s="1"/>
  <c r="X1513"/>
  <c r="U1513" s="1"/>
  <c r="O1513"/>
  <c r="AB1512"/>
  <c r="AA1512"/>
  <c r="Z1512"/>
  <c r="Y1512"/>
  <c r="V1512" s="1"/>
  <c r="X1512"/>
  <c r="U1512" s="1"/>
  <c r="AB1510"/>
  <c r="AA1510"/>
  <c r="Z1510"/>
  <c r="Y1510"/>
  <c r="X1510"/>
  <c r="U1510" s="1"/>
  <c r="V1510"/>
  <c r="O1510"/>
  <c r="N1510"/>
  <c r="AB1509"/>
  <c r="AA1509"/>
  <c r="Z1509"/>
  <c r="Y1509"/>
  <c r="V1509" s="1"/>
  <c r="X1509"/>
  <c r="U1509" s="1"/>
  <c r="O1509"/>
  <c r="O1508"/>
  <c r="P1508" s="1"/>
  <c r="Y1508" s="1"/>
  <c r="V1508" s="1"/>
  <c r="N1508"/>
  <c r="N1502" s="1"/>
  <c r="AB1507"/>
  <c r="AA1507"/>
  <c r="Z1507"/>
  <c r="Y1507"/>
  <c r="X1507"/>
  <c r="U1507" s="1"/>
  <c r="V1507"/>
  <c r="O1507"/>
  <c r="AB1506"/>
  <c r="AA1506"/>
  <c r="Z1506"/>
  <c r="Y1506"/>
  <c r="X1506"/>
  <c r="U1506" s="1"/>
  <c r="V1506"/>
  <c r="O1506"/>
  <c r="AB1505"/>
  <c r="AA1505"/>
  <c r="Z1505"/>
  <c r="Y1505"/>
  <c r="X1505"/>
  <c r="U1505" s="1"/>
  <c r="V1505"/>
  <c r="O1505"/>
  <c r="AB1502"/>
  <c r="J1502"/>
  <c r="AB1501"/>
  <c r="AA1501"/>
  <c r="Z1501"/>
  <c r="Y1501"/>
  <c r="X1501"/>
  <c r="U1501" s="1"/>
  <c r="V1501"/>
  <c r="AB1500"/>
  <c r="AA1500"/>
  <c r="Z1500"/>
  <c r="Y1500"/>
  <c r="X1500"/>
  <c r="V1500"/>
  <c r="U1500"/>
  <c r="AB1499"/>
  <c r="AA1499"/>
  <c r="Z1499"/>
  <c r="Y1499"/>
  <c r="X1499"/>
  <c r="V1499"/>
  <c r="U1499"/>
  <c r="AB1496"/>
  <c r="X1496"/>
  <c r="U1496" s="1"/>
  <c r="R1496"/>
  <c r="Q1496"/>
  <c r="P1496"/>
  <c r="O1496"/>
  <c r="N1496"/>
  <c r="J1496"/>
  <c r="AA1495"/>
  <c r="X1495"/>
  <c r="U1495" s="1"/>
  <c r="R1495"/>
  <c r="AB1495" s="1"/>
  <c r="O1495"/>
  <c r="P1495" s="1"/>
  <c r="Z1495" s="1"/>
  <c r="AA1494"/>
  <c r="X1494"/>
  <c r="U1494"/>
  <c r="R1494"/>
  <c r="AB1494" s="1"/>
  <c r="O1494"/>
  <c r="N1494"/>
  <c r="AB1493"/>
  <c r="AA1493"/>
  <c r="Z1493"/>
  <c r="Y1493"/>
  <c r="X1493"/>
  <c r="V1493"/>
  <c r="U1493"/>
  <c r="R1490"/>
  <c r="AB1490" s="1"/>
  <c r="Q1490"/>
  <c r="N1490"/>
  <c r="J1490"/>
  <c r="AA1490" s="1"/>
  <c r="AB1489"/>
  <c r="AA1489"/>
  <c r="Z1489"/>
  <c r="Y1489"/>
  <c r="V1489" s="1"/>
  <c r="X1489"/>
  <c r="U1489"/>
  <c r="O1489"/>
  <c r="AB1488"/>
  <c r="AA1488"/>
  <c r="Z1488"/>
  <c r="Y1488"/>
  <c r="V1488" s="1"/>
  <c r="X1488"/>
  <c r="U1488"/>
  <c r="AB1487"/>
  <c r="AA1487"/>
  <c r="Z1487"/>
  <c r="Y1487"/>
  <c r="V1487" s="1"/>
  <c r="X1487"/>
  <c r="U1487" s="1"/>
  <c r="AB1484"/>
  <c r="Z1484"/>
  <c r="R1484"/>
  <c r="Q1484"/>
  <c r="X1484" s="1"/>
  <c r="U1484" s="1"/>
  <c r="P1484"/>
  <c r="O1484"/>
  <c r="N1484"/>
  <c r="J1484"/>
  <c r="AB1483"/>
  <c r="AA1483"/>
  <c r="Z1483"/>
  <c r="Y1483"/>
  <c r="V1483" s="1"/>
  <c r="X1483"/>
  <c r="U1483"/>
  <c r="AB1482"/>
  <c r="AA1482"/>
  <c r="Z1482"/>
  <c r="Y1482"/>
  <c r="X1482"/>
  <c r="U1482" s="1"/>
  <c r="V1482"/>
  <c r="AB1481"/>
  <c r="AA1481"/>
  <c r="Z1481"/>
  <c r="Y1481"/>
  <c r="X1481"/>
  <c r="V1481"/>
  <c r="U1481"/>
  <c r="AB1478"/>
  <c r="Z1478"/>
  <c r="Q1478"/>
  <c r="O1478"/>
  <c r="N1478"/>
  <c r="J1478"/>
  <c r="AB1477"/>
  <c r="AA1477"/>
  <c r="Z1477"/>
  <c r="Y1477"/>
  <c r="X1477"/>
  <c r="V1477"/>
  <c r="U1477"/>
  <c r="N1477"/>
  <c r="N1472" s="1"/>
  <c r="AB1476"/>
  <c r="AA1476"/>
  <c r="Z1476"/>
  <c r="Y1476"/>
  <c r="X1476"/>
  <c r="V1476"/>
  <c r="U1476"/>
  <c r="AB1475"/>
  <c r="AA1475"/>
  <c r="Z1475"/>
  <c r="Y1475"/>
  <c r="X1475"/>
  <c r="V1475"/>
  <c r="U1475"/>
  <c r="AB1472"/>
  <c r="Y1472"/>
  <c r="V1472" s="1"/>
  <c r="Q1472"/>
  <c r="O1472"/>
  <c r="J1472"/>
  <c r="Z1472" s="1"/>
  <c r="AB1471"/>
  <c r="AA1471"/>
  <c r="Z1471"/>
  <c r="Y1471"/>
  <c r="X1471"/>
  <c r="U1471" s="1"/>
  <c r="V1471"/>
  <c r="AB1470"/>
  <c r="AA1470"/>
  <c r="Z1470"/>
  <c r="Y1470"/>
  <c r="X1470"/>
  <c r="V1470"/>
  <c r="U1470"/>
  <c r="AB1469"/>
  <c r="AA1469"/>
  <c r="Z1469"/>
  <c r="Y1469"/>
  <c r="X1469"/>
  <c r="V1469"/>
  <c r="U1469"/>
  <c r="AA1466"/>
  <c r="R1466"/>
  <c r="AB1466" s="1"/>
  <c r="Q1466"/>
  <c r="X1466" s="1"/>
  <c r="U1466" s="1"/>
  <c r="P1466"/>
  <c r="Z1466" s="1"/>
  <c r="O1466"/>
  <c r="N1466"/>
  <c r="J1466"/>
  <c r="Z1465"/>
  <c r="Q1465"/>
  <c r="O1465"/>
  <c r="P1465" s="1"/>
  <c r="Y1465" s="1"/>
  <c r="V1465" s="1"/>
  <c r="N1465"/>
  <c r="AB1464"/>
  <c r="AA1464"/>
  <c r="X1464"/>
  <c r="U1464"/>
  <c r="R1464"/>
  <c r="N1464"/>
  <c r="AB1462"/>
  <c r="AA1462"/>
  <c r="Z1462"/>
  <c r="Y1462"/>
  <c r="X1462"/>
  <c r="U1462" s="1"/>
  <c r="V1462"/>
  <c r="AB1461"/>
  <c r="AA1461"/>
  <c r="Z1461"/>
  <c r="Y1461"/>
  <c r="X1461"/>
  <c r="V1461"/>
  <c r="U1461"/>
  <c r="AA1460"/>
  <c r="Y1460"/>
  <c r="V1460" s="1"/>
  <c r="X1460"/>
  <c r="U1460"/>
  <c r="R1460"/>
  <c r="P1460"/>
  <c r="Z1460" s="1"/>
  <c r="J1457"/>
  <c r="AB1456"/>
  <c r="AA1456"/>
  <c r="Z1456"/>
  <c r="Y1456"/>
  <c r="V1456" s="1"/>
  <c r="X1456"/>
  <c r="U1456" s="1"/>
  <c r="O1456"/>
  <c r="AB1455"/>
  <c r="AA1455"/>
  <c r="Z1455"/>
  <c r="Y1455"/>
  <c r="X1455"/>
  <c r="U1455" s="1"/>
  <c r="V1455"/>
  <c r="O1455"/>
  <c r="P1453"/>
  <c r="N1453"/>
  <c r="O1453" s="1"/>
  <c r="AA1452"/>
  <c r="X1452"/>
  <c r="U1452" s="1"/>
  <c r="R1452"/>
  <c r="AB1452" s="1"/>
  <c r="O1452"/>
  <c r="P1452" s="1"/>
  <c r="Z1452" s="1"/>
  <c r="N1452"/>
  <c r="AB1451"/>
  <c r="AA1451"/>
  <c r="X1451"/>
  <c r="U1451"/>
  <c r="R1451"/>
  <c r="P1451"/>
  <c r="Y1451" s="1"/>
  <c r="V1451" s="1"/>
  <c r="O1451"/>
  <c r="Z1450"/>
  <c r="Q1450"/>
  <c r="O1450"/>
  <c r="P1450" s="1"/>
  <c r="Y1450" s="1"/>
  <c r="V1450" s="1"/>
  <c r="N1450"/>
  <c r="AB1449"/>
  <c r="AA1449"/>
  <c r="Z1449"/>
  <c r="X1449"/>
  <c r="U1449"/>
  <c r="R1449"/>
  <c r="P1449"/>
  <c r="Y1449" s="1"/>
  <c r="V1449" s="1"/>
  <c r="AA1447"/>
  <c r="X1447"/>
  <c r="U1447" s="1"/>
  <c r="R1447"/>
  <c r="AB1447" s="1"/>
  <c r="Y1447" s="1"/>
  <c r="V1447" s="1"/>
  <c r="P1447"/>
  <c r="AA1446"/>
  <c r="Z1446"/>
  <c r="Y1446"/>
  <c r="X1446"/>
  <c r="V1446"/>
  <c r="U1446"/>
  <c r="R1446"/>
  <c r="AB1446" s="1"/>
  <c r="P1446"/>
  <c r="AB1445"/>
  <c r="AA1445"/>
  <c r="X1445"/>
  <c r="U1445"/>
  <c r="R1445"/>
  <c r="P1445"/>
  <c r="AA1444"/>
  <c r="Y1444"/>
  <c r="V1444" s="1"/>
  <c r="X1444"/>
  <c r="U1444" s="1"/>
  <c r="R1444"/>
  <c r="AB1444" s="1"/>
  <c r="P1444"/>
  <c r="Z1444" s="1"/>
  <c r="AB1442"/>
  <c r="AA1442"/>
  <c r="X1442"/>
  <c r="U1442" s="1"/>
  <c r="R1442"/>
  <c r="P1442"/>
  <c r="Y1442" s="1"/>
  <c r="V1442" s="1"/>
  <c r="O1442"/>
  <c r="AB1441"/>
  <c r="AA1441"/>
  <c r="X1441"/>
  <c r="U1441" s="1"/>
  <c r="R1441"/>
  <c r="P1441"/>
  <c r="Y1441" s="1"/>
  <c r="V1441" s="1"/>
  <c r="O1441"/>
  <c r="AB1440"/>
  <c r="AA1440"/>
  <c r="X1440"/>
  <c r="U1440" s="1"/>
  <c r="R1440"/>
  <c r="P1440"/>
  <c r="Y1440" s="1"/>
  <c r="V1440" s="1"/>
  <c r="O1440"/>
  <c r="AB1439"/>
  <c r="AA1439"/>
  <c r="X1439"/>
  <c r="U1439" s="1"/>
  <c r="R1439"/>
  <c r="P1439"/>
  <c r="Y1439" s="1"/>
  <c r="V1439" s="1"/>
  <c r="O1439"/>
  <c r="AB1438"/>
  <c r="AA1438"/>
  <c r="X1438"/>
  <c r="U1438" s="1"/>
  <c r="R1438"/>
  <c r="P1438"/>
  <c r="Y1438" s="1"/>
  <c r="V1438" s="1"/>
  <c r="O1438"/>
  <c r="AB1437"/>
  <c r="AA1437"/>
  <c r="X1437"/>
  <c r="U1437" s="1"/>
  <c r="R1437"/>
  <c r="P1437"/>
  <c r="Y1437" s="1"/>
  <c r="V1437" s="1"/>
  <c r="O1437"/>
  <c r="AB1436"/>
  <c r="AA1436"/>
  <c r="X1436"/>
  <c r="U1436" s="1"/>
  <c r="R1436"/>
  <c r="P1436"/>
  <c r="Y1436" s="1"/>
  <c r="V1436" s="1"/>
  <c r="O1436"/>
  <c r="AB1435"/>
  <c r="AA1435"/>
  <c r="X1435"/>
  <c r="U1435" s="1"/>
  <c r="R1435"/>
  <c r="P1435"/>
  <c r="Y1435" s="1"/>
  <c r="V1435" s="1"/>
  <c r="O1435"/>
  <c r="AB1433"/>
  <c r="AA1433"/>
  <c r="X1433"/>
  <c r="U1433" s="1"/>
  <c r="R1433"/>
  <c r="P1433"/>
  <c r="Y1433" s="1"/>
  <c r="V1433" s="1"/>
  <c r="O1433"/>
  <c r="Z1432"/>
  <c r="Q1432"/>
  <c r="O1432"/>
  <c r="P1432" s="1"/>
  <c r="Y1432" s="1"/>
  <c r="V1432" s="1"/>
  <c r="N1432"/>
  <c r="AB1430"/>
  <c r="AA1430"/>
  <c r="Z1430"/>
  <c r="X1430"/>
  <c r="U1430"/>
  <c r="R1430"/>
  <c r="P1430"/>
  <c r="Y1430" s="1"/>
  <c r="V1430" s="1"/>
  <c r="AA1429"/>
  <c r="Y1429"/>
  <c r="X1429"/>
  <c r="U1429" s="1"/>
  <c r="V1429"/>
  <c r="R1429"/>
  <c r="AB1429" s="1"/>
  <c r="O1429"/>
  <c r="P1429" s="1"/>
  <c r="Z1429" s="1"/>
  <c r="AA1428"/>
  <c r="Z1428"/>
  <c r="Y1428"/>
  <c r="V1428" s="1"/>
  <c r="X1428"/>
  <c r="U1428"/>
  <c r="R1428"/>
  <c r="AB1428" s="1"/>
  <c r="P1428"/>
  <c r="AB1427"/>
  <c r="AA1427"/>
  <c r="Z1427"/>
  <c r="X1427"/>
  <c r="U1427" s="1"/>
  <c r="R1427"/>
  <c r="P1427"/>
  <c r="Y1427" s="1"/>
  <c r="V1427" s="1"/>
  <c r="AB1426"/>
  <c r="AA1426"/>
  <c r="Z1426"/>
  <c r="Y1426"/>
  <c r="V1426" s="1"/>
  <c r="X1426"/>
  <c r="U1426" s="1"/>
  <c r="O1426"/>
  <c r="O1423" s="1"/>
  <c r="AB1423"/>
  <c r="Y1423"/>
  <c r="V1423" s="1"/>
  <c r="N1423"/>
  <c r="J1423"/>
  <c r="Z1423" s="1"/>
  <c r="J1422"/>
  <c r="P1421"/>
  <c r="N1421"/>
  <c r="O1421" s="1"/>
  <c r="O1420"/>
  <c r="P1420" s="1"/>
  <c r="N1420"/>
  <c r="AB1419"/>
  <c r="AA1419"/>
  <c r="Z1419"/>
  <c r="Y1419"/>
  <c r="V1419" s="1"/>
  <c r="X1419"/>
  <c r="U1419"/>
  <c r="AB1416"/>
  <c r="AA1416"/>
  <c r="Z1416"/>
  <c r="Y1416"/>
  <c r="X1416"/>
  <c r="U1416" s="1"/>
  <c r="V1416"/>
  <c r="O1416"/>
  <c r="N1416"/>
  <c r="AB1413"/>
  <c r="AA1413"/>
  <c r="Z1413"/>
  <c r="Y1413"/>
  <c r="V1413" s="1"/>
  <c r="X1413"/>
  <c r="U1413"/>
  <c r="N1413"/>
  <c r="O1410"/>
  <c r="P1410" s="1"/>
  <c r="N1410"/>
  <c r="O1408"/>
  <c r="P1408" s="1"/>
  <c r="N1408"/>
  <c r="O1407"/>
  <c r="P1407" s="1"/>
  <c r="N1407"/>
  <c r="AB1404"/>
  <c r="AA1404"/>
  <c r="Z1404"/>
  <c r="Y1404"/>
  <c r="V1404" s="1"/>
  <c r="X1404"/>
  <c r="U1404"/>
  <c r="O1404"/>
  <c r="AB1402"/>
  <c r="AA1402"/>
  <c r="Z1402"/>
  <c r="Y1402"/>
  <c r="V1402" s="1"/>
  <c r="X1402"/>
  <c r="U1402"/>
  <c r="O1402"/>
  <c r="N1402"/>
  <c r="AB1401"/>
  <c r="AA1401"/>
  <c r="Z1401"/>
  <c r="Y1401"/>
  <c r="X1401"/>
  <c r="V1401"/>
  <c r="U1401"/>
  <c r="N1401"/>
  <c r="P1398"/>
  <c r="Z1398" s="1"/>
  <c r="O1398"/>
  <c r="N1398"/>
  <c r="P1396"/>
  <c r="Z1396" s="1"/>
  <c r="O1396"/>
  <c r="N1396"/>
  <c r="P1395"/>
  <c r="Z1395" s="1"/>
  <c r="O1395"/>
  <c r="N1395"/>
  <c r="AB1393"/>
  <c r="AA1393"/>
  <c r="Z1393"/>
  <c r="Y1393"/>
  <c r="X1393"/>
  <c r="V1393"/>
  <c r="U1393"/>
  <c r="N1393"/>
  <c r="O1393" s="1"/>
  <c r="AB1392"/>
  <c r="AA1392"/>
  <c r="Z1392"/>
  <c r="Y1392"/>
  <c r="X1392"/>
  <c r="U1392" s="1"/>
  <c r="V1392"/>
  <c r="O1392"/>
  <c r="N1392"/>
  <c r="AB1390"/>
  <c r="AA1390"/>
  <c r="Z1390"/>
  <c r="Y1390"/>
  <c r="V1390" s="1"/>
  <c r="X1390"/>
  <c r="U1390"/>
  <c r="N1390"/>
  <c r="AB1389"/>
  <c r="AA1389"/>
  <c r="Z1389"/>
  <c r="Y1389"/>
  <c r="V1389" s="1"/>
  <c r="X1389"/>
  <c r="U1389"/>
  <c r="N1389"/>
  <c r="AB1386"/>
  <c r="AA1386"/>
  <c r="Z1386"/>
  <c r="Y1386"/>
  <c r="V1386" s="1"/>
  <c r="X1386"/>
  <c r="U1386"/>
  <c r="N1386"/>
  <c r="AB1385"/>
  <c r="AA1385"/>
  <c r="Z1385"/>
  <c r="Y1385"/>
  <c r="V1385" s="1"/>
  <c r="X1385"/>
  <c r="U1385"/>
  <c r="N1385"/>
  <c r="AB1383"/>
  <c r="AA1383"/>
  <c r="Z1383"/>
  <c r="Y1383"/>
  <c r="V1383" s="1"/>
  <c r="X1383"/>
  <c r="U1383"/>
  <c r="AB1382"/>
  <c r="AA1382"/>
  <c r="Z1382"/>
  <c r="Y1382"/>
  <c r="X1382"/>
  <c r="U1382" s="1"/>
  <c r="V1382"/>
  <c r="N1382"/>
  <c r="AB1381"/>
  <c r="AA1381"/>
  <c r="Z1381"/>
  <c r="Y1381"/>
  <c r="X1381"/>
  <c r="U1381" s="1"/>
  <c r="V1381"/>
  <c r="N1381"/>
  <c r="R1379"/>
  <c r="AB1379" s="1"/>
  <c r="P1379"/>
  <c r="Q1379" s="1"/>
  <c r="O1379"/>
  <c r="N1379"/>
  <c r="AB1377"/>
  <c r="AA1377"/>
  <c r="Z1377"/>
  <c r="Y1377"/>
  <c r="V1377" s="1"/>
  <c r="X1377"/>
  <c r="U1377"/>
  <c r="N1377"/>
  <c r="AB1376"/>
  <c r="AA1376"/>
  <c r="Z1376"/>
  <c r="Y1376"/>
  <c r="V1376" s="1"/>
  <c r="X1376"/>
  <c r="U1376"/>
  <c r="N1376"/>
  <c r="AB1375"/>
  <c r="AA1375"/>
  <c r="Z1375"/>
  <c r="Y1375"/>
  <c r="V1375" s="1"/>
  <c r="X1375"/>
  <c r="U1375"/>
  <c r="N1375"/>
  <c r="AB1374"/>
  <c r="AA1374"/>
  <c r="Z1374"/>
  <c r="Y1374"/>
  <c r="V1374" s="1"/>
  <c r="X1374"/>
  <c r="U1374"/>
  <c r="N1374"/>
  <c r="AB1373"/>
  <c r="AA1373"/>
  <c r="Z1373"/>
  <c r="Y1373"/>
  <c r="V1373" s="1"/>
  <c r="X1373"/>
  <c r="U1373"/>
  <c r="N1373"/>
  <c r="AB1372"/>
  <c r="AA1372"/>
  <c r="Z1372"/>
  <c r="Y1372"/>
  <c r="V1372" s="1"/>
  <c r="X1372"/>
  <c r="U1372"/>
  <c r="N1372"/>
  <c r="AB1371"/>
  <c r="AA1371"/>
  <c r="Z1371"/>
  <c r="Y1371"/>
  <c r="V1371" s="1"/>
  <c r="X1371"/>
  <c r="U1371"/>
  <c r="N1371"/>
  <c r="AB1369"/>
  <c r="AA1369"/>
  <c r="Y1369"/>
  <c r="V1369" s="1"/>
  <c r="X1369"/>
  <c r="U1369"/>
  <c r="R1369"/>
  <c r="P1369"/>
  <c r="Z1369" s="1"/>
  <c r="O1369"/>
  <c r="O1360" s="1"/>
  <c r="N1369"/>
  <c r="AB1367"/>
  <c r="AA1367"/>
  <c r="Z1367"/>
  <c r="Y1367"/>
  <c r="X1367"/>
  <c r="V1367"/>
  <c r="U1367"/>
  <c r="N1367"/>
  <c r="AB1366"/>
  <c r="AA1366"/>
  <c r="Z1366"/>
  <c r="Y1366"/>
  <c r="X1366"/>
  <c r="V1366"/>
  <c r="U1366"/>
  <c r="N1366"/>
  <c r="AB1365"/>
  <c r="AA1365"/>
  <c r="Z1365"/>
  <c r="Y1365"/>
  <c r="X1365"/>
  <c r="V1365"/>
  <c r="U1365"/>
  <c r="P1363"/>
  <c r="N1363"/>
  <c r="J1360"/>
  <c r="AA1359"/>
  <c r="X1359"/>
  <c r="U1359"/>
  <c r="R1359"/>
  <c r="AB1359" s="1"/>
  <c r="P1359"/>
  <c r="Z1359" s="1"/>
  <c r="AB1356"/>
  <c r="AA1356"/>
  <c r="Z1356"/>
  <c r="Y1356"/>
  <c r="X1356"/>
  <c r="V1356"/>
  <c r="U1356"/>
  <c r="N1356"/>
  <c r="AB1355"/>
  <c r="AA1355"/>
  <c r="Z1355"/>
  <c r="Y1355"/>
  <c r="X1355"/>
  <c r="V1355"/>
  <c r="U1355"/>
  <c r="O1355"/>
  <c r="AB1354"/>
  <c r="AA1354"/>
  <c r="Z1354"/>
  <c r="Y1354"/>
  <c r="X1354"/>
  <c r="V1354"/>
  <c r="U1354"/>
  <c r="P1351"/>
  <c r="O1350"/>
  <c r="P1350" s="1"/>
  <c r="AA1348"/>
  <c r="X1348"/>
  <c r="U1348" s="1"/>
  <c r="R1348"/>
  <c r="AB1348" s="1"/>
  <c r="O1348"/>
  <c r="O1320" s="1"/>
  <c r="AA1346"/>
  <c r="Z1346"/>
  <c r="X1346"/>
  <c r="U1346" s="1"/>
  <c r="R1346"/>
  <c r="AB1346" s="1"/>
  <c r="P1346"/>
  <c r="Y1346" s="1"/>
  <c r="V1346" s="1"/>
  <c r="AA1345"/>
  <c r="X1345"/>
  <c r="U1345"/>
  <c r="R1345"/>
  <c r="AB1345" s="1"/>
  <c r="P1345"/>
  <c r="Z1345" s="1"/>
  <c r="AB1344"/>
  <c r="AA1344"/>
  <c r="X1344"/>
  <c r="U1344"/>
  <c r="R1344"/>
  <c r="P1344"/>
  <c r="AB1342"/>
  <c r="AA1342"/>
  <c r="Z1342"/>
  <c r="Y1342"/>
  <c r="X1342"/>
  <c r="U1342" s="1"/>
  <c r="V1342"/>
  <c r="AB1341"/>
  <c r="AA1341"/>
  <c r="X1341"/>
  <c r="U1341"/>
  <c r="R1341"/>
  <c r="P1341"/>
  <c r="Z1340"/>
  <c r="P1340"/>
  <c r="Q1340" s="1"/>
  <c r="Z1338"/>
  <c r="Y1338"/>
  <c r="X1338"/>
  <c r="U1338" s="1"/>
  <c r="V1338"/>
  <c r="Q1338"/>
  <c r="R1338" s="1"/>
  <c r="AB1338" s="1"/>
  <c r="P1338"/>
  <c r="AB1336"/>
  <c r="AA1336"/>
  <c r="Y1336"/>
  <c r="V1336" s="1"/>
  <c r="X1336"/>
  <c r="U1336"/>
  <c r="R1336"/>
  <c r="P1336"/>
  <c r="Z1336" s="1"/>
  <c r="AA1335"/>
  <c r="Z1335"/>
  <c r="X1335"/>
  <c r="U1335" s="1"/>
  <c r="R1335"/>
  <c r="AB1335" s="1"/>
  <c r="P1335"/>
  <c r="Y1335" s="1"/>
  <c r="V1335" s="1"/>
  <c r="AA1334"/>
  <c r="X1334"/>
  <c r="U1334"/>
  <c r="R1334"/>
  <c r="AB1334" s="1"/>
  <c r="P1334"/>
  <c r="Z1334" s="1"/>
  <c r="Z1333"/>
  <c r="Y1333"/>
  <c r="V1333"/>
  <c r="Q1333"/>
  <c r="P1333"/>
  <c r="AB1332"/>
  <c r="AA1332"/>
  <c r="Y1332"/>
  <c r="V1332" s="1"/>
  <c r="X1332"/>
  <c r="U1332"/>
  <c r="R1332"/>
  <c r="P1332"/>
  <c r="Z1332" s="1"/>
  <c r="AB1331"/>
  <c r="AA1331"/>
  <c r="Z1331"/>
  <c r="Y1331"/>
  <c r="X1331"/>
  <c r="U1331" s="1"/>
  <c r="V1331"/>
  <c r="R1331"/>
  <c r="P1331"/>
  <c r="AB1329"/>
  <c r="AA1329"/>
  <c r="Z1329"/>
  <c r="Y1329"/>
  <c r="V1329" s="1"/>
  <c r="X1329"/>
  <c r="U1329" s="1"/>
  <c r="AB1328"/>
  <c r="AA1328"/>
  <c r="Z1328"/>
  <c r="Y1328"/>
  <c r="X1328"/>
  <c r="U1328" s="1"/>
  <c r="V1328"/>
  <c r="O1328"/>
  <c r="AB1327"/>
  <c r="AA1327"/>
  <c r="Z1327"/>
  <c r="Y1327"/>
  <c r="X1327"/>
  <c r="U1327" s="1"/>
  <c r="V1327"/>
  <c r="AB1325"/>
  <c r="AA1325"/>
  <c r="Z1325"/>
  <c r="Y1325"/>
  <c r="V1325" s="1"/>
  <c r="X1325"/>
  <c r="U1325"/>
  <c r="O1325"/>
  <c r="AB1324"/>
  <c r="AA1324"/>
  <c r="Z1324"/>
  <c r="Y1324"/>
  <c r="V1324" s="1"/>
  <c r="X1324"/>
  <c r="U1324"/>
  <c r="O1324"/>
  <c r="AB1323"/>
  <c r="AA1323"/>
  <c r="Z1323"/>
  <c r="Y1323"/>
  <c r="V1323" s="1"/>
  <c r="X1323"/>
  <c r="U1323"/>
  <c r="O1323"/>
  <c r="N1320"/>
  <c r="J1320"/>
  <c r="AA1320" s="1"/>
  <c r="O1319"/>
  <c r="P1319" s="1"/>
  <c r="N1319"/>
  <c r="N1316"/>
  <c r="O1316" s="1"/>
  <c r="P1316" s="1"/>
  <c r="AA1315"/>
  <c r="X1315"/>
  <c r="U1315" s="1"/>
  <c r="R1315"/>
  <c r="AB1315" s="1"/>
  <c r="N1315"/>
  <c r="O1315" s="1"/>
  <c r="P1315" s="1"/>
  <c r="Y1315" s="1"/>
  <c r="V1315" s="1"/>
  <c r="AA1314"/>
  <c r="X1314"/>
  <c r="U1314" s="1"/>
  <c r="R1314"/>
  <c r="AB1314" s="1"/>
  <c r="O1314"/>
  <c r="P1314" s="1"/>
  <c r="O1311"/>
  <c r="P1311" s="1"/>
  <c r="O1310"/>
  <c r="P1310" s="1"/>
  <c r="Z1309"/>
  <c r="R1309"/>
  <c r="AB1309" s="1"/>
  <c r="P1309"/>
  <c r="Q1309" s="1"/>
  <c r="N1309"/>
  <c r="AB1307"/>
  <c r="AA1307"/>
  <c r="Z1307"/>
  <c r="Y1307"/>
  <c r="V1307" s="1"/>
  <c r="X1307"/>
  <c r="U1307" s="1"/>
  <c r="AB1306"/>
  <c r="AA1306"/>
  <c r="Z1306"/>
  <c r="Y1306"/>
  <c r="X1306"/>
  <c r="U1306" s="1"/>
  <c r="V1306"/>
  <c r="AB1305"/>
  <c r="AA1305"/>
  <c r="Z1305"/>
  <c r="Y1305"/>
  <c r="V1305" s="1"/>
  <c r="X1305"/>
  <c r="U1305"/>
  <c r="O1303"/>
  <c r="P1303" s="1"/>
  <c r="P1302"/>
  <c r="O1302"/>
  <c r="AB1300"/>
  <c r="AA1300"/>
  <c r="Z1300"/>
  <c r="Y1300"/>
  <c r="V1300" s="1"/>
  <c r="X1300"/>
  <c r="U1300"/>
  <c r="N1300"/>
  <c r="AB1299"/>
  <c r="AA1299"/>
  <c r="Z1299"/>
  <c r="Y1299"/>
  <c r="V1299" s="1"/>
  <c r="X1299"/>
  <c r="U1299"/>
  <c r="AB1298"/>
  <c r="AA1298"/>
  <c r="Z1298"/>
  <c r="Y1298"/>
  <c r="X1298"/>
  <c r="U1298" s="1"/>
  <c r="V1298"/>
  <c r="AB1297"/>
  <c r="AA1297"/>
  <c r="Z1297"/>
  <c r="Y1297"/>
  <c r="V1297" s="1"/>
  <c r="X1297"/>
  <c r="U1297"/>
  <c r="AB1296"/>
  <c r="AA1296"/>
  <c r="Z1296"/>
  <c r="Y1296"/>
  <c r="V1296" s="1"/>
  <c r="X1296"/>
  <c r="U1296" s="1"/>
  <c r="AB1295"/>
  <c r="AA1295"/>
  <c r="Z1295"/>
  <c r="Y1295"/>
  <c r="X1295"/>
  <c r="U1295" s="1"/>
  <c r="V1295"/>
  <c r="AB1293"/>
  <c r="AA1293"/>
  <c r="Z1293"/>
  <c r="Y1293"/>
  <c r="V1293" s="1"/>
  <c r="X1293"/>
  <c r="U1293"/>
  <c r="AB1292"/>
  <c r="AA1292"/>
  <c r="Z1292"/>
  <c r="Y1292"/>
  <c r="X1292"/>
  <c r="U1292" s="1"/>
  <c r="V1292"/>
  <c r="AB1291"/>
  <c r="AA1291"/>
  <c r="Z1291"/>
  <c r="Y1291"/>
  <c r="X1291"/>
  <c r="V1291"/>
  <c r="U1291"/>
  <c r="P1289"/>
  <c r="O1289"/>
  <c r="Y1288"/>
  <c r="V1288" s="1"/>
  <c r="P1288"/>
  <c r="Q1288" s="1"/>
  <c r="O1288"/>
  <c r="Y1287"/>
  <c r="V1287" s="1"/>
  <c r="Q1287"/>
  <c r="P1287"/>
  <c r="Z1287" s="1"/>
  <c r="O1287"/>
  <c r="O1283" s="1"/>
  <c r="Z1286"/>
  <c r="Y1286"/>
  <c r="V1286"/>
  <c r="Q1286"/>
  <c r="P1286"/>
  <c r="AB1283"/>
  <c r="Y1283"/>
  <c r="V1283" s="1"/>
  <c r="J1283"/>
  <c r="Z1283" s="1"/>
  <c r="AB1282"/>
  <c r="AA1282"/>
  <c r="X1282"/>
  <c r="U1282"/>
  <c r="R1282"/>
  <c r="P1282"/>
  <c r="O1282"/>
  <c r="AA1280"/>
  <c r="X1280"/>
  <c r="U1280"/>
  <c r="R1280"/>
  <c r="AB1280" s="1"/>
  <c r="P1280"/>
  <c r="Z1280" s="1"/>
  <c r="O1277"/>
  <c r="P1277" s="1"/>
  <c r="AB1275"/>
  <c r="AA1275"/>
  <c r="Z1275"/>
  <c r="Y1275"/>
  <c r="V1275" s="1"/>
  <c r="X1275"/>
  <c r="U1275" s="1"/>
  <c r="O1275"/>
  <c r="AB1272"/>
  <c r="AA1272"/>
  <c r="Z1272"/>
  <c r="Y1272"/>
  <c r="X1272"/>
  <c r="U1272" s="1"/>
  <c r="V1272"/>
  <c r="AB1271"/>
  <c r="AA1271"/>
  <c r="Z1271"/>
  <c r="Y1271"/>
  <c r="V1271" s="1"/>
  <c r="X1271"/>
  <c r="U1271"/>
  <c r="AB1270"/>
  <c r="AA1270"/>
  <c r="Z1270"/>
  <c r="Y1270"/>
  <c r="X1270"/>
  <c r="U1270" s="1"/>
  <c r="V1270"/>
  <c r="AB1268"/>
  <c r="AA1268"/>
  <c r="Z1268"/>
  <c r="Y1268"/>
  <c r="X1268"/>
  <c r="V1268"/>
  <c r="U1268"/>
  <c r="AB1267"/>
  <c r="AA1267"/>
  <c r="Z1267"/>
  <c r="Y1267"/>
  <c r="V1267" s="1"/>
  <c r="X1267"/>
  <c r="U1267"/>
  <c r="AB1266"/>
  <c r="AA1266"/>
  <c r="Z1266"/>
  <c r="Y1266"/>
  <c r="X1266"/>
  <c r="U1266" s="1"/>
  <c r="V1266"/>
  <c r="AB1264"/>
  <c r="AA1264"/>
  <c r="X1264"/>
  <c r="U1264"/>
  <c r="R1264"/>
  <c r="O1264"/>
  <c r="P1264" s="1"/>
  <c r="AB1262"/>
  <c r="AA1262"/>
  <c r="Z1262"/>
  <c r="Y1262"/>
  <c r="V1262" s="1"/>
  <c r="X1262"/>
  <c r="U1262"/>
  <c r="AB1261"/>
  <c r="AA1261"/>
  <c r="Z1261"/>
  <c r="Y1261"/>
  <c r="X1261"/>
  <c r="U1261" s="1"/>
  <c r="V1261"/>
  <c r="AB1260"/>
  <c r="AA1260"/>
  <c r="Z1260"/>
  <c r="Y1260"/>
  <c r="V1260" s="1"/>
  <c r="X1260"/>
  <c r="U1260"/>
  <c r="AB1259"/>
  <c r="AA1259"/>
  <c r="Z1259"/>
  <c r="Y1259"/>
  <c r="V1259" s="1"/>
  <c r="X1259"/>
  <c r="U1259" s="1"/>
  <c r="AB1258"/>
  <c r="AA1258"/>
  <c r="Z1258"/>
  <c r="Y1258"/>
  <c r="V1258" s="1"/>
  <c r="X1258"/>
  <c r="U1258" s="1"/>
  <c r="AB1257"/>
  <c r="AA1257"/>
  <c r="Z1257"/>
  <c r="Y1257"/>
  <c r="V1257" s="1"/>
  <c r="X1257"/>
  <c r="U1257"/>
  <c r="AB1255"/>
  <c r="AA1255"/>
  <c r="Z1255"/>
  <c r="Y1255"/>
  <c r="X1255"/>
  <c r="U1255" s="1"/>
  <c r="V1255"/>
  <c r="O1255"/>
  <c r="AB1254"/>
  <c r="AA1254"/>
  <c r="Z1254"/>
  <c r="Y1254"/>
  <c r="X1254"/>
  <c r="U1254" s="1"/>
  <c r="V1254"/>
  <c r="O1254"/>
  <c r="AB1253"/>
  <c r="AA1253"/>
  <c r="Z1253"/>
  <c r="Y1253"/>
  <c r="X1253"/>
  <c r="U1253" s="1"/>
  <c r="V1253"/>
  <c r="O1253"/>
  <c r="AB1251"/>
  <c r="AA1251"/>
  <c r="Z1251"/>
  <c r="Y1251"/>
  <c r="X1251"/>
  <c r="U1251" s="1"/>
  <c r="V1251"/>
  <c r="O1251"/>
  <c r="N1251"/>
  <c r="AB1250"/>
  <c r="AA1250"/>
  <c r="Z1250"/>
  <c r="Y1250"/>
  <c r="V1250" s="1"/>
  <c r="X1250"/>
  <c r="U1250"/>
  <c r="N1250"/>
  <c r="O1250" s="1"/>
  <c r="O1247"/>
  <c r="N1247"/>
  <c r="J1247"/>
  <c r="AB1246"/>
  <c r="AA1246"/>
  <c r="Z1246"/>
  <c r="Y1246"/>
  <c r="X1246"/>
  <c r="V1246"/>
  <c r="U1246"/>
  <c r="N1246"/>
  <c r="O1246" s="1"/>
  <c r="Z1243"/>
  <c r="O1243"/>
  <c r="P1243" s="1"/>
  <c r="N1243"/>
  <c r="AB1242"/>
  <c r="AA1242"/>
  <c r="Z1242"/>
  <c r="X1242"/>
  <c r="U1242"/>
  <c r="R1242"/>
  <c r="P1242"/>
  <c r="Y1242" s="1"/>
  <c r="V1242" s="1"/>
  <c r="N1242"/>
  <c r="X1241"/>
  <c r="U1241" s="1"/>
  <c r="Q1241"/>
  <c r="AA1241" s="1"/>
  <c r="P1241"/>
  <c r="Z1241" s="1"/>
  <c r="P1238"/>
  <c r="O1238"/>
  <c r="N1238"/>
  <c r="AB1237"/>
  <c r="AA1237"/>
  <c r="Z1237"/>
  <c r="Y1237"/>
  <c r="X1237"/>
  <c r="V1237"/>
  <c r="U1237"/>
  <c r="AA1234"/>
  <c r="X1234"/>
  <c r="U1234" s="1"/>
  <c r="R1234"/>
  <c r="AB1234" s="1"/>
  <c r="O1234"/>
  <c r="P1234" s="1"/>
  <c r="Z1234" s="1"/>
  <c r="N1234"/>
  <c r="AB1233"/>
  <c r="AA1233"/>
  <c r="Z1233"/>
  <c r="Y1233"/>
  <c r="V1233" s="1"/>
  <c r="X1233"/>
  <c r="U1233"/>
  <c r="N1233"/>
  <c r="AB1230"/>
  <c r="AA1230"/>
  <c r="Z1230"/>
  <c r="Y1230"/>
  <c r="V1230" s="1"/>
  <c r="X1230"/>
  <c r="U1230" s="1"/>
  <c r="N1230"/>
  <c r="AB1229"/>
  <c r="AA1229"/>
  <c r="Z1229"/>
  <c r="Y1229"/>
  <c r="V1229" s="1"/>
  <c r="X1229"/>
  <c r="U1229"/>
  <c r="N1229"/>
  <c r="AB1227"/>
  <c r="AA1227"/>
  <c r="Z1227"/>
  <c r="Y1227"/>
  <c r="V1227" s="1"/>
  <c r="X1227"/>
  <c r="U1227" s="1"/>
  <c r="O1224"/>
  <c r="P1224" s="1"/>
  <c r="N1224"/>
  <c r="AB1223"/>
  <c r="AA1223"/>
  <c r="X1223"/>
  <c r="U1223" s="1"/>
  <c r="R1223"/>
  <c r="O1223"/>
  <c r="P1223" s="1"/>
  <c r="N1223"/>
  <c r="N1222"/>
  <c r="O1222" s="1"/>
  <c r="P1222" s="1"/>
  <c r="AB1221"/>
  <c r="AA1221"/>
  <c r="Z1221"/>
  <c r="Y1221"/>
  <c r="X1221"/>
  <c r="V1221"/>
  <c r="U1221"/>
  <c r="AB1219"/>
  <c r="AA1219"/>
  <c r="Z1219"/>
  <c r="Y1219"/>
  <c r="V1219" s="1"/>
  <c r="X1219"/>
  <c r="U1219"/>
  <c r="AB1218"/>
  <c r="AA1218"/>
  <c r="X1218"/>
  <c r="U1218" s="1"/>
  <c r="R1218"/>
  <c r="P1218"/>
  <c r="Z1218" s="1"/>
  <c r="O1217"/>
  <c r="P1217" s="1"/>
  <c r="AA1215"/>
  <c r="Z1215"/>
  <c r="X1215"/>
  <c r="U1215"/>
  <c r="R1215"/>
  <c r="AB1215" s="1"/>
  <c r="P1215"/>
  <c r="Y1215" s="1"/>
  <c r="V1215" s="1"/>
  <c r="N1215"/>
  <c r="O1215" s="1"/>
  <c r="AB1214"/>
  <c r="AA1214"/>
  <c r="X1214"/>
  <c r="U1214" s="1"/>
  <c r="R1214"/>
  <c r="O1214"/>
  <c r="P1214" s="1"/>
  <c r="N1214"/>
  <c r="AB1213"/>
  <c r="AA1213"/>
  <c r="X1213"/>
  <c r="U1213"/>
  <c r="R1213"/>
  <c r="N1213"/>
  <c r="O1213" s="1"/>
  <c r="AB1211"/>
  <c r="AA1211"/>
  <c r="Z1211"/>
  <c r="Y1211"/>
  <c r="V1211" s="1"/>
  <c r="X1211"/>
  <c r="U1211"/>
  <c r="AB1210"/>
  <c r="AA1210"/>
  <c r="Z1210"/>
  <c r="Y1210"/>
  <c r="V1210" s="1"/>
  <c r="X1210"/>
  <c r="U1210" s="1"/>
  <c r="N1210"/>
  <c r="AB1209"/>
  <c r="AA1209"/>
  <c r="Z1209"/>
  <c r="Y1209"/>
  <c r="V1209" s="1"/>
  <c r="X1209"/>
  <c r="U1209" s="1"/>
  <c r="AB1208"/>
  <c r="AA1208"/>
  <c r="Z1208"/>
  <c r="Y1208"/>
  <c r="X1208"/>
  <c r="U1208" s="1"/>
  <c r="V1208"/>
  <c r="N1208"/>
  <c r="AB1207"/>
  <c r="AA1207"/>
  <c r="Z1207"/>
  <c r="X1207"/>
  <c r="U1207" s="1"/>
  <c r="R1207"/>
  <c r="P1207"/>
  <c r="Y1207" s="1"/>
  <c r="V1207" s="1"/>
  <c r="N1207"/>
  <c r="Y1205"/>
  <c r="V1205" s="1"/>
  <c r="Q1205"/>
  <c r="P1205"/>
  <c r="Z1205" s="1"/>
  <c r="N1205"/>
  <c r="AB1204"/>
  <c r="AA1204"/>
  <c r="Z1204"/>
  <c r="Y1204"/>
  <c r="X1204"/>
  <c r="U1204" s="1"/>
  <c r="V1204"/>
  <c r="AB1203"/>
  <c r="AA1203"/>
  <c r="Z1203"/>
  <c r="Y1203"/>
  <c r="X1203"/>
  <c r="V1203"/>
  <c r="U1203"/>
  <c r="Z1201"/>
  <c r="R1201"/>
  <c r="AB1201" s="1"/>
  <c r="Q1201"/>
  <c r="AA1201" s="1"/>
  <c r="P1201"/>
  <c r="Y1201" s="1"/>
  <c r="V1201" s="1"/>
  <c r="N1201"/>
  <c r="AB1198"/>
  <c r="J1198"/>
  <c r="P1197"/>
  <c r="N1197"/>
  <c r="N1193"/>
  <c r="O1193" s="1"/>
  <c r="Z1190"/>
  <c r="P1190"/>
  <c r="Y1190" s="1"/>
  <c r="V1190" s="1"/>
  <c r="N1190"/>
  <c r="Z1189"/>
  <c r="R1189"/>
  <c r="AB1189" s="1"/>
  <c r="Q1189"/>
  <c r="AA1189" s="1"/>
  <c r="P1189"/>
  <c r="Y1189" s="1"/>
  <c r="V1189" s="1"/>
  <c r="N1189"/>
  <c r="Z1186"/>
  <c r="Y1186"/>
  <c r="V1186" s="1"/>
  <c r="X1186"/>
  <c r="U1186" s="1"/>
  <c r="P1186"/>
  <c r="Q1186" s="1"/>
  <c r="N1186"/>
  <c r="P1184"/>
  <c r="N1184"/>
  <c r="P1181"/>
  <c r="Q1181" s="1"/>
  <c r="N1181"/>
  <c r="Z1179"/>
  <c r="Y1179"/>
  <c r="V1179" s="1"/>
  <c r="P1179"/>
  <c r="Q1179" s="1"/>
  <c r="N1179"/>
  <c r="Y1178"/>
  <c r="V1178" s="1"/>
  <c r="Q1178"/>
  <c r="P1178"/>
  <c r="Z1178" s="1"/>
  <c r="N1178"/>
  <c r="Z1175"/>
  <c r="Y1175"/>
  <c r="V1175"/>
  <c r="Q1175"/>
  <c r="R1175" s="1"/>
  <c r="AB1175" s="1"/>
  <c r="P1175"/>
  <c r="N1175"/>
  <c r="Z1174"/>
  <c r="P1174"/>
  <c r="Y1174" s="1"/>
  <c r="V1174" s="1"/>
  <c r="N1174"/>
  <c r="Z1172"/>
  <c r="R1172"/>
  <c r="AB1172" s="1"/>
  <c r="Q1172"/>
  <c r="AA1172" s="1"/>
  <c r="P1172"/>
  <c r="Y1172" s="1"/>
  <c r="V1172" s="1"/>
  <c r="Z1171"/>
  <c r="Y1171"/>
  <c r="V1171"/>
  <c r="Q1171"/>
  <c r="R1171" s="1"/>
  <c r="AB1171" s="1"/>
  <c r="P1171"/>
  <c r="Z1169"/>
  <c r="Y1169"/>
  <c r="V1169" s="1"/>
  <c r="P1169"/>
  <c r="Q1169" s="1"/>
  <c r="N1169"/>
  <c r="Y1165"/>
  <c r="V1165" s="1"/>
  <c r="Q1165"/>
  <c r="P1165"/>
  <c r="Z1165" s="1"/>
  <c r="P1162"/>
  <c r="Q1162" s="1"/>
  <c r="Z1161"/>
  <c r="Y1161"/>
  <c r="V1161" s="1"/>
  <c r="X1161"/>
  <c r="U1161" s="1"/>
  <c r="P1161"/>
  <c r="Q1161" s="1"/>
  <c r="N1161"/>
  <c r="P1160"/>
  <c r="N1160"/>
  <c r="P1157"/>
  <c r="Q1157" s="1"/>
  <c r="N1157"/>
  <c r="Z1154"/>
  <c r="Y1154"/>
  <c r="V1154" s="1"/>
  <c r="P1154"/>
  <c r="Q1154" s="1"/>
  <c r="N1154"/>
  <c r="N1125" s="1"/>
  <c r="AB1151"/>
  <c r="AA1151"/>
  <c r="Z1151"/>
  <c r="Y1151"/>
  <c r="V1151" s="1"/>
  <c r="X1151"/>
  <c r="U1151"/>
  <c r="P1148"/>
  <c r="Z1147"/>
  <c r="R1147"/>
  <c r="AB1147" s="1"/>
  <c r="Q1147"/>
  <c r="AA1147" s="1"/>
  <c r="P1147"/>
  <c r="Y1147" s="1"/>
  <c r="V1147" s="1"/>
  <c r="Z1146"/>
  <c r="Y1146"/>
  <c r="V1146"/>
  <c r="Q1146"/>
  <c r="R1146" s="1"/>
  <c r="AB1146" s="1"/>
  <c r="P1146"/>
  <c r="AB1144"/>
  <c r="AA1144"/>
  <c r="Z1144"/>
  <c r="Y1144"/>
  <c r="V1144" s="1"/>
  <c r="X1144"/>
  <c r="U1144"/>
  <c r="Z1143"/>
  <c r="Y1143"/>
  <c r="V1143" s="1"/>
  <c r="X1143"/>
  <c r="U1143" s="1"/>
  <c r="P1143"/>
  <c r="Q1143" s="1"/>
  <c r="Z1142"/>
  <c r="P1142"/>
  <c r="Y1142" s="1"/>
  <c r="V1142" s="1"/>
  <c r="Z1140"/>
  <c r="Y1140"/>
  <c r="V1140" s="1"/>
  <c r="Q1140"/>
  <c r="P1140"/>
  <c r="P1139"/>
  <c r="Q1139" s="1"/>
  <c r="N1139"/>
  <c r="Z1138"/>
  <c r="Y1138"/>
  <c r="V1138" s="1"/>
  <c r="P1138"/>
  <c r="Q1138" s="1"/>
  <c r="P1137"/>
  <c r="Z1136"/>
  <c r="R1136"/>
  <c r="AB1136" s="1"/>
  <c r="P1136"/>
  <c r="Q1136" s="1"/>
  <c r="Y1135"/>
  <c r="V1135"/>
  <c r="Q1135"/>
  <c r="R1135" s="1"/>
  <c r="AB1135" s="1"/>
  <c r="P1135"/>
  <c r="Z1135" s="1"/>
  <c r="Z1134"/>
  <c r="Y1134"/>
  <c r="V1134" s="1"/>
  <c r="P1134"/>
  <c r="Q1134" s="1"/>
  <c r="P1132"/>
  <c r="AB1131"/>
  <c r="AA1131"/>
  <c r="Z1131"/>
  <c r="Y1131"/>
  <c r="X1131"/>
  <c r="V1131"/>
  <c r="U1131"/>
  <c r="Z1129"/>
  <c r="Y1129"/>
  <c r="V1129" s="1"/>
  <c r="Q1129"/>
  <c r="P1129"/>
  <c r="J1125"/>
  <c r="AB1124"/>
  <c r="AA1124"/>
  <c r="Z1124"/>
  <c r="Y1124"/>
  <c r="V1124" s="1"/>
  <c r="X1124"/>
  <c r="U1124" s="1"/>
  <c r="O1124"/>
  <c r="AA1122"/>
  <c r="X1122"/>
  <c r="U1122" s="1"/>
  <c r="R1122"/>
  <c r="AB1122" s="1"/>
  <c r="O1122"/>
  <c r="P1122" s="1"/>
  <c r="N1122"/>
  <c r="P1121"/>
  <c r="Q1121" s="1"/>
  <c r="O1121"/>
  <c r="N1121"/>
  <c r="Z1118"/>
  <c r="O1118"/>
  <c r="P1118" s="1"/>
  <c r="N1118"/>
  <c r="AB1117"/>
  <c r="AA1117"/>
  <c r="Z1117"/>
  <c r="Y1117"/>
  <c r="X1117"/>
  <c r="V1117"/>
  <c r="U1117"/>
  <c r="O1117"/>
  <c r="AB1116"/>
  <c r="AA1116"/>
  <c r="Z1116"/>
  <c r="Y1116"/>
  <c r="X1116"/>
  <c r="V1116"/>
  <c r="U1116"/>
  <c r="O1115"/>
  <c r="P1115" s="1"/>
  <c r="N1112"/>
  <c r="O1112" s="1"/>
  <c r="P1112" s="1"/>
  <c r="AB1111"/>
  <c r="AA1111"/>
  <c r="Z1111"/>
  <c r="Y1111"/>
  <c r="V1111" s="1"/>
  <c r="X1111"/>
  <c r="U1111"/>
  <c r="O1111"/>
  <c r="AB1109"/>
  <c r="AA1109"/>
  <c r="Z1109"/>
  <c r="Y1109"/>
  <c r="V1109" s="1"/>
  <c r="X1109"/>
  <c r="U1109"/>
  <c r="O1109"/>
  <c r="Q1108"/>
  <c r="O1108"/>
  <c r="P1108" s="1"/>
  <c r="AB1107"/>
  <c r="AA1107"/>
  <c r="X1107"/>
  <c r="U1107" s="1"/>
  <c r="R1107"/>
  <c r="P1107"/>
  <c r="Z1107" s="1"/>
  <c r="O1107"/>
  <c r="AB1106"/>
  <c r="AA1106"/>
  <c r="Z1106"/>
  <c r="Y1106"/>
  <c r="V1106" s="1"/>
  <c r="X1106"/>
  <c r="U1106"/>
  <c r="O1106"/>
  <c r="Y1104"/>
  <c r="V1104" s="1"/>
  <c r="O1104"/>
  <c r="P1104" s="1"/>
  <c r="AB1102"/>
  <c r="AA1102"/>
  <c r="Z1102"/>
  <c r="Y1102"/>
  <c r="V1102" s="1"/>
  <c r="X1102"/>
  <c r="U1102"/>
  <c r="O1102"/>
  <c r="N1101"/>
  <c r="O1101" s="1"/>
  <c r="P1101" s="1"/>
  <c r="O1100"/>
  <c r="P1100" s="1"/>
  <c r="N1098"/>
  <c r="O1098" s="1"/>
  <c r="P1098" s="1"/>
  <c r="Y1096"/>
  <c r="V1096"/>
  <c r="Q1096"/>
  <c r="R1096" s="1"/>
  <c r="AB1096" s="1"/>
  <c r="P1096"/>
  <c r="Z1096" s="1"/>
  <c r="O1096"/>
  <c r="AB1095"/>
  <c r="AA1095"/>
  <c r="Z1095"/>
  <c r="X1095"/>
  <c r="U1095" s="1"/>
  <c r="R1095"/>
  <c r="P1095"/>
  <c r="Y1095" s="1"/>
  <c r="V1095" s="1"/>
  <c r="O1095"/>
  <c r="AB1094"/>
  <c r="AA1094"/>
  <c r="Z1094"/>
  <c r="Y1094"/>
  <c r="V1094" s="1"/>
  <c r="X1094"/>
  <c r="U1094"/>
  <c r="N1092"/>
  <c r="O1092" s="1"/>
  <c r="P1092" s="1"/>
  <c r="Y1091"/>
  <c r="V1091"/>
  <c r="Q1091"/>
  <c r="R1091" s="1"/>
  <c r="P1091"/>
  <c r="Z1091" s="1"/>
  <c r="O1091"/>
  <c r="J1088"/>
  <c r="AB1087"/>
  <c r="AA1087"/>
  <c r="X1087"/>
  <c r="U1087" s="1"/>
  <c r="R1087"/>
  <c r="P1087"/>
  <c r="Z1087" s="1"/>
  <c r="O1087"/>
  <c r="N1085"/>
  <c r="O1085" s="1"/>
  <c r="P1085" s="1"/>
  <c r="AB1083"/>
  <c r="AA1083"/>
  <c r="Z1083"/>
  <c r="Y1083"/>
  <c r="X1083"/>
  <c r="V1083"/>
  <c r="U1083"/>
  <c r="AB1081"/>
  <c r="AA1081"/>
  <c r="X1081"/>
  <c r="U1081"/>
  <c r="R1081"/>
  <c r="P1081"/>
  <c r="N1081"/>
  <c r="O1081" s="1"/>
  <c r="AB1080"/>
  <c r="AA1080"/>
  <c r="X1080"/>
  <c r="U1080" s="1"/>
  <c r="R1080"/>
  <c r="P1080"/>
  <c r="Z1080" s="1"/>
  <c r="O1080"/>
  <c r="N1080"/>
  <c r="AB1079"/>
  <c r="AA1079"/>
  <c r="Z1079"/>
  <c r="X1079"/>
  <c r="U1079" s="1"/>
  <c r="R1079"/>
  <c r="P1079"/>
  <c r="Y1079" s="1"/>
  <c r="V1079" s="1"/>
  <c r="AB1077"/>
  <c r="AA1077"/>
  <c r="Z1077"/>
  <c r="Y1077"/>
  <c r="V1077" s="1"/>
  <c r="X1077"/>
  <c r="U1077" s="1"/>
  <c r="O1077"/>
  <c r="AB1074"/>
  <c r="AA1074"/>
  <c r="Z1074"/>
  <c r="Y1074"/>
  <c r="V1074" s="1"/>
  <c r="X1074"/>
  <c r="U1074" s="1"/>
  <c r="N1074"/>
  <c r="O1074" s="1"/>
  <c r="AB1073"/>
  <c r="AA1073"/>
  <c r="Z1073"/>
  <c r="Y1073"/>
  <c r="V1073" s="1"/>
  <c r="X1073"/>
  <c r="U1073"/>
  <c r="O1073"/>
  <c r="AB1071"/>
  <c r="AA1071"/>
  <c r="Z1071"/>
  <c r="Y1071"/>
  <c r="V1071" s="1"/>
  <c r="X1071"/>
  <c r="U1071"/>
  <c r="AB1070"/>
  <c r="AA1070"/>
  <c r="Z1070"/>
  <c r="Y1070"/>
  <c r="V1070" s="1"/>
  <c r="X1070"/>
  <c r="U1070" s="1"/>
  <c r="O1070"/>
  <c r="AB1069"/>
  <c r="AA1069"/>
  <c r="Z1069"/>
  <c r="Y1069"/>
  <c r="V1069" s="1"/>
  <c r="X1069"/>
  <c r="U1069" s="1"/>
  <c r="O1069"/>
  <c r="AB1067"/>
  <c r="AA1067"/>
  <c r="Z1067"/>
  <c r="Y1067"/>
  <c r="V1067" s="1"/>
  <c r="X1067"/>
  <c r="U1067" s="1"/>
  <c r="N1067"/>
  <c r="O1067" s="1"/>
  <c r="AB1066"/>
  <c r="AA1066"/>
  <c r="Z1066"/>
  <c r="Y1066"/>
  <c r="V1066" s="1"/>
  <c r="X1066"/>
  <c r="U1066"/>
  <c r="N1066"/>
  <c r="O1066" s="1"/>
  <c r="AB1064"/>
  <c r="AA1064"/>
  <c r="Z1064"/>
  <c r="Y1064"/>
  <c r="X1064"/>
  <c r="V1064"/>
  <c r="U1064"/>
  <c r="N1064"/>
  <c r="N1049" s="1"/>
  <c r="AB1063"/>
  <c r="AA1063"/>
  <c r="Z1063"/>
  <c r="Y1063"/>
  <c r="X1063"/>
  <c r="V1063"/>
  <c r="U1063"/>
  <c r="O1063"/>
  <c r="N1063"/>
  <c r="AB1062"/>
  <c r="AA1062"/>
  <c r="Z1062"/>
  <c r="Y1062"/>
  <c r="X1062"/>
  <c r="V1062"/>
  <c r="U1062"/>
  <c r="O1062"/>
  <c r="AB1061"/>
  <c r="AA1061"/>
  <c r="Z1061"/>
  <c r="Y1061"/>
  <c r="X1061"/>
  <c r="V1061"/>
  <c r="U1061"/>
  <c r="O1061"/>
  <c r="AB1060"/>
  <c r="AA1060"/>
  <c r="X1060"/>
  <c r="U1060"/>
  <c r="R1060"/>
  <c r="O1060"/>
  <c r="P1060" s="1"/>
  <c r="AB1059"/>
  <c r="AA1059"/>
  <c r="Z1059"/>
  <c r="Y1059"/>
  <c r="V1059" s="1"/>
  <c r="X1059"/>
  <c r="U1059" s="1"/>
  <c r="O1059"/>
  <c r="AA1057"/>
  <c r="Z1057"/>
  <c r="Y1057"/>
  <c r="V1057" s="1"/>
  <c r="X1057"/>
  <c r="U1057" s="1"/>
  <c r="R1057"/>
  <c r="AB1057" s="1"/>
  <c r="P1057"/>
  <c r="AB1056"/>
  <c r="AA1056"/>
  <c r="Z1056"/>
  <c r="Y1056"/>
  <c r="V1056" s="1"/>
  <c r="X1056"/>
  <c r="U1056"/>
  <c r="AB1055"/>
  <c r="AA1055"/>
  <c r="Z1055"/>
  <c r="Y1055"/>
  <c r="V1055" s="1"/>
  <c r="X1055"/>
  <c r="U1055" s="1"/>
  <c r="AB1053"/>
  <c r="AA1053"/>
  <c r="X1053"/>
  <c r="U1053" s="1"/>
  <c r="R1053"/>
  <c r="P1053"/>
  <c r="Z1053" s="1"/>
  <c r="O1053"/>
  <c r="AA1052"/>
  <c r="X1052"/>
  <c r="U1052"/>
  <c r="R1052"/>
  <c r="AB1052" s="1"/>
  <c r="O1052"/>
  <c r="J1049"/>
  <c r="N1048"/>
  <c r="O1048" s="1"/>
  <c r="P1048" s="1"/>
  <c r="AB1047"/>
  <c r="AA1047"/>
  <c r="Z1047"/>
  <c r="Y1047"/>
  <c r="V1047" s="1"/>
  <c r="X1047"/>
  <c r="U1047"/>
  <c r="N1047"/>
  <c r="O1047" s="1"/>
  <c r="AB1044"/>
  <c r="AA1044"/>
  <c r="Z1044"/>
  <c r="Y1044"/>
  <c r="X1044"/>
  <c r="V1044"/>
  <c r="U1044"/>
  <c r="O1044"/>
  <c r="N1044"/>
  <c r="P1043"/>
  <c r="O1043"/>
  <c r="N1043"/>
  <c r="AB1041"/>
  <c r="AA1041"/>
  <c r="Z1041"/>
  <c r="Y1041"/>
  <c r="X1041"/>
  <c r="U1041" s="1"/>
  <c r="V1041"/>
  <c r="N1041"/>
  <c r="O1041" s="1"/>
  <c r="AB1040"/>
  <c r="AA1040"/>
  <c r="Z1040"/>
  <c r="Y1040"/>
  <c r="V1040" s="1"/>
  <c r="X1040"/>
  <c r="U1040" s="1"/>
  <c r="O1040"/>
  <c r="AB1039"/>
  <c r="AA1039"/>
  <c r="Z1039"/>
  <c r="Y1039"/>
  <c r="V1039" s="1"/>
  <c r="X1039"/>
  <c r="U1039" s="1"/>
  <c r="N1039"/>
  <c r="O1039" s="1"/>
  <c r="AB1038"/>
  <c r="AA1038"/>
  <c r="Z1038"/>
  <c r="Y1038"/>
  <c r="V1038" s="1"/>
  <c r="X1038"/>
  <c r="U1038"/>
  <c r="N1038"/>
  <c r="O1038" s="1"/>
  <c r="AB1037"/>
  <c r="AA1037"/>
  <c r="Z1037"/>
  <c r="Y1037"/>
  <c r="X1037"/>
  <c r="V1037"/>
  <c r="U1037"/>
  <c r="O1037"/>
  <c r="N1037"/>
  <c r="AB1035"/>
  <c r="AA1035"/>
  <c r="Z1035"/>
  <c r="Y1035"/>
  <c r="X1035"/>
  <c r="V1035"/>
  <c r="U1035"/>
  <c r="N1035"/>
  <c r="O1035" s="1"/>
  <c r="X1034"/>
  <c r="U1034" s="1"/>
  <c r="Q1034"/>
  <c r="N1034"/>
  <c r="O1034" s="1"/>
  <c r="P1034" s="1"/>
  <c r="AB1032"/>
  <c r="AA1032"/>
  <c r="Z1032"/>
  <c r="Y1032"/>
  <c r="V1032" s="1"/>
  <c r="X1032"/>
  <c r="U1032" s="1"/>
  <c r="O1032"/>
  <c r="N1031"/>
  <c r="O1031" s="1"/>
  <c r="P1031" s="1"/>
  <c r="AB1030"/>
  <c r="AA1030"/>
  <c r="Z1030"/>
  <c r="Y1030"/>
  <c r="V1030" s="1"/>
  <c r="X1030"/>
  <c r="U1030" s="1"/>
  <c r="O1030"/>
  <c r="AB1027"/>
  <c r="AA1027"/>
  <c r="Z1027"/>
  <c r="Y1027"/>
  <c r="X1027"/>
  <c r="U1027" s="1"/>
  <c r="V1027"/>
  <c r="AB1025"/>
  <c r="AA1025"/>
  <c r="Z1025"/>
  <c r="Y1025"/>
  <c r="X1025"/>
  <c r="U1025" s="1"/>
  <c r="V1025"/>
  <c r="O1025"/>
  <c r="AB1024"/>
  <c r="AA1024"/>
  <c r="Z1024"/>
  <c r="Y1024"/>
  <c r="X1024"/>
  <c r="U1024" s="1"/>
  <c r="V1024"/>
  <c r="O1024"/>
  <c r="AB1023"/>
  <c r="AA1023"/>
  <c r="Z1023"/>
  <c r="Y1023"/>
  <c r="X1023"/>
  <c r="U1023" s="1"/>
  <c r="V1023"/>
  <c r="N1023"/>
  <c r="O1023" s="1"/>
  <c r="AB1021"/>
  <c r="AA1021"/>
  <c r="Z1021"/>
  <c r="Y1021"/>
  <c r="X1021"/>
  <c r="U1021" s="1"/>
  <c r="V1021"/>
  <c r="O1021"/>
  <c r="AB1020"/>
  <c r="AA1020"/>
  <c r="Z1020"/>
  <c r="Y1020"/>
  <c r="V1020" s="1"/>
  <c r="X1020"/>
  <c r="U1020" s="1"/>
  <c r="N1020"/>
  <c r="O1020" s="1"/>
  <c r="AB1019"/>
  <c r="AA1019"/>
  <c r="Z1019"/>
  <c r="Y1019"/>
  <c r="V1019" s="1"/>
  <c r="X1019"/>
  <c r="U1019" s="1"/>
  <c r="O1019"/>
  <c r="AB1018"/>
  <c r="AA1018"/>
  <c r="Z1018"/>
  <c r="Y1018"/>
  <c r="V1018" s="1"/>
  <c r="X1018"/>
  <c r="U1018" s="1"/>
  <c r="AB1017"/>
  <c r="AA1017"/>
  <c r="Z1017"/>
  <c r="Y1017"/>
  <c r="V1017" s="1"/>
  <c r="X1017"/>
  <c r="U1017" s="1"/>
  <c r="AB1016"/>
  <c r="AA1016"/>
  <c r="Z1016"/>
  <c r="Y1016"/>
  <c r="X1016"/>
  <c r="V1016"/>
  <c r="U1016"/>
  <c r="N1016"/>
  <c r="AB1014"/>
  <c r="AA1014"/>
  <c r="Z1014"/>
  <c r="Y1014"/>
  <c r="X1014"/>
  <c r="V1014"/>
  <c r="U1014"/>
  <c r="N1014"/>
  <c r="O1014" s="1"/>
  <c r="Y1012"/>
  <c r="X1012"/>
  <c r="U1012" s="1"/>
  <c r="V1012"/>
  <c r="Q1012"/>
  <c r="P1012"/>
  <c r="Z1012" s="1"/>
  <c r="O1012"/>
  <c r="AB1011"/>
  <c r="AA1011"/>
  <c r="Z1011"/>
  <c r="Y1011"/>
  <c r="X1011"/>
  <c r="U1011" s="1"/>
  <c r="V1011"/>
  <c r="O1011"/>
  <c r="AB1010"/>
  <c r="AA1010"/>
  <c r="Z1010"/>
  <c r="Y1010"/>
  <c r="X1010"/>
  <c r="U1010" s="1"/>
  <c r="V1010"/>
  <c r="P1008"/>
  <c r="Q1008" s="1"/>
  <c r="N1005"/>
  <c r="O1005" s="1"/>
  <c r="P1005" s="1"/>
  <c r="N1002"/>
  <c r="O1002" s="1"/>
  <c r="P1002" s="1"/>
  <c r="Z1002" s="1"/>
  <c r="AB1001"/>
  <c r="AA1001"/>
  <c r="Z1001"/>
  <c r="Y1001"/>
  <c r="V1001" s="1"/>
  <c r="X1001"/>
  <c r="U1001" s="1"/>
  <c r="O1001"/>
  <c r="N1001"/>
  <c r="AB998"/>
  <c r="AA998"/>
  <c r="Z998"/>
  <c r="Y998"/>
  <c r="V998" s="1"/>
  <c r="X998"/>
  <c r="U998"/>
  <c r="O998"/>
  <c r="N998"/>
  <c r="N997"/>
  <c r="O997" s="1"/>
  <c r="AB995"/>
  <c r="AA995"/>
  <c r="Z995"/>
  <c r="Y995"/>
  <c r="V995" s="1"/>
  <c r="X995"/>
  <c r="U995"/>
  <c r="N995"/>
  <c r="AB994"/>
  <c r="AA994"/>
  <c r="Z994"/>
  <c r="Y994"/>
  <c r="V994" s="1"/>
  <c r="X994"/>
  <c r="U994"/>
  <c r="AB991"/>
  <c r="N991"/>
  <c r="J991"/>
  <c r="Y991" s="1"/>
  <c r="V991" s="1"/>
  <c r="AB990"/>
  <c r="AA990"/>
  <c r="Z990"/>
  <c r="Y990"/>
  <c r="V990" s="1"/>
  <c r="X990"/>
  <c r="U990"/>
  <c r="AB989"/>
  <c r="AA989"/>
  <c r="Z989"/>
  <c r="Y989"/>
  <c r="X989"/>
  <c r="U989" s="1"/>
  <c r="V989"/>
  <c r="AB988"/>
  <c r="AA988"/>
  <c r="Z988"/>
  <c r="Y988"/>
  <c r="V988" s="1"/>
  <c r="X988"/>
  <c r="U988"/>
  <c r="AA987"/>
  <c r="Z987"/>
  <c r="Y987"/>
  <c r="V987" s="1"/>
  <c r="X987"/>
  <c r="U987" s="1"/>
  <c r="R987"/>
  <c r="AB987" s="1"/>
  <c r="P987"/>
  <c r="V986"/>
  <c r="V985"/>
  <c r="AB984"/>
  <c r="AA984"/>
  <c r="Z984"/>
  <c r="Y984"/>
  <c r="V984" s="1"/>
  <c r="X984"/>
  <c r="U984"/>
  <c r="AB983"/>
  <c r="AA983"/>
  <c r="Z983"/>
  <c r="Y983"/>
  <c r="X983"/>
  <c r="U983" s="1"/>
  <c r="V983"/>
  <c r="AB982"/>
  <c r="AA982"/>
  <c r="Z982"/>
  <c r="Y982"/>
  <c r="V982" s="1"/>
  <c r="X982"/>
  <c r="U982"/>
  <c r="AA981"/>
  <c r="Z981"/>
  <c r="Y981"/>
  <c r="V981" s="1"/>
  <c r="X981"/>
  <c r="U981" s="1"/>
  <c r="R981"/>
  <c r="AB981" s="1"/>
  <c r="P981"/>
  <c r="AB978"/>
  <c r="AA978"/>
  <c r="Z978"/>
  <c r="Y978"/>
  <c r="V978" s="1"/>
  <c r="X978"/>
  <c r="U978"/>
  <c r="N978"/>
  <c r="AB975"/>
  <c r="AA975"/>
  <c r="X975"/>
  <c r="U975"/>
  <c r="R975"/>
  <c r="P975"/>
  <c r="Z975" s="1"/>
  <c r="O975"/>
  <c r="N975"/>
  <c r="AB974"/>
  <c r="AA974"/>
  <c r="X974"/>
  <c r="U974"/>
  <c r="R974"/>
  <c r="P974"/>
  <c r="Z974" s="1"/>
  <c r="AB973"/>
  <c r="AA973"/>
  <c r="Z973"/>
  <c r="Y973"/>
  <c r="X973"/>
  <c r="U973" s="1"/>
  <c r="V973"/>
  <c r="AB971"/>
  <c r="AA971"/>
  <c r="Z971"/>
  <c r="Y971"/>
  <c r="X971"/>
  <c r="V971"/>
  <c r="U971"/>
  <c r="AB970"/>
  <c r="AA970"/>
  <c r="Z970"/>
  <c r="Y970"/>
  <c r="V970" s="1"/>
  <c r="X970"/>
  <c r="U970"/>
  <c r="AA969"/>
  <c r="Z969"/>
  <c r="X969"/>
  <c r="U969" s="1"/>
  <c r="R969"/>
  <c r="AB969" s="1"/>
  <c r="P969"/>
  <c r="Y969" s="1"/>
  <c r="V969" s="1"/>
  <c r="AB967"/>
  <c r="AA967"/>
  <c r="Z967"/>
  <c r="Y967"/>
  <c r="V967" s="1"/>
  <c r="X967"/>
  <c r="U967"/>
  <c r="AA966"/>
  <c r="Z966"/>
  <c r="X966"/>
  <c r="U966" s="1"/>
  <c r="R966"/>
  <c r="AB966" s="1"/>
  <c r="P966"/>
  <c r="Y966" s="1"/>
  <c r="V966" s="1"/>
  <c r="AA965"/>
  <c r="X965"/>
  <c r="U965"/>
  <c r="R965"/>
  <c r="AB965" s="1"/>
  <c r="P965"/>
  <c r="Z965" s="1"/>
  <c r="AB964"/>
  <c r="AA964"/>
  <c r="X964"/>
  <c r="U964"/>
  <c r="R964"/>
  <c r="P964"/>
  <c r="Z964" s="1"/>
  <c r="AA963"/>
  <c r="Z963"/>
  <c r="X963"/>
  <c r="U963" s="1"/>
  <c r="R963"/>
  <c r="AB963" s="1"/>
  <c r="P963"/>
  <c r="Y963" s="1"/>
  <c r="V963" s="1"/>
  <c r="AB962"/>
  <c r="AA962"/>
  <c r="Y962"/>
  <c r="V962" s="1"/>
  <c r="X962"/>
  <c r="U962"/>
  <c r="R962"/>
  <c r="P962"/>
  <c r="Z962" s="1"/>
  <c r="AA960"/>
  <c r="Z960"/>
  <c r="Y960"/>
  <c r="X960"/>
  <c r="U960" s="1"/>
  <c r="V960"/>
  <c r="R960"/>
  <c r="AB960" s="1"/>
  <c r="P960"/>
  <c r="AB959"/>
  <c r="AA959"/>
  <c r="Z959"/>
  <c r="Y959"/>
  <c r="V959" s="1"/>
  <c r="X959"/>
  <c r="U959" s="1"/>
  <c r="AB958"/>
  <c r="AA958"/>
  <c r="Z958"/>
  <c r="Y958"/>
  <c r="X958"/>
  <c r="U958" s="1"/>
  <c r="V958"/>
  <c r="Y955"/>
  <c r="V955" s="1"/>
  <c r="X955"/>
  <c r="U955"/>
  <c r="Q955"/>
  <c r="R955" s="1"/>
  <c r="P955"/>
  <c r="Z955" s="1"/>
  <c r="O955"/>
  <c r="P952"/>
  <c r="Y952" s="1"/>
  <c r="V952" s="1"/>
  <c r="O952"/>
  <c r="N952"/>
  <c r="J952"/>
  <c r="Z952" s="1"/>
  <c r="AA951"/>
  <c r="Z951"/>
  <c r="Y951"/>
  <c r="X951"/>
  <c r="U951" s="1"/>
  <c r="V951"/>
  <c r="R951"/>
  <c r="AB951" s="1"/>
  <c r="P951"/>
  <c r="N951"/>
  <c r="O948"/>
  <c r="P948" s="1"/>
  <c r="N948"/>
  <c r="AA947"/>
  <c r="X947"/>
  <c r="U947"/>
  <c r="R947"/>
  <c r="AB947" s="1"/>
  <c r="O947"/>
  <c r="P947" s="1"/>
  <c r="N947"/>
  <c r="AB944"/>
  <c r="AA944"/>
  <c r="X944"/>
  <c r="U944"/>
  <c r="R944"/>
  <c r="O944"/>
  <c r="P944" s="1"/>
  <c r="AB941"/>
  <c r="AA941"/>
  <c r="Z941"/>
  <c r="Y941"/>
  <c r="V941" s="1"/>
  <c r="X941"/>
  <c r="U941" s="1"/>
  <c r="AA940"/>
  <c r="Z940"/>
  <c r="Y940"/>
  <c r="X940"/>
  <c r="U940" s="1"/>
  <c r="V940"/>
  <c r="R940"/>
  <c r="AB940" s="1"/>
  <c r="P940"/>
  <c r="N940"/>
  <c r="Y937"/>
  <c r="V937" s="1"/>
  <c r="Q937"/>
  <c r="X937" s="1"/>
  <c r="U937" s="1"/>
  <c r="P937"/>
  <c r="Z937" s="1"/>
  <c r="O937"/>
  <c r="AB935"/>
  <c r="AA935"/>
  <c r="Z935"/>
  <c r="Y935"/>
  <c r="X935"/>
  <c r="V935"/>
  <c r="U935"/>
  <c r="N935"/>
  <c r="AB934"/>
  <c r="AA934"/>
  <c r="X934"/>
  <c r="U934"/>
  <c r="R934"/>
  <c r="P934"/>
  <c r="Z934" s="1"/>
  <c r="N934"/>
  <c r="AB933"/>
  <c r="AA933"/>
  <c r="Y933"/>
  <c r="V933" s="1"/>
  <c r="X933"/>
  <c r="U933"/>
  <c r="R933"/>
  <c r="P933"/>
  <c r="Z933" s="1"/>
  <c r="N933"/>
  <c r="AA932"/>
  <c r="Z932"/>
  <c r="Y932"/>
  <c r="V932" s="1"/>
  <c r="X932"/>
  <c r="U932" s="1"/>
  <c r="R932"/>
  <c r="AB932" s="1"/>
  <c r="P932"/>
  <c r="AB930"/>
  <c r="AA930"/>
  <c r="Z930"/>
  <c r="Y930"/>
  <c r="V930" s="1"/>
  <c r="X930"/>
  <c r="U930"/>
  <c r="AB929"/>
  <c r="AA929"/>
  <c r="Z929"/>
  <c r="Y929"/>
  <c r="V929" s="1"/>
  <c r="X929"/>
  <c r="U929" s="1"/>
  <c r="Z928"/>
  <c r="Y928"/>
  <c r="X928"/>
  <c r="U928" s="1"/>
  <c r="V928"/>
  <c r="Q928"/>
  <c r="R928" s="1"/>
  <c r="AB928" s="1"/>
  <c r="P928"/>
  <c r="N928"/>
  <c r="AA926"/>
  <c r="Z926"/>
  <c r="X926"/>
  <c r="U926" s="1"/>
  <c r="R926"/>
  <c r="AB926" s="1"/>
  <c r="P926"/>
  <c r="Y926" s="1"/>
  <c r="V926" s="1"/>
  <c r="AA924"/>
  <c r="X924"/>
  <c r="U924"/>
  <c r="R924"/>
  <c r="AB924" s="1"/>
  <c r="P924"/>
  <c r="Z924" s="1"/>
  <c r="AB923"/>
  <c r="AA923"/>
  <c r="X923"/>
  <c r="U923"/>
  <c r="R923"/>
  <c r="P923"/>
  <c r="Z923" s="1"/>
  <c r="O922"/>
  <c r="P922" s="1"/>
  <c r="N922"/>
  <c r="AB921"/>
  <c r="AA921"/>
  <c r="X921"/>
  <c r="U921"/>
  <c r="R921"/>
  <c r="P921"/>
  <c r="Z921" s="1"/>
  <c r="O921"/>
  <c r="AA920"/>
  <c r="X920"/>
  <c r="U920"/>
  <c r="R920"/>
  <c r="AB920" s="1"/>
  <c r="P920"/>
  <c r="Z920" s="1"/>
  <c r="N920"/>
  <c r="AA919"/>
  <c r="Z919"/>
  <c r="Y919"/>
  <c r="X919"/>
  <c r="U919" s="1"/>
  <c r="V919"/>
  <c r="R919"/>
  <c r="AB919" s="1"/>
  <c r="P919"/>
  <c r="N919"/>
  <c r="AB918"/>
  <c r="AA918"/>
  <c r="Z918"/>
  <c r="Y918"/>
  <c r="X918"/>
  <c r="U918" s="1"/>
  <c r="V918"/>
  <c r="R918"/>
  <c r="P918"/>
  <c r="N918"/>
  <c r="AB916"/>
  <c r="AA916"/>
  <c r="X916"/>
  <c r="U916"/>
  <c r="R916"/>
  <c r="P916"/>
  <c r="Z916" s="1"/>
  <c r="AA915"/>
  <c r="Z915"/>
  <c r="X915"/>
  <c r="U915" s="1"/>
  <c r="R915"/>
  <c r="AB915" s="1"/>
  <c r="P915"/>
  <c r="Y915" s="1"/>
  <c r="V915" s="1"/>
  <c r="N915"/>
  <c r="AB914"/>
  <c r="AA914"/>
  <c r="Z914"/>
  <c r="Y914"/>
  <c r="X914"/>
  <c r="V914"/>
  <c r="U914"/>
  <c r="N912"/>
  <c r="O912" s="1"/>
  <c r="AB909"/>
  <c r="J909"/>
  <c r="AB908"/>
  <c r="AA908"/>
  <c r="Z908"/>
  <c r="Y908"/>
  <c r="X908"/>
  <c r="U908" s="1"/>
  <c r="V908"/>
  <c r="N908"/>
  <c r="AB907"/>
  <c r="AA907"/>
  <c r="Z907"/>
  <c r="Y907"/>
  <c r="X907"/>
  <c r="U907" s="1"/>
  <c r="V907"/>
  <c r="AB904"/>
  <c r="AA904"/>
  <c r="Z904"/>
  <c r="Y904"/>
  <c r="V904" s="1"/>
  <c r="X904"/>
  <c r="U904"/>
  <c r="AB901"/>
  <c r="AA901"/>
  <c r="Z901"/>
  <c r="Y901"/>
  <c r="V901" s="1"/>
  <c r="X901"/>
  <c r="U901" s="1"/>
  <c r="N901"/>
  <c r="AB898"/>
  <c r="AA898"/>
  <c r="Z898"/>
  <c r="Y898"/>
  <c r="V898" s="1"/>
  <c r="X898"/>
  <c r="U898" s="1"/>
  <c r="N898"/>
  <c r="AB897"/>
  <c r="AA897"/>
  <c r="Z897"/>
  <c r="Y897"/>
  <c r="V897" s="1"/>
  <c r="X897"/>
  <c r="U897" s="1"/>
  <c r="N897"/>
  <c r="AB894"/>
  <c r="AA894"/>
  <c r="Z894"/>
  <c r="Y894"/>
  <c r="V894" s="1"/>
  <c r="X894"/>
  <c r="U894" s="1"/>
  <c r="AB891"/>
  <c r="AA891"/>
  <c r="Z891"/>
  <c r="Y891"/>
  <c r="X891"/>
  <c r="U891" s="1"/>
  <c r="V891"/>
  <c r="N891"/>
  <c r="O889"/>
  <c r="P889" s="1"/>
  <c r="N889"/>
  <c r="AB888"/>
  <c r="AA888"/>
  <c r="Z888"/>
  <c r="Y888"/>
  <c r="V888" s="1"/>
  <c r="X888"/>
  <c r="U888"/>
  <c r="N888"/>
  <c r="AB887"/>
  <c r="AA887"/>
  <c r="Z887"/>
  <c r="Y887"/>
  <c r="V887" s="1"/>
  <c r="X887"/>
  <c r="U887"/>
  <c r="N887"/>
  <c r="AB884"/>
  <c r="AA884"/>
  <c r="Z884"/>
  <c r="Y884"/>
  <c r="V884" s="1"/>
  <c r="X884"/>
  <c r="U884"/>
  <c r="N884"/>
  <c r="AB883"/>
  <c r="AA883"/>
  <c r="Z883"/>
  <c r="Y883"/>
  <c r="V883" s="1"/>
  <c r="X883"/>
  <c r="U883"/>
  <c r="N883"/>
  <c r="AB882"/>
  <c r="AA882"/>
  <c r="Z882"/>
  <c r="Y882"/>
  <c r="V882" s="1"/>
  <c r="X882"/>
  <c r="U882"/>
  <c r="N882"/>
  <c r="AB881"/>
  <c r="AA881"/>
  <c r="Z881"/>
  <c r="Y881"/>
  <c r="V881" s="1"/>
  <c r="X881"/>
  <c r="U881"/>
  <c r="AB880"/>
  <c r="AA880"/>
  <c r="Z880"/>
  <c r="Y880"/>
  <c r="X880"/>
  <c r="U880" s="1"/>
  <c r="V880"/>
  <c r="AB878"/>
  <c r="AA878"/>
  <c r="Z878"/>
  <c r="Y878"/>
  <c r="X878"/>
  <c r="V878"/>
  <c r="U878"/>
  <c r="AB877"/>
  <c r="AA877"/>
  <c r="Z877"/>
  <c r="Y877"/>
  <c r="V877" s="1"/>
  <c r="X877"/>
  <c r="U877"/>
  <c r="AB876"/>
  <c r="AA876"/>
  <c r="Z876"/>
  <c r="Y876"/>
  <c r="X876"/>
  <c r="U876" s="1"/>
  <c r="V876"/>
  <c r="AB874"/>
  <c r="AA874"/>
  <c r="X874"/>
  <c r="U874"/>
  <c r="R874"/>
  <c r="P874"/>
  <c r="Z874" s="1"/>
  <c r="O874"/>
  <c r="N874"/>
  <c r="AB872"/>
  <c r="AA872"/>
  <c r="Z872"/>
  <c r="Y872"/>
  <c r="X872"/>
  <c r="V872"/>
  <c r="U872"/>
  <c r="AB871"/>
  <c r="AA871"/>
  <c r="Z871"/>
  <c r="Y871"/>
  <c r="V871" s="1"/>
  <c r="X871"/>
  <c r="U871"/>
  <c r="AB870"/>
  <c r="AA870"/>
  <c r="Z870"/>
  <c r="Y870"/>
  <c r="X870"/>
  <c r="U870" s="1"/>
  <c r="V870"/>
  <c r="AB869"/>
  <c r="AA869"/>
  <c r="Z869"/>
  <c r="Y869"/>
  <c r="V869" s="1"/>
  <c r="X869"/>
  <c r="U869"/>
  <c r="AB868"/>
  <c r="AA868"/>
  <c r="Z868"/>
  <c r="Y868"/>
  <c r="X868"/>
  <c r="U868" s="1"/>
  <c r="V868"/>
  <c r="AB866"/>
  <c r="AA866"/>
  <c r="Z866"/>
  <c r="Y866"/>
  <c r="X866"/>
  <c r="V866"/>
  <c r="U866"/>
  <c r="AB864"/>
  <c r="AA864"/>
  <c r="Z864"/>
  <c r="Y864"/>
  <c r="V864" s="1"/>
  <c r="X864"/>
  <c r="U864"/>
  <c r="N864"/>
  <c r="AB863"/>
  <c r="AA863"/>
  <c r="Z863"/>
  <c r="Y863"/>
  <c r="V863" s="1"/>
  <c r="X863"/>
  <c r="U863"/>
  <c r="N863"/>
  <c r="AB862"/>
  <c r="AA862"/>
  <c r="Z862"/>
  <c r="Y862"/>
  <c r="V862" s="1"/>
  <c r="X862"/>
  <c r="U862"/>
  <c r="AA860"/>
  <c r="Z860"/>
  <c r="X860"/>
  <c r="U860" s="1"/>
  <c r="R860"/>
  <c r="AB860" s="1"/>
  <c r="P860"/>
  <c r="Y860" s="1"/>
  <c r="V860" s="1"/>
  <c r="AB859"/>
  <c r="AA859"/>
  <c r="Z859"/>
  <c r="Y859"/>
  <c r="V859" s="1"/>
  <c r="X859"/>
  <c r="U859"/>
  <c r="AB856"/>
  <c r="O856"/>
  <c r="N856"/>
  <c r="J856"/>
  <c r="AB855"/>
  <c r="AA855"/>
  <c r="Z855"/>
  <c r="Y855"/>
  <c r="X855"/>
  <c r="U855" s="1"/>
  <c r="V855"/>
  <c r="O855"/>
  <c r="AB853"/>
  <c r="AA853"/>
  <c r="Z853"/>
  <c r="Y853"/>
  <c r="X853"/>
  <c r="U853" s="1"/>
  <c r="V853"/>
  <c r="O853"/>
  <c r="AB852"/>
  <c r="AA852"/>
  <c r="Z852"/>
  <c r="Y852"/>
  <c r="X852"/>
  <c r="U852" s="1"/>
  <c r="V852"/>
  <c r="O852"/>
  <c r="AB849"/>
  <c r="AA849"/>
  <c r="Z849"/>
  <c r="Y849"/>
  <c r="X849"/>
  <c r="U849" s="1"/>
  <c r="V849"/>
  <c r="O849"/>
  <c r="AB846"/>
  <c r="AA846"/>
  <c r="Z846"/>
  <c r="Y846"/>
  <c r="X846"/>
  <c r="U846" s="1"/>
  <c r="V846"/>
  <c r="O846"/>
  <c r="AB844"/>
  <c r="AA844"/>
  <c r="Z844"/>
  <c r="Y844"/>
  <c r="X844"/>
  <c r="U844" s="1"/>
  <c r="V844"/>
  <c r="O844"/>
  <c r="AB843"/>
  <c r="AA843"/>
  <c r="Z843"/>
  <c r="Y843"/>
  <c r="X843"/>
  <c r="U843" s="1"/>
  <c r="V843"/>
  <c r="O843"/>
  <c r="AB840"/>
  <c r="AA840"/>
  <c r="Z840"/>
  <c r="Y840"/>
  <c r="X840"/>
  <c r="U840" s="1"/>
  <c r="V840"/>
  <c r="AB838"/>
  <c r="AA838"/>
  <c r="Z838"/>
  <c r="X838"/>
  <c r="V838"/>
  <c r="U838"/>
  <c r="R838"/>
  <c r="P838"/>
  <c r="Y838" s="1"/>
  <c r="O838"/>
  <c r="AB837"/>
  <c r="AA837"/>
  <c r="Z837"/>
  <c r="Y837"/>
  <c r="V837" s="1"/>
  <c r="X837"/>
  <c r="U837"/>
  <c r="AB836"/>
  <c r="AA836"/>
  <c r="Z836"/>
  <c r="Y836"/>
  <c r="X836"/>
  <c r="U836" s="1"/>
  <c r="V836"/>
  <c r="R835"/>
  <c r="O835"/>
  <c r="P835" s="1"/>
  <c r="O834"/>
  <c r="P834" s="1"/>
  <c r="AA831"/>
  <c r="Z831"/>
  <c r="X831"/>
  <c r="U831" s="1"/>
  <c r="R831"/>
  <c r="AB831" s="1"/>
  <c r="P831"/>
  <c r="Y831" s="1"/>
  <c r="V831" s="1"/>
  <c r="O831"/>
  <c r="AB828"/>
  <c r="AA828"/>
  <c r="Z828"/>
  <c r="X828"/>
  <c r="V828"/>
  <c r="U828"/>
  <c r="R828"/>
  <c r="P828"/>
  <c r="Y828" s="1"/>
  <c r="P825"/>
  <c r="O825"/>
  <c r="AB824"/>
  <c r="AA824"/>
  <c r="Z824"/>
  <c r="Y824"/>
  <c r="V824" s="1"/>
  <c r="X824"/>
  <c r="U824"/>
  <c r="AB823"/>
  <c r="AA823"/>
  <c r="Z823"/>
  <c r="Y823"/>
  <c r="X823"/>
  <c r="U823" s="1"/>
  <c r="V823"/>
  <c r="AB822"/>
  <c r="AA822"/>
  <c r="Z822"/>
  <c r="Y822"/>
  <c r="V822" s="1"/>
  <c r="X822"/>
  <c r="U822"/>
  <c r="AA819"/>
  <c r="Z819"/>
  <c r="Y819"/>
  <c r="X819"/>
  <c r="U819" s="1"/>
  <c r="V819"/>
  <c r="R819"/>
  <c r="AB819" s="1"/>
  <c r="P819"/>
  <c r="AB818"/>
  <c r="AA818"/>
  <c r="X818"/>
  <c r="U818"/>
  <c r="R818"/>
  <c r="P818"/>
  <c r="Z818" s="1"/>
  <c r="O818"/>
  <c r="AB816"/>
  <c r="AA816"/>
  <c r="Z816"/>
  <c r="Y816"/>
  <c r="V816" s="1"/>
  <c r="X816"/>
  <c r="U816"/>
  <c r="AA815"/>
  <c r="Z815"/>
  <c r="Y815"/>
  <c r="X815"/>
  <c r="U815" s="1"/>
  <c r="V815"/>
  <c r="R815"/>
  <c r="AB815" s="1"/>
  <c r="P815"/>
  <c r="AA812"/>
  <c r="X812"/>
  <c r="U812"/>
  <c r="R812"/>
  <c r="AB812" s="1"/>
  <c r="O812"/>
  <c r="AA811"/>
  <c r="Z811"/>
  <c r="X811"/>
  <c r="U811" s="1"/>
  <c r="R811"/>
  <c r="AB811" s="1"/>
  <c r="P811"/>
  <c r="Y811" s="1"/>
  <c r="V811" s="1"/>
  <c r="O811"/>
  <c r="AB810"/>
  <c r="AA810"/>
  <c r="Z810"/>
  <c r="X810"/>
  <c r="V810"/>
  <c r="U810"/>
  <c r="R810"/>
  <c r="P810"/>
  <c r="Y810" s="1"/>
  <c r="O810"/>
  <c r="AB807"/>
  <c r="AA807"/>
  <c r="Z807"/>
  <c r="Y807"/>
  <c r="V807" s="1"/>
  <c r="X807"/>
  <c r="U807"/>
  <c r="O807"/>
  <c r="AB806"/>
  <c r="AA806"/>
  <c r="Z806"/>
  <c r="Y806"/>
  <c r="V806" s="1"/>
  <c r="X806"/>
  <c r="U806"/>
  <c r="O806"/>
  <c r="AB805"/>
  <c r="AA805"/>
  <c r="Z805"/>
  <c r="Y805"/>
  <c r="V805" s="1"/>
  <c r="X805"/>
  <c r="U805"/>
  <c r="O805"/>
  <c r="AB803"/>
  <c r="AA803"/>
  <c r="Z803"/>
  <c r="Y803"/>
  <c r="V803" s="1"/>
  <c r="X803"/>
  <c r="U803"/>
  <c r="AB802"/>
  <c r="AA802"/>
  <c r="Z802"/>
  <c r="Y802"/>
  <c r="X802"/>
  <c r="U802" s="1"/>
  <c r="V802"/>
  <c r="AB801"/>
  <c r="AA801"/>
  <c r="Z801"/>
  <c r="Y801"/>
  <c r="X801"/>
  <c r="V801"/>
  <c r="U801"/>
  <c r="AB799"/>
  <c r="AA799"/>
  <c r="Z799"/>
  <c r="Y799"/>
  <c r="V799" s="1"/>
  <c r="X799"/>
  <c r="U799"/>
  <c r="AB798"/>
  <c r="AA798"/>
  <c r="Z798"/>
  <c r="Y798"/>
  <c r="X798"/>
  <c r="U798" s="1"/>
  <c r="V798"/>
  <c r="AB796"/>
  <c r="AA796"/>
  <c r="Z796"/>
  <c r="Y796"/>
  <c r="X796"/>
  <c r="V796"/>
  <c r="U796"/>
  <c r="AB795"/>
  <c r="AA795"/>
  <c r="Z795"/>
  <c r="Y795"/>
  <c r="V795" s="1"/>
  <c r="X795"/>
  <c r="U795"/>
  <c r="AB794"/>
  <c r="AA794"/>
  <c r="Z794"/>
  <c r="Y794"/>
  <c r="X794"/>
  <c r="U794" s="1"/>
  <c r="V794"/>
  <c r="AB793"/>
  <c r="AA793"/>
  <c r="Z793"/>
  <c r="Y793"/>
  <c r="V793" s="1"/>
  <c r="X793"/>
  <c r="U793"/>
  <c r="AB792"/>
  <c r="AA792"/>
  <c r="Z792"/>
  <c r="Y792"/>
  <c r="X792"/>
  <c r="U792" s="1"/>
  <c r="V792"/>
  <c r="AB791"/>
  <c r="AA791"/>
  <c r="Z791"/>
  <c r="Y791"/>
  <c r="X791"/>
  <c r="V791"/>
  <c r="U791"/>
  <c r="AB789"/>
  <c r="AA789"/>
  <c r="Z789"/>
  <c r="Y789"/>
  <c r="V789" s="1"/>
  <c r="X789"/>
  <c r="U789"/>
  <c r="AB788"/>
  <c r="AA788"/>
  <c r="Z788"/>
  <c r="Y788"/>
  <c r="X788"/>
  <c r="U788" s="1"/>
  <c r="V788"/>
  <c r="AB787"/>
  <c r="AA787"/>
  <c r="Z787"/>
  <c r="Y787"/>
  <c r="X787"/>
  <c r="V787"/>
  <c r="U787"/>
  <c r="AB785"/>
  <c r="AA785"/>
  <c r="Z785"/>
  <c r="Y785"/>
  <c r="V785" s="1"/>
  <c r="X785"/>
  <c r="U785"/>
  <c r="O785"/>
  <c r="AB784"/>
  <c r="AA784"/>
  <c r="Z784"/>
  <c r="Y784"/>
  <c r="V784" s="1"/>
  <c r="X784"/>
  <c r="U784" s="1"/>
  <c r="O784"/>
  <c r="AB783"/>
  <c r="AA783"/>
  <c r="Z783"/>
  <c r="Y783"/>
  <c r="V783" s="1"/>
  <c r="X783"/>
  <c r="U783" s="1"/>
  <c r="O783"/>
  <c r="AB782"/>
  <c r="AA782"/>
  <c r="Z782"/>
  <c r="Y782"/>
  <c r="V782" s="1"/>
  <c r="X782"/>
  <c r="U782"/>
  <c r="O782"/>
  <c r="AB779"/>
  <c r="X779"/>
  <c r="U779" s="1"/>
  <c r="N779"/>
  <c r="J779"/>
  <c r="AA779" s="1"/>
  <c r="AB778"/>
  <c r="AA778"/>
  <c r="Z778"/>
  <c r="X778"/>
  <c r="R778"/>
  <c r="P778"/>
  <c r="Y778" s="1"/>
  <c r="V778" s="1"/>
  <c r="O778"/>
  <c r="AB776"/>
  <c r="AA776"/>
  <c r="Z776"/>
  <c r="Y776"/>
  <c r="V776" s="1"/>
  <c r="X776"/>
  <c r="O776"/>
  <c r="AB773"/>
  <c r="AA773"/>
  <c r="Z773"/>
  <c r="Y773"/>
  <c r="X773"/>
  <c r="V773"/>
  <c r="O773"/>
  <c r="AB770"/>
  <c r="AA770"/>
  <c r="Z770"/>
  <c r="Y770"/>
  <c r="V770" s="1"/>
  <c r="X770"/>
  <c r="O770"/>
  <c r="AB767"/>
  <c r="AA767"/>
  <c r="Z767"/>
  <c r="Y767"/>
  <c r="V767" s="1"/>
  <c r="X767"/>
  <c r="O767"/>
  <c r="O745" s="1"/>
  <c r="AB766"/>
  <c r="AA766"/>
  <c r="Z766"/>
  <c r="Y766"/>
  <c r="X766"/>
  <c r="V766"/>
  <c r="O766"/>
  <c r="AB764"/>
  <c r="AA764"/>
  <c r="Z764"/>
  <c r="Y764"/>
  <c r="V764" s="1"/>
  <c r="X764"/>
  <c r="AB763"/>
  <c r="AA763"/>
  <c r="Z763"/>
  <c r="Y763"/>
  <c r="X763"/>
  <c r="V763"/>
  <c r="AB762"/>
  <c r="AA762"/>
  <c r="Z762"/>
  <c r="Y762"/>
  <c r="X762"/>
  <c r="V762"/>
  <c r="AA760"/>
  <c r="Z760"/>
  <c r="X760"/>
  <c r="R760"/>
  <c r="AB760" s="1"/>
  <c r="P760"/>
  <c r="Y760" s="1"/>
  <c r="V760" s="1"/>
  <c r="O760"/>
  <c r="AB758"/>
  <c r="AA758"/>
  <c r="Z758"/>
  <c r="Y758"/>
  <c r="X758"/>
  <c r="V758"/>
  <c r="AB757"/>
  <c r="AA757"/>
  <c r="Z757"/>
  <c r="Y757"/>
  <c r="V757" s="1"/>
  <c r="X757"/>
  <c r="AB756"/>
  <c r="AA756"/>
  <c r="Z756"/>
  <c r="Y756"/>
  <c r="X756"/>
  <c r="V756"/>
  <c r="AB755"/>
  <c r="AA755"/>
  <c r="Z755"/>
  <c r="Y755"/>
  <c r="V755" s="1"/>
  <c r="X755"/>
  <c r="AB754"/>
  <c r="AA754"/>
  <c r="Z754"/>
  <c r="Y754"/>
  <c r="X754"/>
  <c r="V754"/>
  <c r="AB752"/>
  <c r="AA752"/>
  <c r="Z752"/>
  <c r="Y752"/>
  <c r="V752" s="1"/>
  <c r="X752"/>
  <c r="AB751"/>
  <c r="AA751"/>
  <c r="Z751"/>
  <c r="Y751"/>
  <c r="X751"/>
  <c r="V751"/>
  <c r="AB750"/>
  <c r="AA750"/>
  <c r="Z750"/>
  <c r="Y750"/>
  <c r="V750" s="1"/>
  <c r="X750"/>
  <c r="Y748"/>
  <c r="V748"/>
  <c r="P748"/>
  <c r="O748"/>
  <c r="AB745"/>
  <c r="N745"/>
  <c r="J745"/>
  <c r="V744"/>
  <c r="P744"/>
  <c r="Y744" s="1"/>
  <c r="N744"/>
  <c r="N743"/>
  <c r="O743" s="1"/>
  <c r="P743" s="1"/>
  <c r="P740"/>
  <c r="Q740" s="1"/>
  <c r="AB738"/>
  <c r="AA738"/>
  <c r="Z738"/>
  <c r="Y738"/>
  <c r="V738" s="1"/>
  <c r="X738"/>
  <c r="AB735"/>
  <c r="AA735"/>
  <c r="Z735"/>
  <c r="Y735"/>
  <c r="V735" s="1"/>
  <c r="X735"/>
  <c r="AB734"/>
  <c r="AA734"/>
  <c r="Z734"/>
  <c r="Y734"/>
  <c r="X734"/>
  <c r="V734"/>
  <c r="N734"/>
  <c r="AB733"/>
  <c r="AA733"/>
  <c r="Z733"/>
  <c r="Y733"/>
  <c r="X733"/>
  <c r="V733"/>
  <c r="N733"/>
  <c r="AB730"/>
  <c r="AA730"/>
  <c r="Z730"/>
  <c r="Y730"/>
  <c r="V730" s="1"/>
  <c r="X730"/>
  <c r="N730"/>
  <c r="O730" s="1"/>
  <c r="AB729"/>
  <c r="AA729"/>
  <c r="Z729"/>
  <c r="Y729"/>
  <c r="V729" s="1"/>
  <c r="X729"/>
  <c r="N729"/>
  <c r="O729" s="1"/>
  <c r="AB728"/>
  <c r="AA728"/>
  <c r="Z728"/>
  <c r="Y728"/>
  <c r="V728" s="1"/>
  <c r="X728"/>
  <c r="N728"/>
  <c r="AB726"/>
  <c r="AA726"/>
  <c r="Z726"/>
  <c r="Y726"/>
  <c r="V726" s="1"/>
  <c r="X726"/>
  <c r="N726"/>
  <c r="O726" s="1"/>
  <c r="AB725"/>
  <c r="AA725"/>
  <c r="Z725"/>
  <c r="Y725"/>
  <c r="V725" s="1"/>
  <c r="X725"/>
  <c r="N725"/>
  <c r="O725" s="1"/>
  <c r="AB724"/>
  <c r="AA724"/>
  <c r="Z724"/>
  <c r="Y724"/>
  <c r="V724" s="1"/>
  <c r="X724"/>
  <c r="N724"/>
  <c r="O724" s="1"/>
  <c r="AB723"/>
  <c r="AA723"/>
  <c r="Z723"/>
  <c r="Y723"/>
  <c r="V723" s="1"/>
  <c r="X723"/>
  <c r="AB722"/>
  <c r="AA722"/>
  <c r="Z722"/>
  <c r="Y722"/>
  <c r="X722"/>
  <c r="V722"/>
  <c r="N722"/>
  <c r="N691" s="1"/>
  <c r="N719"/>
  <c r="O719" s="1"/>
  <c r="P719" s="1"/>
  <c r="AB716"/>
  <c r="AA716"/>
  <c r="Z716"/>
  <c r="Y716"/>
  <c r="V716" s="1"/>
  <c r="X716"/>
  <c r="O716"/>
  <c r="AB715"/>
  <c r="AA715"/>
  <c r="Z715"/>
  <c r="Y715"/>
  <c r="X715"/>
  <c r="V715"/>
  <c r="O715"/>
  <c r="AB714"/>
  <c r="AA714"/>
  <c r="Z714"/>
  <c r="Y714"/>
  <c r="X714"/>
  <c r="V714"/>
  <c r="O714"/>
  <c r="AB713"/>
  <c r="AA713"/>
  <c r="Z713"/>
  <c r="Y713"/>
  <c r="V713" s="1"/>
  <c r="X713"/>
  <c r="O713"/>
  <c r="AB711"/>
  <c r="AA711"/>
  <c r="Z711"/>
  <c r="Y711"/>
  <c r="V711" s="1"/>
  <c r="X711"/>
  <c r="AB710"/>
  <c r="AA710"/>
  <c r="Z710"/>
  <c r="Y710"/>
  <c r="X710"/>
  <c r="V710"/>
  <c r="AB709"/>
  <c r="AA709"/>
  <c r="Z709"/>
  <c r="Y709"/>
  <c r="V709" s="1"/>
  <c r="X709"/>
  <c r="AA707"/>
  <c r="X707"/>
  <c r="R707"/>
  <c r="AB707" s="1"/>
  <c r="O707"/>
  <c r="P707" s="1"/>
  <c r="AB705"/>
  <c r="AA705"/>
  <c r="Z705"/>
  <c r="Y705"/>
  <c r="X705"/>
  <c r="V705"/>
  <c r="AB704"/>
  <c r="AA704"/>
  <c r="Z704"/>
  <c r="Y704"/>
  <c r="V704" s="1"/>
  <c r="X704"/>
  <c r="AB703"/>
  <c r="AA703"/>
  <c r="Z703"/>
  <c r="Y703"/>
  <c r="X703"/>
  <c r="V703"/>
  <c r="AB702"/>
  <c r="AA702"/>
  <c r="Z702"/>
  <c r="Y702"/>
  <c r="V702" s="1"/>
  <c r="X702"/>
  <c r="AB701"/>
  <c r="AA701"/>
  <c r="Z701"/>
  <c r="Y701"/>
  <c r="X701"/>
  <c r="V701"/>
  <c r="AB699"/>
  <c r="AA699"/>
  <c r="Z699"/>
  <c r="Y699"/>
  <c r="V699" s="1"/>
  <c r="X699"/>
  <c r="AB698"/>
  <c r="AA698"/>
  <c r="Z698"/>
  <c r="Y698"/>
  <c r="X698"/>
  <c r="V698"/>
  <c r="AB697"/>
  <c r="AA697"/>
  <c r="Z697"/>
  <c r="Y697"/>
  <c r="V697" s="1"/>
  <c r="X697"/>
  <c r="AB695"/>
  <c r="AA695"/>
  <c r="Z695"/>
  <c r="Y695"/>
  <c r="X695"/>
  <c r="V695"/>
  <c r="O695"/>
  <c r="AB694"/>
  <c r="AA694"/>
  <c r="Z694"/>
  <c r="Y694"/>
  <c r="X694"/>
  <c r="V694"/>
  <c r="O694"/>
  <c r="N694"/>
  <c r="J691"/>
  <c r="AB690"/>
  <c r="AA690"/>
  <c r="Z690"/>
  <c r="Y690"/>
  <c r="X690"/>
  <c r="V690"/>
  <c r="U690"/>
  <c r="O690"/>
  <c r="N690"/>
  <c r="P688"/>
  <c r="Z688" s="1"/>
  <c r="O688"/>
  <c r="N688"/>
  <c r="P686"/>
  <c r="Q686" s="1"/>
  <c r="O686"/>
  <c r="N686"/>
  <c r="AB683"/>
  <c r="AA683"/>
  <c r="Z683"/>
  <c r="Y683"/>
  <c r="X683"/>
  <c r="U683" s="1"/>
  <c r="V683"/>
  <c r="N683"/>
  <c r="O683" s="1"/>
  <c r="AB682"/>
  <c r="AA682"/>
  <c r="X682"/>
  <c r="U682" s="1"/>
  <c r="R682"/>
  <c r="P682"/>
  <c r="Z682" s="1"/>
  <c r="O682"/>
  <c r="N682"/>
  <c r="AB681"/>
  <c r="AA681"/>
  <c r="Z681"/>
  <c r="Y681"/>
  <c r="X681"/>
  <c r="U681" s="1"/>
  <c r="V681"/>
  <c r="N681"/>
  <c r="O681" s="1"/>
  <c r="AB679"/>
  <c r="AA679"/>
  <c r="Z679"/>
  <c r="Y679"/>
  <c r="V679" s="1"/>
  <c r="X679"/>
  <c r="U679" s="1"/>
  <c r="N679"/>
  <c r="AB678"/>
  <c r="AA678"/>
  <c r="Z678"/>
  <c r="Y678"/>
  <c r="V678" s="1"/>
  <c r="X678"/>
  <c r="U678" s="1"/>
  <c r="N678"/>
  <c r="AB677"/>
  <c r="AA677"/>
  <c r="Z677"/>
  <c r="Y677"/>
  <c r="V677" s="1"/>
  <c r="X677"/>
  <c r="U677" s="1"/>
  <c r="N677"/>
  <c r="O677" s="1"/>
  <c r="AB675"/>
  <c r="AA675"/>
  <c r="Z675"/>
  <c r="Y675"/>
  <c r="V675" s="1"/>
  <c r="X675"/>
  <c r="U675"/>
  <c r="N675"/>
  <c r="AB674"/>
  <c r="AA674"/>
  <c r="Z674"/>
  <c r="Y674"/>
  <c r="V674" s="1"/>
  <c r="X674"/>
  <c r="U674"/>
  <c r="O674"/>
  <c r="N674"/>
  <c r="AB673"/>
  <c r="AA673"/>
  <c r="Z673"/>
  <c r="Y673"/>
  <c r="X673"/>
  <c r="V673"/>
  <c r="U673"/>
  <c r="O673"/>
  <c r="N673"/>
  <c r="AB672"/>
  <c r="AA672"/>
  <c r="Z672"/>
  <c r="Y672"/>
  <c r="X672"/>
  <c r="U672" s="1"/>
  <c r="V672"/>
  <c r="N672"/>
  <c r="O672" s="1"/>
  <c r="AB671"/>
  <c r="AA671"/>
  <c r="Z671"/>
  <c r="Y671"/>
  <c r="V671" s="1"/>
  <c r="X671"/>
  <c r="U671" s="1"/>
  <c r="N671"/>
  <c r="O671" s="1"/>
  <c r="AB670"/>
  <c r="AA670"/>
  <c r="Z670"/>
  <c r="Y670"/>
  <c r="V670" s="1"/>
  <c r="X670"/>
  <c r="U670"/>
  <c r="O670"/>
  <c r="N670"/>
  <c r="Z668"/>
  <c r="P668"/>
  <c r="Q668" s="1"/>
  <c r="N668"/>
  <c r="AB667"/>
  <c r="AA667"/>
  <c r="Z667"/>
  <c r="Y667"/>
  <c r="V667" s="1"/>
  <c r="X667"/>
  <c r="U667"/>
  <c r="N667"/>
  <c r="N659" s="1"/>
  <c r="AB666"/>
  <c r="AA666"/>
  <c r="Z666"/>
  <c r="Y666"/>
  <c r="V666" s="1"/>
  <c r="X666"/>
  <c r="U666"/>
  <c r="AB664"/>
  <c r="AA664"/>
  <c r="Z664"/>
  <c r="Y664"/>
  <c r="V664" s="1"/>
  <c r="X664"/>
  <c r="U664" s="1"/>
  <c r="N664"/>
  <c r="Y663"/>
  <c r="V663" s="1"/>
  <c r="X663"/>
  <c r="U663" s="1"/>
  <c r="Q663"/>
  <c r="R663" s="1"/>
  <c r="AB663" s="1"/>
  <c r="P663"/>
  <c r="Z663" s="1"/>
  <c r="N663"/>
  <c r="P662"/>
  <c r="Z662" s="1"/>
  <c r="N662"/>
  <c r="AB659"/>
  <c r="J659"/>
  <c r="AB658"/>
  <c r="AA658"/>
  <c r="Z658"/>
  <c r="Y658"/>
  <c r="V658" s="1"/>
  <c r="X658"/>
  <c r="U658"/>
  <c r="AB657"/>
  <c r="AA657"/>
  <c r="Z657"/>
  <c r="Y657"/>
  <c r="V657" s="1"/>
  <c r="X657"/>
  <c r="U657" s="1"/>
  <c r="O657"/>
  <c r="AB654"/>
  <c r="AA654"/>
  <c r="X654"/>
  <c r="U654" s="1"/>
  <c r="R654"/>
  <c r="P654"/>
  <c r="Z654" s="1"/>
  <c r="O654"/>
  <c r="AB653"/>
  <c r="AA653"/>
  <c r="Z653"/>
  <c r="Y653"/>
  <c r="X653"/>
  <c r="V653"/>
  <c r="U653"/>
  <c r="AB651"/>
  <c r="AA651"/>
  <c r="Z651"/>
  <c r="Y651"/>
  <c r="V651" s="1"/>
  <c r="X651"/>
  <c r="U651"/>
  <c r="Y648"/>
  <c r="V648" s="1"/>
  <c r="X648"/>
  <c r="U648" s="1"/>
  <c r="Q648"/>
  <c r="R648" s="1"/>
  <c r="AB648" s="1"/>
  <c r="P648"/>
  <c r="Z648" s="1"/>
  <c r="O648"/>
  <c r="AB647"/>
  <c r="AA647"/>
  <c r="Z647"/>
  <c r="Y647"/>
  <c r="X647"/>
  <c r="U647" s="1"/>
  <c r="V647"/>
  <c r="AB645"/>
  <c r="AA645"/>
  <c r="Z645"/>
  <c r="Y645"/>
  <c r="X645"/>
  <c r="V645"/>
  <c r="U645"/>
  <c r="AB644"/>
  <c r="AA644"/>
  <c r="Z644"/>
  <c r="Y644"/>
  <c r="V644" s="1"/>
  <c r="X644"/>
  <c r="U644"/>
  <c r="O644"/>
  <c r="AB643"/>
  <c r="AA643"/>
  <c r="Z643"/>
  <c r="Y643"/>
  <c r="V643" s="1"/>
  <c r="X643"/>
  <c r="U643"/>
  <c r="O643"/>
  <c r="AB641"/>
  <c r="AA641"/>
  <c r="Z641"/>
  <c r="Y641"/>
  <c r="V641" s="1"/>
  <c r="X641"/>
  <c r="U641"/>
  <c r="AB640"/>
  <c r="AA640"/>
  <c r="Z640"/>
  <c r="Y640"/>
  <c r="V640" s="1"/>
  <c r="X640"/>
  <c r="U640" s="1"/>
  <c r="O640"/>
  <c r="AB639"/>
  <c r="AA639"/>
  <c r="Z639"/>
  <c r="Y639"/>
  <c r="V639" s="1"/>
  <c r="X639"/>
  <c r="U639" s="1"/>
  <c r="O639"/>
  <c r="AB638"/>
  <c r="AA638"/>
  <c r="Z638"/>
  <c r="Y638"/>
  <c r="V638" s="1"/>
  <c r="X638"/>
  <c r="U638" s="1"/>
  <c r="O638"/>
  <c r="AB637"/>
  <c r="AA637"/>
  <c r="Z637"/>
  <c r="Y637"/>
  <c r="V637" s="1"/>
  <c r="X637"/>
  <c r="U637" s="1"/>
  <c r="O637"/>
  <c r="Y635"/>
  <c r="V635" s="1"/>
  <c r="X635"/>
  <c r="U635" s="1"/>
  <c r="Q635"/>
  <c r="R635" s="1"/>
  <c r="AB635" s="1"/>
  <c r="P635"/>
  <c r="Z635" s="1"/>
  <c r="O635"/>
  <c r="AB634"/>
  <c r="AA634"/>
  <c r="Z634"/>
  <c r="Y634"/>
  <c r="X634"/>
  <c r="U634" s="1"/>
  <c r="V634"/>
  <c r="O634"/>
  <c r="AB633"/>
  <c r="AA633"/>
  <c r="Z633"/>
  <c r="Y633"/>
  <c r="X633"/>
  <c r="U633" s="1"/>
  <c r="V633"/>
  <c r="AB631"/>
  <c r="AA631"/>
  <c r="Z631"/>
  <c r="Y631"/>
  <c r="X631"/>
  <c r="V631"/>
  <c r="U631"/>
  <c r="O631"/>
  <c r="O630"/>
  <c r="P630" s="1"/>
  <c r="AB629"/>
  <c r="AA629"/>
  <c r="Z629"/>
  <c r="Y629"/>
  <c r="V629" s="1"/>
  <c r="X629"/>
  <c r="U629"/>
  <c r="O629"/>
  <c r="AB628"/>
  <c r="AA628"/>
  <c r="Z628"/>
  <c r="Y628"/>
  <c r="V628" s="1"/>
  <c r="X628"/>
  <c r="U628"/>
  <c r="O628"/>
  <c r="AB627"/>
  <c r="AA627"/>
  <c r="Z627"/>
  <c r="Y627"/>
  <c r="V627" s="1"/>
  <c r="X627"/>
  <c r="U627"/>
  <c r="O627"/>
  <c r="O624" s="1"/>
  <c r="N624"/>
  <c r="J624"/>
  <c r="AB623"/>
  <c r="AA623"/>
  <c r="Z623"/>
  <c r="Y623"/>
  <c r="X623"/>
  <c r="V623"/>
  <c r="U623"/>
  <c r="S623"/>
  <c r="N623"/>
  <c r="O623" s="1"/>
  <c r="AB622"/>
  <c r="AA622"/>
  <c r="Z622"/>
  <c r="Y622"/>
  <c r="V622" s="1"/>
  <c r="X622"/>
  <c r="U622" s="1"/>
  <c r="S622"/>
  <c r="O622"/>
  <c r="N622"/>
  <c r="AB621"/>
  <c r="AA621"/>
  <c r="Z621"/>
  <c r="Y621"/>
  <c r="X621"/>
  <c r="V621"/>
  <c r="U621"/>
  <c r="S621"/>
  <c r="N621"/>
  <c r="O621" s="1"/>
  <c r="AB618"/>
  <c r="AA618"/>
  <c r="Z618"/>
  <c r="Y618"/>
  <c r="V618" s="1"/>
  <c r="X618"/>
  <c r="U618" s="1"/>
  <c r="S618"/>
  <c r="O618"/>
  <c r="AB615"/>
  <c r="AA615"/>
  <c r="Z615"/>
  <c r="Y615"/>
  <c r="V615" s="1"/>
  <c r="X615"/>
  <c r="U615"/>
  <c r="S615"/>
  <c r="O615"/>
  <c r="AB614"/>
  <c r="AA614"/>
  <c r="Z614"/>
  <c r="Y614"/>
  <c r="X614"/>
  <c r="V614"/>
  <c r="U614"/>
  <c r="AB613"/>
  <c r="AA613"/>
  <c r="Z613"/>
  <c r="Y613"/>
  <c r="V613" s="1"/>
  <c r="X613"/>
  <c r="U613"/>
  <c r="AB612"/>
  <c r="AA612"/>
  <c r="Z612"/>
  <c r="Y612"/>
  <c r="V612" s="1"/>
  <c r="X612"/>
  <c r="U612" s="1"/>
  <c r="AB611"/>
  <c r="AA611"/>
  <c r="Z611"/>
  <c r="Y611"/>
  <c r="X611"/>
  <c r="U611" s="1"/>
  <c r="V611"/>
  <c r="AB610"/>
  <c r="AA610"/>
  <c r="Z610"/>
  <c r="Y610"/>
  <c r="X610"/>
  <c r="V610"/>
  <c r="U610"/>
  <c r="AB609"/>
  <c r="AA609"/>
  <c r="Z609"/>
  <c r="Y609"/>
  <c r="V609" s="1"/>
  <c r="X609"/>
  <c r="U609"/>
  <c r="AB608"/>
  <c r="AA608"/>
  <c r="Z608"/>
  <c r="Y608"/>
  <c r="V608" s="1"/>
  <c r="X608"/>
  <c r="U608" s="1"/>
  <c r="AB607"/>
  <c r="AA607"/>
  <c r="Z607"/>
  <c r="Y607"/>
  <c r="X607"/>
  <c r="U607" s="1"/>
  <c r="V607"/>
  <c r="AB606"/>
  <c r="AA606"/>
  <c r="Z606"/>
  <c r="Y606"/>
  <c r="X606"/>
  <c r="V606"/>
  <c r="U606"/>
  <c r="AB605"/>
  <c r="AA605"/>
  <c r="Z605"/>
  <c r="Y605"/>
  <c r="V605" s="1"/>
  <c r="X605"/>
  <c r="U605"/>
  <c r="AB604"/>
  <c r="AA604"/>
  <c r="Z604"/>
  <c r="Y604"/>
  <c r="V604" s="1"/>
  <c r="X604"/>
  <c r="U604" s="1"/>
  <c r="AB603"/>
  <c r="AA603"/>
  <c r="Z603"/>
  <c r="Y603"/>
  <c r="X603"/>
  <c r="U603" s="1"/>
  <c r="V603"/>
  <c r="AB602"/>
  <c r="AA602"/>
  <c r="Z602"/>
  <c r="Y602"/>
  <c r="X602"/>
  <c r="V602"/>
  <c r="U602"/>
  <c r="AB601"/>
  <c r="AA601"/>
  <c r="Z601"/>
  <c r="Y601"/>
  <c r="V601" s="1"/>
  <c r="X601"/>
  <c r="U601"/>
  <c r="AB600"/>
  <c r="AA600"/>
  <c r="Z600"/>
  <c r="Y600"/>
  <c r="V600" s="1"/>
  <c r="X600"/>
  <c r="U600" s="1"/>
  <c r="AB599"/>
  <c r="AA599"/>
  <c r="Z599"/>
  <c r="Y599"/>
  <c r="X599"/>
  <c r="U599" s="1"/>
  <c r="V599"/>
  <c r="AB598"/>
  <c r="AA598"/>
  <c r="Z598"/>
  <c r="Y598"/>
  <c r="X598"/>
  <c r="V598"/>
  <c r="U598"/>
  <c r="AB597"/>
  <c r="AA597"/>
  <c r="Z597"/>
  <c r="Y597"/>
  <c r="V597" s="1"/>
  <c r="X597"/>
  <c r="U597"/>
  <c r="AB596"/>
  <c r="AA596"/>
  <c r="Z596"/>
  <c r="Y596"/>
  <c r="V596" s="1"/>
  <c r="X596"/>
  <c r="U596" s="1"/>
  <c r="AB595"/>
  <c r="AA595"/>
  <c r="Z595"/>
  <c r="Y595"/>
  <c r="X595"/>
  <c r="U595" s="1"/>
  <c r="V595"/>
  <c r="AB594"/>
  <c r="AA594"/>
  <c r="Z594"/>
  <c r="Y594"/>
  <c r="X594"/>
  <c r="V594"/>
  <c r="U594"/>
  <c r="AB593"/>
  <c r="AA593"/>
  <c r="Z593"/>
  <c r="Y593"/>
  <c r="V593" s="1"/>
  <c r="X593"/>
  <c r="U593"/>
  <c r="AB589"/>
  <c r="AA589"/>
  <c r="Z589"/>
  <c r="Y589"/>
  <c r="V589" s="1"/>
  <c r="X589"/>
  <c r="U589" s="1"/>
  <c r="S589"/>
  <c r="O589"/>
  <c r="N589"/>
  <c r="AA588"/>
  <c r="Y588"/>
  <c r="V588" s="1"/>
  <c r="X588"/>
  <c r="U588" s="1"/>
  <c r="AA587"/>
  <c r="Y587"/>
  <c r="V587" s="1"/>
  <c r="X587"/>
  <c r="U587"/>
  <c r="S586"/>
  <c r="O586"/>
  <c r="P586" s="1"/>
  <c r="AA584"/>
  <c r="Z584"/>
  <c r="Y584"/>
  <c r="X584"/>
  <c r="U584" s="1"/>
  <c r="V584"/>
  <c r="AA583"/>
  <c r="Z583"/>
  <c r="Y583"/>
  <c r="V583" s="1"/>
  <c r="X583"/>
  <c r="U583"/>
  <c r="AA582"/>
  <c r="Z582"/>
  <c r="Y582"/>
  <c r="X582"/>
  <c r="U582" s="1"/>
  <c r="V582"/>
  <c r="N581"/>
  <c r="O581" s="1"/>
  <c r="AB578"/>
  <c r="AA578"/>
  <c r="Z578"/>
  <c r="Y578"/>
  <c r="V578" s="1"/>
  <c r="X578"/>
  <c r="U578" s="1"/>
  <c r="S578"/>
  <c r="O578"/>
  <c r="N578"/>
  <c r="AB575"/>
  <c r="AA575"/>
  <c r="Z575"/>
  <c r="Y575"/>
  <c r="X575"/>
  <c r="V575"/>
  <c r="U575"/>
  <c r="S575"/>
  <c r="O575"/>
  <c r="AB574"/>
  <c r="AA574"/>
  <c r="Z574"/>
  <c r="Y574"/>
  <c r="X574"/>
  <c r="U574" s="1"/>
  <c r="V574"/>
  <c r="S574"/>
  <c r="O574"/>
  <c r="AB573"/>
  <c r="AA573"/>
  <c r="Z573"/>
  <c r="Y573"/>
  <c r="V573" s="1"/>
  <c r="X573"/>
  <c r="U573" s="1"/>
  <c r="S573"/>
  <c r="O573"/>
  <c r="AB571"/>
  <c r="AA571"/>
  <c r="Z571"/>
  <c r="Y571"/>
  <c r="V571" s="1"/>
  <c r="X571"/>
  <c r="U571"/>
  <c r="S571"/>
  <c r="O571"/>
  <c r="AB570"/>
  <c r="AA570"/>
  <c r="Z570"/>
  <c r="Y570"/>
  <c r="X570"/>
  <c r="V570"/>
  <c r="U570"/>
  <c r="S570"/>
  <c r="O570"/>
  <c r="AB569"/>
  <c r="AA569"/>
  <c r="Z569"/>
  <c r="Y569"/>
  <c r="X569"/>
  <c r="U569" s="1"/>
  <c r="V569"/>
  <c r="S569"/>
  <c r="O569"/>
  <c r="AB567"/>
  <c r="AA567"/>
  <c r="Z567"/>
  <c r="Y567"/>
  <c r="V567" s="1"/>
  <c r="X567"/>
  <c r="U567" s="1"/>
  <c r="S567"/>
  <c r="O567"/>
  <c r="AB566"/>
  <c r="AA566"/>
  <c r="Z566"/>
  <c r="Y566"/>
  <c r="V566" s="1"/>
  <c r="X566"/>
  <c r="U566"/>
  <c r="S566"/>
  <c r="AB565"/>
  <c r="AA565"/>
  <c r="Z565"/>
  <c r="Y565"/>
  <c r="V565" s="1"/>
  <c r="X565"/>
  <c r="U565"/>
  <c r="S565"/>
  <c r="AB564"/>
  <c r="AA564"/>
  <c r="Z564"/>
  <c r="Y564"/>
  <c r="V564" s="1"/>
  <c r="X564"/>
  <c r="U564"/>
  <c r="S564"/>
  <c r="AA563"/>
  <c r="Z563"/>
  <c r="Y563"/>
  <c r="V563" s="1"/>
  <c r="X563"/>
  <c r="U563"/>
  <c r="S563"/>
  <c r="R563"/>
  <c r="AB563" s="1"/>
  <c r="P563"/>
  <c r="AB562"/>
  <c r="AA562"/>
  <c r="Z562"/>
  <c r="Y562"/>
  <c r="X562"/>
  <c r="U562" s="1"/>
  <c r="V562"/>
  <c r="S562"/>
  <c r="AB561"/>
  <c r="AA561"/>
  <c r="Z561"/>
  <c r="Y561"/>
  <c r="X561"/>
  <c r="U561" s="1"/>
  <c r="V561"/>
  <c r="S561"/>
  <c r="AB559"/>
  <c r="AA559"/>
  <c r="Z559"/>
  <c r="Y559"/>
  <c r="X559"/>
  <c r="U559" s="1"/>
  <c r="V559"/>
  <c r="S559"/>
  <c r="N559"/>
  <c r="O559" s="1"/>
  <c r="AA558"/>
  <c r="X558"/>
  <c r="U558"/>
  <c r="S558"/>
  <c r="R558"/>
  <c r="AB558" s="1"/>
  <c r="N558"/>
  <c r="O558" s="1"/>
  <c r="P558" s="1"/>
  <c r="AB557"/>
  <c r="AA557"/>
  <c r="Z557"/>
  <c r="Y557"/>
  <c r="V557" s="1"/>
  <c r="X557"/>
  <c r="U557"/>
  <c r="S557"/>
  <c r="AB555"/>
  <c r="AA555"/>
  <c r="Z555"/>
  <c r="Y555"/>
  <c r="V555" s="1"/>
  <c r="X555"/>
  <c r="U555"/>
  <c r="S555"/>
  <c r="O555"/>
  <c r="AB554"/>
  <c r="AA554"/>
  <c r="Z554"/>
  <c r="Y554"/>
  <c r="X554"/>
  <c r="V554"/>
  <c r="U554"/>
  <c r="S554"/>
  <c r="O554"/>
  <c r="AB551"/>
  <c r="AA551"/>
  <c r="Z551"/>
  <c r="Y551"/>
  <c r="X551"/>
  <c r="U551" s="1"/>
  <c r="V551"/>
  <c r="AB550"/>
  <c r="AA550"/>
  <c r="Z550"/>
  <c r="Y550"/>
  <c r="X550"/>
  <c r="V550"/>
  <c r="U550"/>
  <c r="AB549"/>
  <c r="AA549"/>
  <c r="Z549"/>
  <c r="Y549"/>
  <c r="V549" s="1"/>
  <c r="X549"/>
  <c r="U549"/>
  <c r="AB548"/>
  <c r="AA548"/>
  <c r="Z548"/>
  <c r="Y548"/>
  <c r="V548" s="1"/>
  <c r="X548"/>
  <c r="U548" s="1"/>
  <c r="AB547"/>
  <c r="AA547"/>
  <c r="Z547"/>
  <c r="Y547"/>
  <c r="X547"/>
  <c r="U547" s="1"/>
  <c r="V547"/>
  <c r="AB545"/>
  <c r="AA545"/>
  <c r="Z545"/>
  <c r="Y545"/>
  <c r="X545"/>
  <c r="V545"/>
  <c r="U545"/>
  <c r="AB544"/>
  <c r="AA544"/>
  <c r="Z544"/>
  <c r="Y544"/>
  <c r="V544" s="1"/>
  <c r="X544"/>
  <c r="U544"/>
  <c r="AB540"/>
  <c r="AA540"/>
  <c r="Z540"/>
  <c r="Y540"/>
  <c r="V540" s="1"/>
  <c r="X540"/>
  <c r="U540" s="1"/>
  <c r="O540"/>
  <c r="AA537"/>
  <c r="Z537"/>
  <c r="Y537"/>
  <c r="X537"/>
  <c r="U537" s="1"/>
  <c r="V537"/>
  <c r="AA536"/>
  <c r="Z536"/>
  <c r="Y536"/>
  <c r="V536" s="1"/>
  <c r="X536"/>
  <c r="U536"/>
  <c r="AA535"/>
  <c r="Z535"/>
  <c r="Y535"/>
  <c r="X535"/>
  <c r="U535" s="1"/>
  <c r="V535"/>
  <c r="AA534"/>
  <c r="Z534"/>
  <c r="Y534"/>
  <c r="V534" s="1"/>
  <c r="X534"/>
  <c r="U534"/>
  <c r="AA533"/>
  <c r="Z533"/>
  <c r="Y533"/>
  <c r="X533"/>
  <c r="U533" s="1"/>
  <c r="V533"/>
  <c r="AA532"/>
  <c r="Z532"/>
  <c r="Y532"/>
  <c r="V532" s="1"/>
  <c r="X532"/>
  <c r="U532"/>
  <c r="AA531"/>
  <c r="Z531"/>
  <c r="Y531"/>
  <c r="X531"/>
  <c r="U531" s="1"/>
  <c r="V531"/>
  <c r="AA530"/>
  <c r="Z530"/>
  <c r="Y530"/>
  <c r="V530" s="1"/>
  <c r="X530"/>
  <c r="U530"/>
  <c r="AA529"/>
  <c r="Z529"/>
  <c r="Y529"/>
  <c r="X529"/>
  <c r="U529" s="1"/>
  <c r="V529"/>
  <c r="AA528"/>
  <c r="Z528"/>
  <c r="Y528"/>
  <c r="V528" s="1"/>
  <c r="X528"/>
  <c r="U528"/>
  <c r="AA527"/>
  <c r="Z527"/>
  <c r="Y527"/>
  <c r="X527"/>
  <c r="U527" s="1"/>
  <c r="V527"/>
  <c r="V526"/>
  <c r="S526"/>
  <c r="O526"/>
  <c r="N526"/>
  <c r="AB525"/>
  <c r="AA525"/>
  <c r="Z525"/>
  <c r="Y525"/>
  <c r="X525"/>
  <c r="V525"/>
  <c r="U525"/>
  <c r="S525"/>
  <c r="N525"/>
  <c r="O525" s="1"/>
  <c r="AB522"/>
  <c r="AA522"/>
  <c r="Z522"/>
  <c r="Y522"/>
  <c r="V522" s="1"/>
  <c r="X522"/>
  <c r="U522" s="1"/>
  <c r="N522"/>
  <c r="O522" s="1"/>
  <c r="O513" s="1"/>
  <c r="AB521"/>
  <c r="AA521"/>
  <c r="Z521"/>
  <c r="Y521"/>
  <c r="V521" s="1"/>
  <c r="X521"/>
  <c r="U521"/>
  <c r="O521"/>
  <c r="N521"/>
  <c r="AB520"/>
  <c r="AA520"/>
  <c r="Z520"/>
  <c r="Y520"/>
  <c r="X520"/>
  <c r="V520"/>
  <c r="U520"/>
  <c r="AB519"/>
  <c r="AA519"/>
  <c r="Z519"/>
  <c r="Y519"/>
  <c r="V519" s="1"/>
  <c r="X519"/>
  <c r="U519"/>
  <c r="AB518"/>
  <c r="AA518"/>
  <c r="Z518"/>
  <c r="Y518"/>
  <c r="V518" s="1"/>
  <c r="X518"/>
  <c r="U518" s="1"/>
  <c r="AB517"/>
  <c r="AA517"/>
  <c r="Z517"/>
  <c r="Y517"/>
  <c r="X517"/>
  <c r="U517" s="1"/>
  <c r="V517"/>
  <c r="J513"/>
  <c r="AB512"/>
  <c r="AA512"/>
  <c r="X512"/>
  <c r="U512" s="1"/>
  <c r="R512"/>
  <c r="P512"/>
  <c r="Z512" s="1"/>
  <c r="N512"/>
  <c r="AA510"/>
  <c r="X510"/>
  <c r="U510"/>
  <c r="R510"/>
  <c r="AB510" s="1"/>
  <c r="N510"/>
  <c r="O510" s="1"/>
  <c r="P510" s="1"/>
  <c r="Z508"/>
  <c r="Y508"/>
  <c r="V508" s="1"/>
  <c r="X508"/>
  <c r="U508" s="1"/>
  <c r="Q508"/>
  <c r="R508" s="1"/>
  <c r="AB508" s="1"/>
  <c r="P508"/>
  <c r="N508"/>
  <c r="AB507"/>
  <c r="AA507"/>
  <c r="X507"/>
  <c r="U507" s="1"/>
  <c r="R507"/>
  <c r="P507"/>
  <c r="Z507" s="1"/>
  <c r="N507"/>
  <c r="P504"/>
  <c r="Z504" s="1"/>
  <c r="O504"/>
  <c r="AB501"/>
  <c r="AA501"/>
  <c r="Z501"/>
  <c r="Y501"/>
  <c r="X501"/>
  <c r="O501"/>
  <c r="AB500"/>
  <c r="AA500"/>
  <c r="X500"/>
  <c r="R500"/>
  <c r="O500"/>
  <c r="P500" s="1"/>
  <c r="AB499"/>
  <c r="AA499"/>
  <c r="Z499"/>
  <c r="Y499"/>
  <c r="V499" s="1"/>
  <c r="X499"/>
  <c r="O499"/>
  <c r="AB498"/>
  <c r="AA498"/>
  <c r="Z498"/>
  <c r="Y498"/>
  <c r="V498" s="1"/>
  <c r="X498"/>
  <c r="O498"/>
  <c r="AB497"/>
  <c r="AA497"/>
  <c r="Z497"/>
  <c r="Y497"/>
  <c r="X497"/>
  <c r="V497"/>
  <c r="O497"/>
  <c r="AB496"/>
  <c r="AA496"/>
  <c r="Z496"/>
  <c r="Y496"/>
  <c r="X496"/>
  <c r="V496"/>
  <c r="O496"/>
  <c r="AB495"/>
  <c r="AA495"/>
  <c r="Z495"/>
  <c r="Y495"/>
  <c r="V495" s="1"/>
  <c r="X495"/>
  <c r="O495"/>
  <c r="AB494"/>
  <c r="AA494"/>
  <c r="Z494"/>
  <c r="Y494"/>
  <c r="V494" s="1"/>
  <c r="X494"/>
  <c r="O494"/>
  <c r="AB493"/>
  <c r="AA493"/>
  <c r="Z493"/>
  <c r="Y493"/>
  <c r="X493"/>
  <c r="O493"/>
  <c r="P492"/>
  <c r="Q492" s="1"/>
  <c r="R492" s="1"/>
  <c r="AB491"/>
  <c r="AA491"/>
  <c r="Z491"/>
  <c r="Y491"/>
  <c r="X491"/>
  <c r="AB490"/>
  <c r="AA490"/>
  <c r="Z490"/>
  <c r="Y490"/>
  <c r="X490"/>
  <c r="AB489"/>
  <c r="AA489"/>
  <c r="Z489"/>
  <c r="Y489"/>
  <c r="X489"/>
  <c r="AB488"/>
  <c r="AA488"/>
  <c r="Z488"/>
  <c r="Y488"/>
  <c r="X488"/>
  <c r="AB486"/>
  <c r="AA486"/>
  <c r="Z486"/>
  <c r="Y486"/>
  <c r="X486"/>
  <c r="AB485"/>
  <c r="AA485"/>
  <c r="Z485"/>
  <c r="Y485"/>
  <c r="X485"/>
  <c r="AB484"/>
  <c r="AA484"/>
  <c r="Z484"/>
  <c r="Y484"/>
  <c r="X484"/>
  <c r="AB483"/>
  <c r="AA483"/>
  <c r="Z483"/>
  <c r="Y483"/>
  <c r="X483"/>
  <c r="AB482"/>
  <c r="AA482"/>
  <c r="Z482"/>
  <c r="Y482"/>
  <c r="X482"/>
  <c r="AB481"/>
  <c r="AA481"/>
  <c r="Z481"/>
  <c r="Y481"/>
  <c r="X481"/>
  <c r="AB480"/>
  <c r="AA480"/>
  <c r="Z480"/>
  <c r="Y480"/>
  <c r="X480"/>
  <c r="AB479"/>
  <c r="AA479"/>
  <c r="Z479"/>
  <c r="Y479"/>
  <c r="X479"/>
  <c r="AB478"/>
  <c r="AA478"/>
  <c r="Z478"/>
  <c r="Y478"/>
  <c r="X478"/>
  <c r="AB477"/>
  <c r="AA477"/>
  <c r="Z477"/>
  <c r="Y477"/>
  <c r="X477"/>
  <c r="AB476"/>
  <c r="AA476"/>
  <c r="Z476"/>
  <c r="Y476"/>
  <c r="X476"/>
  <c r="AB475"/>
  <c r="AA475"/>
  <c r="Z475"/>
  <c r="Y475"/>
  <c r="X475"/>
  <c r="AB474"/>
  <c r="AA474"/>
  <c r="Z474"/>
  <c r="Y474"/>
  <c r="X474"/>
  <c r="AB473"/>
  <c r="AA473"/>
  <c r="Z473"/>
  <c r="Y473"/>
  <c r="X473"/>
  <c r="AB472"/>
  <c r="AA472"/>
  <c r="Z472"/>
  <c r="AB471"/>
  <c r="AA471"/>
  <c r="Z471"/>
  <c r="Y471"/>
  <c r="X471"/>
  <c r="AB470"/>
  <c r="AA470"/>
  <c r="Z470"/>
  <c r="Y470"/>
  <c r="X470"/>
  <c r="AB469"/>
  <c r="AA469"/>
  <c r="Z469"/>
  <c r="Y469"/>
  <c r="X469"/>
  <c r="AB468"/>
  <c r="AA468"/>
  <c r="Z468"/>
  <c r="Y468"/>
  <c r="X468"/>
  <c r="AB467"/>
  <c r="AA467"/>
  <c r="Z467"/>
  <c r="Y467"/>
  <c r="X467"/>
  <c r="AB466"/>
  <c r="AA466"/>
  <c r="Z466"/>
  <c r="Y466"/>
  <c r="X466"/>
  <c r="AB465"/>
  <c r="AA465"/>
  <c r="Z465"/>
  <c r="Y465"/>
  <c r="X465"/>
  <c r="AB464"/>
  <c r="AA464"/>
  <c r="Z464"/>
  <c r="Y464"/>
  <c r="X464"/>
  <c r="AB463"/>
  <c r="AA463"/>
  <c r="Z463"/>
  <c r="Y463"/>
  <c r="X463"/>
  <c r="AB462"/>
  <c r="AA462"/>
  <c r="Z462"/>
  <c r="Y462"/>
  <c r="X462"/>
  <c r="AB461"/>
  <c r="AA461"/>
  <c r="Z461"/>
  <c r="Y461"/>
  <c r="X461"/>
  <c r="AB460"/>
  <c r="AA460"/>
  <c r="Z460"/>
  <c r="Y460"/>
  <c r="X460"/>
  <c r="AB459"/>
  <c r="AA459"/>
  <c r="Z459"/>
  <c r="Y459"/>
  <c r="X459"/>
  <c r="AB458"/>
  <c r="AA458"/>
  <c r="Z458"/>
  <c r="Y458"/>
  <c r="X458"/>
  <c r="AB457"/>
  <c r="AA457"/>
  <c r="Z457"/>
  <c r="Y457"/>
  <c r="X457"/>
  <c r="AB456"/>
  <c r="AA456"/>
  <c r="Z456"/>
  <c r="Y456"/>
  <c r="X456"/>
  <c r="AB455"/>
  <c r="AA455"/>
  <c r="Z455"/>
  <c r="Y455"/>
  <c r="X455"/>
  <c r="AB454"/>
  <c r="AA454"/>
  <c r="Z454"/>
  <c r="Y454"/>
  <c r="X454"/>
  <c r="AB453"/>
  <c r="AA453"/>
  <c r="Z453"/>
  <c r="Y453"/>
  <c r="X453"/>
  <c r="AB452"/>
  <c r="AA452"/>
  <c r="Z452"/>
  <c r="Y452"/>
  <c r="X452"/>
  <c r="AB451"/>
  <c r="AA451"/>
  <c r="Z451"/>
  <c r="Y451"/>
  <c r="X451"/>
  <c r="AB450"/>
  <c r="AA450"/>
  <c r="Z450"/>
  <c r="Y450"/>
  <c r="X450"/>
  <c r="N449"/>
  <c r="AB448"/>
  <c r="AA448"/>
  <c r="Z448"/>
  <c r="Y448"/>
  <c r="X448"/>
  <c r="O448"/>
  <c r="AB447"/>
  <c r="AA447"/>
  <c r="Z447"/>
  <c r="Y447"/>
  <c r="X447"/>
  <c r="O447"/>
  <c r="AB446"/>
  <c r="AA446"/>
  <c r="Z446"/>
  <c r="Y446"/>
  <c r="X446"/>
  <c r="O446"/>
  <c r="AB445"/>
  <c r="AA445"/>
  <c r="Z445"/>
  <c r="Y445"/>
  <c r="X445"/>
  <c r="AB444"/>
  <c r="AA444"/>
  <c r="Z444"/>
  <c r="Y444"/>
  <c r="X444"/>
  <c r="AB443"/>
  <c r="AA443"/>
  <c r="Z443"/>
  <c r="Y443"/>
  <c r="X443"/>
  <c r="O443"/>
  <c r="AB442"/>
  <c r="AA442"/>
  <c r="Z442"/>
  <c r="Y442"/>
  <c r="X442"/>
  <c r="O442"/>
  <c r="AB441"/>
  <c r="AA441"/>
  <c r="Z441"/>
  <c r="Y441"/>
  <c r="X441"/>
  <c r="O441"/>
  <c r="AB440"/>
  <c r="AA440"/>
  <c r="Z440"/>
  <c r="Y440"/>
  <c r="X440"/>
  <c r="O440"/>
  <c r="AB439"/>
  <c r="AA439"/>
  <c r="Z439"/>
  <c r="Y439"/>
  <c r="X439"/>
  <c r="AB438"/>
  <c r="AA438"/>
  <c r="Z438"/>
  <c r="Y438"/>
  <c r="X438"/>
  <c r="AB437"/>
  <c r="AA437"/>
  <c r="Z437"/>
  <c r="Y437"/>
  <c r="X437"/>
  <c r="O437"/>
  <c r="AB436"/>
  <c r="AA436"/>
  <c r="Z436"/>
  <c r="Y436"/>
  <c r="X436"/>
  <c r="O436"/>
  <c r="AB435"/>
  <c r="AA435"/>
  <c r="Z435"/>
  <c r="Y435"/>
  <c r="X435"/>
  <c r="O435"/>
  <c r="AB434"/>
  <c r="AA434"/>
  <c r="Z434"/>
  <c r="Y434"/>
  <c r="X434"/>
  <c r="O434"/>
  <c r="AB433"/>
  <c r="AA433"/>
  <c r="Z433"/>
  <c r="Y433"/>
  <c r="X433"/>
  <c r="O433"/>
  <c r="AB432"/>
  <c r="AA432"/>
  <c r="Z432"/>
  <c r="Y432"/>
  <c r="X432"/>
  <c r="O432"/>
  <c r="AB431"/>
  <c r="AA431"/>
  <c r="Z431"/>
  <c r="Y431"/>
  <c r="X431"/>
  <c r="O431"/>
  <c r="AB430"/>
  <c r="AA430"/>
  <c r="Z430"/>
  <c r="Y430"/>
  <c r="X430"/>
  <c r="O430"/>
  <c r="AB429"/>
  <c r="AA429"/>
  <c r="Z429"/>
  <c r="Y429"/>
  <c r="X429"/>
  <c r="O429"/>
  <c r="AB428"/>
  <c r="AA428"/>
  <c r="Z428"/>
  <c r="Y428"/>
  <c r="X428"/>
  <c r="O428"/>
  <c r="AB427"/>
  <c r="AA427"/>
  <c r="Z427"/>
  <c r="Y427"/>
  <c r="X427"/>
  <c r="AB426"/>
  <c r="AA426"/>
  <c r="Z426"/>
  <c r="Y426"/>
  <c r="X426"/>
  <c r="O426"/>
  <c r="AB425"/>
  <c r="AA425"/>
  <c r="Z425"/>
  <c r="Y425"/>
  <c r="X425"/>
  <c r="O425"/>
  <c r="AB424"/>
  <c r="AA424"/>
  <c r="Z424"/>
  <c r="Y424"/>
  <c r="X424"/>
  <c r="O424"/>
  <c r="AB423"/>
  <c r="AA423"/>
  <c r="Z423"/>
  <c r="Y423"/>
  <c r="X423"/>
  <c r="O423"/>
  <c r="AB422"/>
  <c r="AA422"/>
  <c r="Z422"/>
  <c r="Y422"/>
  <c r="X422"/>
  <c r="O422"/>
  <c r="AB421"/>
  <c r="AA421"/>
  <c r="Z421"/>
  <c r="Y421"/>
  <c r="X421"/>
  <c r="O421"/>
  <c r="AB420"/>
  <c r="AA420"/>
  <c r="Z420"/>
  <c r="Y420"/>
  <c r="X420"/>
  <c r="O420"/>
  <c r="AB419"/>
  <c r="AA419"/>
  <c r="Z419"/>
  <c r="Y419"/>
  <c r="X419"/>
  <c r="O419"/>
  <c r="AB418"/>
  <c r="AA418"/>
  <c r="Z418"/>
  <c r="Y418"/>
  <c r="X418"/>
  <c r="O418"/>
  <c r="AB417"/>
  <c r="AA417"/>
  <c r="Z417"/>
  <c r="Y417"/>
  <c r="X417"/>
  <c r="O417"/>
  <c r="AB416"/>
  <c r="AA416"/>
  <c r="Z416"/>
  <c r="Y416"/>
  <c r="X416"/>
  <c r="O416"/>
  <c r="AB415"/>
  <c r="AA415"/>
  <c r="Z415"/>
  <c r="Y415"/>
  <c r="X415"/>
  <c r="AB414"/>
  <c r="AA414"/>
  <c r="Z414"/>
  <c r="Y414"/>
  <c r="X414"/>
  <c r="O414"/>
  <c r="AB413"/>
  <c r="AA413"/>
  <c r="Z413"/>
  <c r="Y413"/>
  <c r="X413"/>
  <c r="O413"/>
  <c r="AB412"/>
  <c r="AA412"/>
  <c r="Z412"/>
  <c r="Y412"/>
  <c r="X412"/>
  <c r="O412"/>
  <c r="AB411"/>
  <c r="AA411"/>
  <c r="Z411"/>
  <c r="Y411"/>
  <c r="X411"/>
  <c r="O411"/>
  <c r="AB410"/>
  <c r="AA410"/>
  <c r="Z410"/>
  <c r="Y410"/>
  <c r="X410"/>
  <c r="O410"/>
  <c r="AB409"/>
  <c r="AA409"/>
  <c r="Z409"/>
  <c r="Y409"/>
  <c r="X409"/>
  <c r="O409"/>
  <c r="AB408"/>
  <c r="AA408"/>
  <c r="Z408"/>
  <c r="Y408"/>
  <c r="X408"/>
  <c r="O408"/>
  <c r="AB407"/>
  <c r="AA407"/>
  <c r="Z407"/>
  <c r="Y407"/>
  <c r="X407"/>
  <c r="O407"/>
  <c r="AB406"/>
  <c r="AA406"/>
  <c r="Z406"/>
  <c r="Y406"/>
  <c r="X406"/>
  <c r="O406"/>
  <c r="AB405"/>
  <c r="AA405"/>
  <c r="Z405"/>
  <c r="Y405"/>
  <c r="X405"/>
  <c r="O405"/>
  <c r="AB404"/>
  <c r="AA404"/>
  <c r="Z404"/>
  <c r="Y404"/>
  <c r="X404"/>
  <c r="O404"/>
  <c r="P403"/>
  <c r="Q403" s="1"/>
  <c r="R403" s="1"/>
  <c r="AB402"/>
  <c r="AA402"/>
  <c r="Z402"/>
  <c r="Y402"/>
  <c r="X402"/>
  <c r="AB401"/>
  <c r="AA401"/>
  <c r="Z401"/>
  <c r="Y401"/>
  <c r="X401"/>
  <c r="O401"/>
  <c r="AB400"/>
  <c r="AA400"/>
  <c r="Z400"/>
  <c r="Y400"/>
  <c r="X400"/>
  <c r="O400"/>
  <c r="AB399"/>
  <c r="AA399"/>
  <c r="Z399"/>
  <c r="Y399"/>
  <c r="X399"/>
  <c r="O399"/>
  <c r="AB398"/>
  <c r="AA398"/>
  <c r="Z398"/>
  <c r="Y398"/>
  <c r="X398"/>
  <c r="AB397"/>
  <c r="AA397"/>
  <c r="Z397"/>
  <c r="Y397"/>
  <c r="X397"/>
  <c r="AB396"/>
  <c r="AA396"/>
  <c r="Z396"/>
  <c r="Y396"/>
  <c r="X396"/>
  <c r="O396"/>
  <c r="AB395"/>
  <c r="AA395"/>
  <c r="Z395"/>
  <c r="Y395"/>
  <c r="X395"/>
  <c r="O395"/>
  <c r="AB394"/>
  <c r="AA394"/>
  <c r="Z394"/>
  <c r="Y394"/>
  <c r="X394"/>
  <c r="O394"/>
  <c r="AB393"/>
  <c r="AA393"/>
  <c r="Z393"/>
  <c r="Y393"/>
  <c r="X393"/>
  <c r="O393"/>
  <c r="AB392"/>
  <c r="AA392"/>
  <c r="Z392"/>
  <c r="Y392"/>
  <c r="X392"/>
  <c r="O392"/>
  <c r="AB391"/>
  <c r="AA391"/>
  <c r="Z391"/>
  <c r="Y391"/>
  <c r="X391"/>
  <c r="O391"/>
  <c r="AB390"/>
  <c r="AA390"/>
  <c r="Z390"/>
  <c r="Y390"/>
  <c r="O390"/>
  <c r="AB389"/>
  <c r="AA389"/>
  <c r="Z389"/>
  <c r="Y389"/>
  <c r="X389"/>
  <c r="O389"/>
  <c r="AB388"/>
  <c r="AA388"/>
  <c r="Z388"/>
  <c r="Y388"/>
  <c r="X388"/>
  <c r="O388"/>
  <c r="AB387"/>
  <c r="AA387"/>
  <c r="Z387"/>
  <c r="Y387"/>
  <c r="X387"/>
  <c r="O387"/>
  <c r="AB386"/>
  <c r="AA386"/>
  <c r="Z386"/>
  <c r="Y386"/>
  <c r="X386"/>
  <c r="O386"/>
  <c r="AB385"/>
  <c r="AA385"/>
  <c r="Z385"/>
  <c r="Y385"/>
  <c r="X385"/>
  <c r="P384"/>
  <c r="Q384" s="1"/>
  <c r="R384" s="1"/>
  <c r="Z383"/>
  <c r="Y383"/>
  <c r="V383" s="1"/>
  <c r="Q383"/>
  <c r="X383" s="1"/>
  <c r="P383"/>
  <c r="N383"/>
  <c r="AB382"/>
  <c r="AA382"/>
  <c r="X382"/>
  <c r="R382"/>
  <c r="P382"/>
  <c r="Z382" s="1"/>
  <c r="AB381"/>
  <c r="AA381"/>
  <c r="Z381"/>
  <c r="Y381"/>
  <c r="X381"/>
  <c r="O381"/>
  <c r="AB380"/>
  <c r="AA380"/>
  <c r="Z380"/>
  <c r="Y380"/>
  <c r="X380"/>
  <c r="O380"/>
  <c r="AB379"/>
  <c r="AA379"/>
  <c r="X379"/>
  <c r="R379"/>
  <c r="O379"/>
  <c r="P379" s="1"/>
  <c r="AB378"/>
  <c r="AA378"/>
  <c r="X378"/>
  <c r="R378"/>
  <c r="O378"/>
  <c r="P378" s="1"/>
  <c r="Y377"/>
  <c r="P377"/>
  <c r="Q377" s="1"/>
  <c r="O377"/>
  <c r="Z376"/>
  <c r="O376"/>
  <c r="P376" s="1"/>
  <c r="P375"/>
  <c r="Q375" s="1"/>
  <c r="R375" s="1"/>
  <c r="X372"/>
  <c r="X371"/>
  <c r="AB369"/>
  <c r="AA369"/>
  <c r="Z369"/>
  <c r="Y369"/>
  <c r="V369" s="1"/>
  <c r="X369"/>
  <c r="O369"/>
  <c r="AB368"/>
  <c r="AA368"/>
  <c r="Z368"/>
  <c r="Y368"/>
  <c r="V368" s="1"/>
  <c r="X368"/>
  <c r="AB367"/>
  <c r="AA367"/>
  <c r="Z367"/>
  <c r="Y367"/>
  <c r="X367"/>
  <c r="V367"/>
  <c r="AB366"/>
  <c r="AA366"/>
  <c r="Z366"/>
  <c r="Y366"/>
  <c r="V366" s="1"/>
  <c r="X366"/>
  <c r="O366"/>
  <c r="AB365"/>
  <c r="AA365"/>
  <c r="Z365"/>
  <c r="Y365"/>
  <c r="X365"/>
  <c r="V365"/>
  <c r="AB364"/>
  <c r="AA364"/>
  <c r="Z364"/>
  <c r="Y364"/>
  <c r="V364" s="1"/>
  <c r="X364"/>
  <c r="AB363"/>
  <c r="AA363"/>
  <c r="Z363"/>
  <c r="Y363"/>
  <c r="X363"/>
  <c r="V363"/>
  <c r="O363"/>
  <c r="AB362"/>
  <c r="AA362"/>
  <c r="Z362"/>
  <c r="Y362"/>
  <c r="X362"/>
  <c r="V362"/>
  <c r="O362"/>
  <c r="AB361"/>
  <c r="AA361"/>
  <c r="Z361"/>
  <c r="Y361"/>
  <c r="V361" s="1"/>
  <c r="X361"/>
  <c r="O361"/>
  <c r="AB360"/>
  <c r="AA360"/>
  <c r="Z360"/>
  <c r="Y360"/>
  <c r="V360" s="1"/>
  <c r="X360"/>
  <c r="O360"/>
  <c r="AB359"/>
  <c r="AA359"/>
  <c r="Z359"/>
  <c r="Y359"/>
  <c r="X359"/>
  <c r="V359"/>
  <c r="O359"/>
  <c r="R358"/>
  <c r="O358"/>
  <c r="P358" s="1"/>
  <c r="N358"/>
  <c r="AB357"/>
  <c r="AA357"/>
  <c r="Z357"/>
  <c r="Y357"/>
  <c r="X357"/>
  <c r="V357"/>
  <c r="AB356"/>
  <c r="AA356"/>
  <c r="Z356"/>
  <c r="Y356"/>
  <c r="V356" s="1"/>
  <c r="X356"/>
  <c r="AB355"/>
  <c r="AA355"/>
  <c r="Z355"/>
  <c r="Y355"/>
  <c r="X355"/>
  <c r="V355"/>
  <c r="AB354"/>
  <c r="AA354"/>
  <c r="Z354"/>
  <c r="Y354"/>
  <c r="V354" s="1"/>
  <c r="X354"/>
  <c r="AB353"/>
  <c r="AA353"/>
  <c r="Z353"/>
  <c r="Y353"/>
  <c r="X353"/>
  <c r="V353"/>
  <c r="AB352"/>
  <c r="AA352"/>
  <c r="Z352"/>
  <c r="Y352"/>
  <c r="V352" s="1"/>
  <c r="X352"/>
  <c r="AB351"/>
  <c r="AA351"/>
  <c r="Z351"/>
  <c r="Y351"/>
  <c r="X351"/>
  <c r="V351"/>
  <c r="AB350"/>
  <c r="AA350"/>
  <c r="Z350"/>
  <c r="Y350"/>
  <c r="X350"/>
  <c r="P347"/>
  <c r="N347"/>
  <c r="Z346"/>
  <c r="Q346"/>
  <c r="P346"/>
  <c r="Y346" s="1"/>
  <c r="V346" s="1"/>
  <c r="N346"/>
  <c r="P343"/>
  <c r="Q343" s="1"/>
  <c r="O343"/>
  <c r="N343"/>
  <c r="P342"/>
  <c r="O342"/>
  <c r="N342"/>
  <c r="AB341"/>
  <c r="AA341"/>
  <c r="X341"/>
  <c r="U341" s="1"/>
  <c r="R341"/>
  <c r="O341"/>
  <c r="P341" s="1"/>
  <c r="N341"/>
  <c r="AB340"/>
  <c r="AA340"/>
  <c r="Z340"/>
  <c r="Y340"/>
  <c r="X340"/>
  <c r="V340"/>
  <c r="U340"/>
  <c r="AA339"/>
  <c r="X339"/>
  <c r="U339"/>
  <c r="R339"/>
  <c r="AB339" s="1"/>
  <c r="N339"/>
  <c r="O339" s="1"/>
  <c r="P339" s="1"/>
  <c r="Z339" s="1"/>
  <c r="AB337"/>
  <c r="AA337"/>
  <c r="Z337"/>
  <c r="Y337"/>
  <c r="V337" s="1"/>
  <c r="X337"/>
  <c r="U337" s="1"/>
  <c r="AB336"/>
  <c r="AA336"/>
  <c r="Z336"/>
  <c r="Y336"/>
  <c r="X336"/>
  <c r="U336" s="1"/>
  <c r="V336"/>
  <c r="N336"/>
  <c r="O336" s="1"/>
  <c r="AB335"/>
  <c r="AA335"/>
  <c r="Z335"/>
  <c r="Y335"/>
  <c r="V335" s="1"/>
  <c r="X335"/>
  <c r="U335" s="1"/>
  <c r="N335"/>
  <c r="O335" s="1"/>
  <c r="N333"/>
  <c r="O333" s="1"/>
  <c r="P333" s="1"/>
  <c r="AA332"/>
  <c r="X332"/>
  <c r="U332"/>
  <c r="R332"/>
  <c r="AB332" s="1"/>
  <c r="O332"/>
  <c r="P332" s="1"/>
  <c r="Z332" s="1"/>
  <c r="AB330"/>
  <c r="AA330"/>
  <c r="X330"/>
  <c r="U330" s="1"/>
  <c r="R330"/>
  <c r="O330"/>
  <c r="P330" s="1"/>
  <c r="N330"/>
  <c r="O329"/>
  <c r="P329" s="1"/>
  <c r="N329"/>
  <c r="AA328"/>
  <c r="Z328"/>
  <c r="Y328"/>
  <c r="X328"/>
  <c r="V328"/>
  <c r="U328"/>
  <c r="R328"/>
  <c r="AB328" s="1"/>
  <c r="P328"/>
  <c r="N328"/>
  <c r="AB327"/>
  <c r="AA327"/>
  <c r="Z327"/>
  <c r="Y327"/>
  <c r="V327" s="1"/>
  <c r="X327"/>
  <c r="U327" s="1"/>
  <c r="N327"/>
  <c r="O327" s="1"/>
  <c r="AB326"/>
  <c r="AA326"/>
  <c r="Z326"/>
  <c r="Y326"/>
  <c r="V326" s="1"/>
  <c r="X326"/>
  <c r="U326"/>
  <c r="O326"/>
  <c r="N326"/>
  <c r="AA325"/>
  <c r="Z325"/>
  <c r="X325"/>
  <c r="U325"/>
  <c r="R325"/>
  <c r="AB325" s="1"/>
  <c r="P325"/>
  <c r="Y325" s="1"/>
  <c r="V325" s="1"/>
  <c r="N325"/>
  <c r="N324"/>
  <c r="O324" s="1"/>
  <c r="P324" s="1"/>
  <c r="AB322"/>
  <c r="AA322"/>
  <c r="Z322"/>
  <c r="Y322"/>
  <c r="V322" s="1"/>
  <c r="X322"/>
  <c r="U322" s="1"/>
  <c r="N322"/>
  <c r="O322" s="1"/>
  <c r="AB320"/>
  <c r="AA320"/>
  <c r="Z320"/>
  <c r="Y320"/>
  <c r="V320" s="1"/>
  <c r="X320"/>
  <c r="U320"/>
  <c r="O320"/>
  <c r="N320"/>
  <c r="AB318"/>
  <c r="AA318"/>
  <c r="Z318"/>
  <c r="Y318"/>
  <c r="X318"/>
  <c r="V318"/>
  <c r="U318"/>
  <c r="O318"/>
  <c r="N318"/>
  <c r="AB317"/>
  <c r="AA317"/>
  <c r="Z317"/>
  <c r="Y317"/>
  <c r="X317"/>
  <c r="U317" s="1"/>
  <c r="V317"/>
  <c r="N317"/>
  <c r="O317" s="1"/>
  <c r="AB316"/>
  <c r="AA316"/>
  <c r="X316"/>
  <c r="U316" s="1"/>
  <c r="R316"/>
  <c r="P316"/>
  <c r="Z316" s="1"/>
  <c r="N316"/>
  <c r="AB315"/>
  <c r="AA315"/>
  <c r="Z315"/>
  <c r="Y315"/>
  <c r="X315"/>
  <c r="V315"/>
  <c r="U315"/>
  <c r="AA313"/>
  <c r="Y313"/>
  <c r="V313" s="1"/>
  <c r="X313"/>
  <c r="U313"/>
  <c r="R313"/>
  <c r="AB313" s="1"/>
  <c r="N313"/>
  <c r="O313" s="1"/>
  <c r="P313" s="1"/>
  <c r="Z313" s="1"/>
  <c r="AB312"/>
  <c r="AA312"/>
  <c r="X312"/>
  <c r="U312" s="1"/>
  <c r="R312"/>
  <c r="P312"/>
  <c r="N312"/>
  <c r="AA311"/>
  <c r="X311"/>
  <c r="U311"/>
  <c r="R311"/>
  <c r="AB311" s="1"/>
  <c r="N311"/>
  <c r="O311" s="1"/>
  <c r="AB308"/>
  <c r="Y308"/>
  <c r="V308" s="1"/>
  <c r="N308"/>
  <c r="J308"/>
  <c r="X308" s="1"/>
  <c r="AA307"/>
  <c r="Z307"/>
  <c r="Y307"/>
  <c r="V307" s="1"/>
  <c r="X307"/>
  <c r="U307"/>
  <c r="AA306"/>
  <c r="Z306"/>
  <c r="Y306"/>
  <c r="X306"/>
  <c r="U306" s="1"/>
  <c r="V306"/>
  <c r="AA305"/>
  <c r="Z305"/>
  <c r="Y305"/>
  <c r="V305" s="1"/>
  <c r="X305"/>
  <c r="U305"/>
  <c r="AA304"/>
  <c r="Z304"/>
  <c r="Y304"/>
  <c r="X304"/>
  <c r="U304" s="1"/>
  <c r="V304"/>
  <c r="AA303"/>
  <c r="Z303"/>
  <c r="Y303"/>
  <c r="V303" s="1"/>
  <c r="X303"/>
  <c r="U303"/>
  <c r="AA302"/>
  <c r="Z302"/>
  <c r="Y302"/>
  <c r="X302"/>
  <c r="U302" s="1"/>
  <c r="V302"/>
  <c r="AA301"/>
  <c r="Z301"/>
  <c r="Y301"/>
  <c r="V301" s="1"/>
  <c r="X301"/>
  <c r="U301"/>
  <c r="AA300"/>
  <c r="Z300"/>
  <c r="Y300"/>
  <c r="X300"/>
  <c r="U300" s="1"/>
  <c r="V300"/>
  <c r="AA299"/>
  <c r="Z299"/>
  <c r="Y299"/>
  <c r="V299" s="1"/>
  <c r="X299"/>
  <c r="U299"/>
  <c r="AA298"/>
  <c r="Z298"/>
  <c r="Y298"/>
  <c r="X298"/>
  <c r="U298" s="1"/>
  <c r="V298"/>
  <c r="AA297"/>
  <c r="Z297"/>
  <c r="Y297"/>
  <c r="V297" s="1"/>
  <c r="X297"/>
  <c r="U297" s="1"/>
  <c r="AA296"/>
  <c r="Z296"/>
  <c r="Y296"/>
  <c r="X296"/>
  <c r="V296"/>
  <c r="U296"/>
  <c r="AA295"/>
  <c r="Z295"/>
  <c r="Y295"/>
  <c r="V295" s="1"/>
  <c r="X295"/>
  <c r="U295"/>
  <c r="AA294"/>
  <c r="Z294"/>
  <c r="Y294"/>
  <c r="X294"/>
  <c r="U294" s="1"/>
  <c r="V294"/>
  <c r="AA293"/>
  <c r="Z293"/>
  <c r="Y293"/>
  <c r="V293" s="1"/>
  <c r="X293"/>
  <c r="U293" s="1"/>
  <c r="AA292"/>
  <c r="Z292"/>
  <c r="Y292"/>
  <c r="X292"/>
  <c r="V292"/>
  <c r="U292"/>
  <c r="AA291"/>
  <c r="Z291"/>
  <c r="Y291"/>
  <c r="V291" s="1"/>
  <c r="X291"/>
  <c r="U291"/>
  <c r="AA290"/>
  <c r="Z290"/>
  <c r="Y290"/>
  <c r="X290"/>
  <c r="U290" s="1"/>
  <c r="V290"/>
  <c r="AA289"/>
  <c r="Z289"/>
  <c r="Y289"/>
  <c r="V289" s="1"/>
  <c r="X289"/>
  <c r="U289" s="1"/>
  <c r="AA288"/>
  <c r="Z288"/>
  <c r="Y288"/>
  <c r="X288"/>
  <c r="V288"/>
  <c r="U288"/>
  <c r="AA287"/>
  <c r="Z287"/>
  <c r="Y287"/>
  <c r="V287" s="1"/>
  <c r="X287"/>
  <c r="U287"/>
  <c r="AA286"/>
  <c r="Z286"/>
  <c r="Y286"/>
  <c r="X286"/>
  <c r="U286" s="1"/>
  <c r="V286"/>
  <c r="AA285"/>
  <c r="Z285"/>
  <c r="Y285"/>
  <c r="V285" s="1"/>
  <c r="X285"/>
  <c r="U285" s="1"/>
  <c r="AA284"/>
  <c r="Z284"/>
  <c r="Y284"/>
  <c r="X284"/>
  <c r="V284"/>
  <c r="U284"/>
  <c r="AA283"/>
  <c r="Z283"/>
  <c r="Y283"/>
  <c r="V283" s="1"/>
  <c r="X283"/>
  <c r="U283"/>
  <c r="AA282"/>
  <c r="Z282"/>
  <c r="Y282"/>
  <c r="X282"/>
  <c r="U282" s="1"/>
  <c r="V282"/>
  <c r="AA281"/>
  <c r="Z281"/>
  <c r="Y281"/>
  <c r="V281" s="1"/>
  <c r="X281"/>
  <c r="U281" s="1"/>
  <c r="AA280"/>
  <c r="Z280"/>
  <c r="Y280"/>
  <c r="X280"/>
  <c r="V280"/>
  <c r="U280"/>
  <c r="AA279"/>
  <c r="Z279"/>
  <c r="Y279"/>
  <c r="V279" s="1"/>
  <c r="X279"/>
  <c r="U279"/>
  <c r="AA278"/>
  <c r="Z278"/>
  <c r="Y278"/>
  <c r="X278"/>
  <c r="U278" s="1"/>
  <c r="V278"/>
  <c r="AA277"/>
  <c r="Z277"/>
  <c r="Y277"/>
  <c r="V277" s="1"/>
  <c r="X277"/>
  <c r="U277" s="1"/>
  <c r="AA276"/>
  <c r="Z276"/>
  <c r="Y276"/>
  <c r="X276"/>
  <c r="V276"/>
  <c r="U276"/>
  <c r="AA275"/>
  <c r="Z275"/>
  <c r="Y275"/>
  <c r="V275" s="1"/>
  <c r="X275"/>
  <c r="U275"/>
  <c r="AA274"/>
  <c r="Z274"/>
  <c r="Y274"/>
  <c r="X274"/>
  <c r="U274" s="1"/>
  <c r="V274"/>
  <c r="AA273"/>
  <c r="Z273"/>
  <c r="Y273"/>
  <c r="V273" s="1"/>
  <c r="X273"/>
  <c r="U273" s="1"/>
  <c r="AA272"/>
  <c r="Z272"/>
  <c r="Y272"/>
  <c r="X272"/>
  <c r="V272"/>
  <c r="U272"/>
  <c r="AA271"/>
  <c r="Z271"/>
  <c r="Y271"/>
  <c r="V271" s="1"/>
  <c r="X271"/>
  <c r="U271"/>
  <c r="AA270"/>
  <c r="Z270"/>
  <c r="Y270"/>
  <c r="X270"/>
  <c r="U270" s="1"/>
  <c r="V270"/>
  <c r="AA269"/>
  <c r="Z269"/>
  <c r="Y269"/>
  <c r="V269" s="1"/>
  <c r="X269"/>
  <c r="U269" s="1"/>
  <c r="AA268"/>
  <c r="Z268"/>
  <c r="Y268"/>
  <c r="X268"/>
  <c r="V268"/>
  <c r="U268"/>
  <c r="AA267"/>
  <c r="Z267"/>
  <c r="Y267"/>
  <c r="V267" s="1"/>
  <c r="X267"/>
  <c r="U267"/>
  <c r="AA266"/>
  <c r="Z266"/>
  <c r="Y266"/>
  <c r="X266"/>
  <c r="U266" s="1"/>
  <c r="V266"/>
  <c r="AA265"/>
  <c r="Z265"/>
  <c r="Y265"/>
  <c r="V265" s="1"/>
  <c r="X265"/>
  <c r="U265" s="1"/>
  <c r="AA264"/>
  <c r="Z264"/>
  <c r="Y264"/>
  <c r="X264"/>
  <c r="V264"/>
  <c r="U264"/>
  <c r="AA263"/>
  <c r="Z263"/>
  <c r="Y263"/>
  <c r="V263" s="1"/>
  <c r="X263"/>
  <c r="U263"/>
  <c r="AA262"/>
  <c r="Z262"/>
  <c r="Y262"/>
  <c r="X262"/>
  <c r="U262" s="1"/>
  <c r="V262"/>
  <c r="AA261"/>
  <c r="Z261"/>
  <c r="Y261"/>
  <c r="V261" s="1"/>
  <c r="X261"/>
  <c r="U261" s="1"/>
  <c r="AA260"/>
  <c r="Z260"/>
  <c r="Y260"/>
  <c r="X260"/>
  <c r="V260"/>
  <c r="U260"/>
  <c r="AA259"/>
  <c r="Z259"/>
  <c r="Y259"/>
  <c r="V259" s="1"/>
  <c r="X259"/>
  <c r="U259"/>
  <c r="AA258"/>
  <c r="Z258"/>
  <c r="Y258"/>
  <c r="X258"/>
  <c r="U258" s="1"/>
  <c r="V258"/>
  <c r="AA257"/>
  <c r="Z257"/>
  <c r="Y257"/>
  <c r="V257" s="1"/>
  <c r="X257"/>
  <c r="U257" s="1"/>
  <c r="AA256"/>
  <c r="Z256"/>
  <c r="Y256"/>
  <c r="X256"/>
  <c r="V256"/>
  <c r="U256"/>
  <c r="AB252"/>
  <c r="AA252"/>
  <c r="Z252"/>
  <c r="Y252"/>
  <c r="X252"/>
  <c r="V252"/>
  <c r="U252"/>
  <c r="Z249"/>
  <c r="Y249"/>
  <c r="V249" s="1"/>
  <c r="R249"/>
  <c r="AB249" s="1"/>
  <c r="Q249"/>
  <c r="X249" s="1"/>
  <c r="U249" s="1"/>
  <c r="P249"/>
  <c r="O249"/>
  <c r="N249"/>
  <c r="J249"/>
  <c r="AA249" s="1"/>
  <c r="O248"/>
  <c r="P248" s="1"/>
  <c r="N248"/>
  <c r="Z244"/>
  <c r="O244"/>
  <c r="P244" s="1"/>
  <c r="N244"/>
  <c r="O240"/>
  <c r="P240" s="1"/>
  <c r="N240"/>
  <c r="Z236"/>
  <c r="O236"/>
  <c r="P236" s="1"/>
  <c r="N236"/>
  <c r="O232"/>
  <c r="P232" s="1"/>
  <c r="N232"/>
  <c r="Z228"/>
  <c r="O228"/>
  <c r="P228" s="1"/>
  <c r="N228"/>
  <c r="O224"/>
  <c r="P224" s="1"/>
  <c r="N224"/>
  <c r="Z220"/>
  <c r="O220"/>
  <c r="P220" s="1"/>
  <c r="N220"/>
  <c r="O216"/>
  <c r="P216" s="1"/>
  <c r="N216"/>
  <c r="Z212"/>
  <c r="O212"/>
  <c r="P212" s="1"/>
  <c r="N212"/>
  <c r="O208"/>
  <c r="P208" s="1"/>
  <c r="N208"/>
  <c r="Z204"/>
  <c r="O204"/>
  <c r="P204" s="1"/>
  <c r="N204"/>
  <c r="O200"/>
  <c r="P200" s="1"/>
  <c r="N200"/>
  <c r="Z196"/>
  <c r="O196"/>
  <c r="P196" s="1"/>
  <c r="N196"/>
  <c r="O192"/>
  <c r="P192" s="1"/>
  <c r="N192"/>
  <c r="Z188"/>
  <c r="O188"/>
  <c r="P188" s="1"/>
  <c r="N188"/>
  <c r="O184"/>
  <c r="P184" s="1"/>
  <c r="N184"/>
  <c r="Z180"/>
  <c r="O180"/>
  <c r="P180" s="1"/>
  <c r="N180"/>
  <c r="N176"/>
  <c r="O176" s="1"/>
  <c r="P176" s="1"/>
  <c r="Z172"/>
  <c r="O172"/>
  <c r="P172" s="1"/>
  <c r="N172"/>
  <c r="N168"/>
  <c r="O168" s="1"/>
  <c r="P168" s="1"/>
  <c r="O164"/>
  <c r="P164" s="1"/>
  <c r="N164"/>
  <c r="Z161"/>
  <c r="Y161"/>
  <c r="V161" s="1"/>
  <c r="P161"/>
  <c r="Q161" s="1"/>
  <c r="N161"/>
  <c r="AB159"/>
  <c r="AA159"/>
  <c r="Z159"/>
  <c r="Y159"/>
  <c r="V159" s="1"/>
  <c r="X159"/>
  <c r="U159"/>
  <c r="N159"/>
  <c r="O159" s="1"/>
  <c r="AB157"/>
  <c r="AA157"/>
  <c r="Z157"/>
  <c r="Y157"/>
  <c r="X157"/>
  <c r="V157"/>
  <c r="U157"/>
  <c r="N157"/>
  <c r="Z155"/>
  <c r="O155"/>
  <c r="P155" s="1"/>
  <c r="N155"/>
  <c r="AB154"/>
  <c r="AA154"/>
  <c r="Z154"/>
  <c r="Y154"/>
  <c r="V154" s="1"/>
  <c r="X154"/>
  <c r="U154"/>
  <c r="O154"/>
  <c r="N154"/>
  <c r="P152"/>
  <c r="Y152" s="1"/>
  <c r="V152" s="1"/>
  <c r="N152"/>
  <c r="AB149"/>
  <c r="AA149"/>
  <c r="Z149"/>
  <c r="Y149"/>
  <c r="X149"/>
  <c r="V149"/>
  <c r="U149"/>
  <c r="N147"/>
  <c r="O147" s="1"/>
  <c r="P147" s="1"/>
  <c r="Z147" s="1"/>
  <c r="N146"/>
  <c r="O146" s="1"/>
  <c r="P146" s="1"/>
  <c r="AB144"/>
  <c r="AA144"/>
  <c r="Z144"/>
  <c r="Y144"/>
  <c r="V144" s="1"/>
  <c r="X144"/>
  <c r="U144"/>
  <c r="P141"/>
  <c r="N141"/>
  <c r="P140"/>
  <c r="N140"/>
  <c r="AB138"/>
  <c r="AA138"/>
  <c r="Z138"/>
  <c r="Y138"/>
  <c r="V138" s="1"/>
  <c r="X138"/>
  <c r="U138"/>
  <c r="AB137"/>
  <c r="AA137"/>
  <c r="Z137"/>
  <c r="Y137"/>
  <c r="V137" s="1"/>
  <c r="X137"/>
  <c r="U137" s="1"/>
  <c r="N135"/>
  <c r="O135" s="1"/>
  <c r="P135" s="1"/>
  <c r="AB134"/>
  <c r="AA134"/>
  <c r="Z134"/>
  <c r="Y134"/>
  <c r="V134" s="1"/>
  <c r="X134"/>
  <c r="U134" s="1"/>
  <c r="AB133"/>
  <c r="AA133"/>
  <c r="Z133"/>
  <c r="Y133"/>
  <c r="V133" s="1"/>
  <c r="X133"/>
  <c r="U133" s="1"/>
  <c r="R133"/>
  <c r="P133"/>
  <c r="N133"/>
  <c r="P132"/>
  <c r="Y132" s="1"/>
  <c r="V132" s="1"/>
  <c r="N132"/>
  <c r="AB131"/>
  <c r="AA131"/>
  <c r="X131"/>
  <c r="U131"/>
  <c r="R131"/>
  <c r="P131"/>
  <c r="Z131" s="1"/>
  <c r="O131"/>
  <c r="N131"/>
  <c r="Z130"/>
  <c r="Y130"/>
  <c r="V130" s="1"/>
  <c r="P130"/>
  <c r="Q130" s="1"/>
  <c r="N130"/>
  <c r="AB129"/>
  <c r="AA129"/>
  <c r="X129"/>
  <c r="U129"/>
  <c r="R129"/>
  <c r="N129"/>
  <c r="O129" s="1"/>
  <c r="P129" s="1"/>
  <c r="AB128"/>
  <c r="AA128"/>
  <c r="Z128"/>
  <c r="Y128"/>
  <c r="X128"/>
  <c r="U128" s="1"/>
  <c r="V128"/>
  <c r="O128"/>
  <c r="N128"/>
  <c r="N127"/>
  <c r="O127" s="1"/>
  <c r="P127" s="1"/>
  <c r="AB126"/>
  <c r="AA126"/>
  <c r="X126"/>
  <c r="U126"/>
  <c r="R126"/>
  <c r="N126"/>
  <c r="O126" s="1"/>
  <c r="P126" s="1"/>
  <c r="Z125"/>
  <c r="Y125"/>
  <c r="V125"/>
  <c r="P125"/>
  <c r="Q125" s="1"/>
  <c r="Z124"/>
  <c r="Y124"/>
  <c r="V124" s="1"/>
  <c r="P124"/>
  <c r="Q124" s="1"/>
  <c r="N124"/>
  <c r="Z123"/>
  <c r="Q123"/>
  <c r="X123" s="1"/>
  <c r="U123" s="1"/>
  <c r="P123"/>
  <c r="Y123" s="1"/>
  <c r="V123" s="1"/>
  <c r="N123"/>
  <c r="Z122"/>
  <c r="Y122"/>
  <c r="V122"/>
  <c r="P122"/>
  <c r="Q122" s="1"/>
  <c r="N122"/>
  <c r="Z121"/>
  <c r="P121"/>
  <c r="Q121" s="1"/>
  <c r="N121"/>
  <c r="P120"/>
  <c r="Z120" s="1"/>
  <c r="N120"/>
  <c r="Z119"/>
  <c r="Y119"/>
  <c r="V119" s="1"/>
  <c r="P119"/>
  <c r="Q119" s="1"/>
  <c r="N119"/>
  <c r="AB118"/>
  <c r="AA118"/>
  <c r="Z118"/>
  <c r="Y118"/>
  <c r="V118" s="1"/>
  <c r="X118"/>
  <c r="U118"/>
  <c r="N118"/>
  <c r="N117"/>
  <c r="O117" s="1"/>
  <c r="P117" s="1"/>
  <c r="N116"/>
  <c r="O116" s="1"/>
  <c r="P116" s="1"/>
  <c r="AB115"/>
  <c r="AA115"/>
  <c r="Z115"/>
  <c r="Y115"/>
  <c r="V115" s="1"/>
  <c r="X115"/>
  <c r="U115"/>
  <c r="N115"/>
  <c r="O115" s="1"/>
  <c r="O114"/>
  <c r="P114" s="1"/>
  <c r="N114"/>
  <c r="AB113"/>
  <c r="AA113"/>
  <c r="Z113"/>
  <c r="Y113"/>
  <c r="V113" s="1"/>
  <c r="X113"/>
  <c r="U113" s="1"/>
  <c r="O113"/>
  <c r="N113"/>
  <c r="AB111"/>
  <c r="AA111"/>
  <c r="Z111"/>
  <c r="Y111"/>
  <c r="V111" s="1"/>
  <c r="X111"/>
  <c r="U111"/>
  <c r="R111"/>
  <c r="P111"/>
  <c r="N111"/>
  <c r="AB110"/>
  <c r="AA110"/>
  <c r="X110"/>
  <c r="U110"/>
  <c r="R110"/>
  <c r="P110"/>
  <c r="Y110" s="1"/>
  <c r="V110" s="1"/>
  <c r="N110"/>
  <c r="AA109"/>
  <c r="Z109"/>
  <c r="X109"/>
  <c r="U109"/>
  <c r="R109"/>
  <c r="AB109" s="1"/>
  <c r="P109"/>
  <c r="Y109" s="1"/>
  <c r="V109" s="1"/>
  <c r="N109"/>
  <c r="AA108"/>
  <c r="Z108"/>
  <c r="Y108"/>
  <c r="X108"/>
  <c r="U108" s="1"/>
  <c r="V108"/>
  <c r="R108"/>
  <c r="AB108" s="1"/>
  <c r="P108"/>
  <c r="N108"/>
  <c r="Z107"/>
  <c r="Y107"/>
  <c r="V107" s="1"/>
  <c r="P107"/>
  <c r="Q107" s="1"/>
  <c r="N107"/>
  <c r="AB104"/>
  <c r="AA104"/>
  <c r="X104"/>
  <c r="U104"/>
  <c r="R104"/>
  <c r="P104"/>
  <c r="Z104" s="1"/>
  <c r="N104"/>
  <c r="AB103"/>
  <c r="AA103"/>
  <c r="X103"/>
  <c r="U103"/>
  <c r="R103"/>
  <c r="P103"/>
  <c r="Z103" s="1"/>
  <c r="N103"/>
  <c r="AA102"/>
  <c r="Z102"/>
  <c r="Y102"/>
  <c r="V102" s="1"/>
  <c r="X102"/>
  <c r="U102" s="1"/>
  <c r="R102"/>
  <c r="AB102" s="1"/>
  <c r="P102"/>
  <c r="AB100"/>
  <c r="AA100"/>
  <c r="Z100"/>
  <c r="Y100"/>
  <c r="V100" s="1"/>
  <c r="X100"/>
  <c r="U100"/>
  <c r="N100"/>
  <c r="AB99"/>
  <c r="AA99"/>
  <c r="Z99"/>
  <c r="Y99"/>
  <c r="V99" s="1"/>
  <c r="X99"/>
  <c r="U99"/>
  <c r="R99"/>
  <c r="P99"/>
  <c r="N99"/>
  <c r="AB97"/>
  <c r="AA97"/>
  <c r="X97"/>
  <c r="U97"/>
  <c r="R97"/>
  <c r="O97"/>
  <c r="P97" s="1"/>
  <c r="N97"/>
  <c r="N96"/>
  <c r="O96" s="1"/>
  <c r="P96" s="1"/>
  <c r="Z94"/>
  <c r="P94"/>
  <c r="Q94" s="1"/>
  <c r="N94"/>
  <c r="Z93"/>
  <c r="P93"/>
  <c r="Y93" s="1"/>
  <c r="V93" s="1"/>
  <c r="N93"/>
  <c r="Z92"/>
  <c r="Y92"/>
  <c r="V92" s="1"/>
  <c r="P92"/>
  <c r="Q92" s="1"/>
  <c r="N92"/>
  <c r="AB91"/>
  <c r="AA91"/>
  <c r="X91"/>
  <c r="U91"/>
  <c r="R91"/>
  <c r="P91"/>
  <c r="Y91" s="1"/>
  <c r="V91" s="1"/>
  <c r="N91"/>
  <c r="Z90"/>
  <c r="P90"/>
  <c r="Y90" s="1"/>
  <c r="V90" s="1"/>
  <c r="N90"/>
  <c r="AA89"/>
  <c r="Z89"/>
  <c r="Y89"/>
  <c r="V89" s="1"/>
  <c r="X89"/>
  <c r="U89" s="1"/>
  <c r="R89"/>
  <c r="AB89" s="1"/>
  <c r="P89"/>
  <c r="N89"/>
  <c r="AB88"/>
  <c r="AA88"/>
  <c r="X88"/>
  <c r="U88" s="1"/>
  <c r="R88"/>
  <c r="N88"/>
  <c r="O88" s="1"/>
  <c r="P88" s="1"/>
  <c r="AB86"/>
  <c r="AA86"/>
  <c r="Z86"/>
  <c r="Y86"/>
  <c r="X86"/>
  <c r="V86"/>
  <c r="U86"/>
  <c r="O86"/>
  <c r="N86"/>
  <c r="Y84"/>
  <c r="V84"/>
  <c r="P84"/>
  <c r="Q84" s="1"/>
  <c r="N84"/>
  <c r="AB82"/>
  <c r="AA82"/>
  <c r="Z82"/>
  <c r="Y82"/>
  <c r="V82" s="1"/>
  <c r="X82"/>
  <c r="U82"/>
  <c r="N82"/>
  <c r="AB81"/>
  <c r="AA81"/>
  <c r="Z81"/>
  <c r="Y81"/>
  <c r="V81" s="1"/>
  <c r="X81"/>
  <c r="U81"/>
  <c r="N81"/>
  <c r="AB80"/>
  <c r="AA80"/>
  <c r="Z80"/>
  <c r="Y80"/>
  <c r="V80" s="1"/>
  <c r="X80"/>
  <c r="U80"/>
  <c r="N78"/>
  <c r="N73" s="1"/>
  <c r="Z77"/>
  <c r="Y77"/>
  <c r="V77"/>
  <c r="Q77"/>
  <c r="X77" s="1"/>
  <c r="U77" s="1"/>
  <c r="P77"/>
  <c r="N77"/>
  <c r="AB76"/>
  <c r="AA76"/>
  <c r="Z76"/>
  <c r="Y76"/>
  <c r="X76"/>
  <c r="U76" s="1"/>
  <c r="V76"/>
  <c r="N76"/>
  <c r="AB73"/>
  <c r="AA73"/>
  <c r="Z73"/>
  <c r="Y73"/>
  <c r="X73"/>
  <c r="U73" s="1"/>
  <c r="V73"/>
  <c r="AB72"/>
  <c r="AA72"/>
  <c r="Z72"/>
  <c r="Y72"/>
  <c r="V72" s="1"/>
  <c r="X72"/>
  <c r="U72" s="1"/>
  <c r="O72"/>
  <c r="N72"/>
  <c r="AB71"/>
  <c r="AA71"/>
  <c r="X71"/>
  <c r="U71"/>
  <c r="R71"/>
  <c r="N71"/>
  <c r="O71" s="1"/>
  <c r="P71" s="1"/>
  <c r="AB68"/>
  <c r="AA68"/>
  <c r="Z68"/>
  <c r="Y68"/>
  <c r="X68"/>
  <c r="V68"/>
  <c r="U68"/>
  <c r="N68"/>
  <c r="O68" s="1"/>
  <c r="AB66"/>
  <c r="AA66"/>
  <c r="Z66"/>
  <c r="Y66"/>
  <c r="X66"/>
  <c r="V66"/>
  <c r="U66"/>
  <c r="O66"/>
  <c r="AB65"/>
  <c r="AA65"/>
  <c r="Z65"/>
  <c r="Y65"/>
  <c r="X65"/>
  <c r="V65"/>
  <c r="U65"/>
  <c r="O65"/>
  <c r="AB64"/>
  <c r="AA64"/>
  <c r="Z64"/>
  <c r="Y64"/>
  <c r="X64"/>
  <c r="V64"/>
  <c r="U64"/>
  <c r="O64"/>
  <c r="AB62"/>
  <c r="AA62"/>
  <c r="Z62"/>
  <c r="Y62"/>
  <c r="X62"/>
  <c r="V62"/>
  <c r="U62"/>
  <c r="O62"/>
  <c r="AB61"/>
  <c r="AA61"/>
  <c r="Z61"/>
  <c r="Y61"/>
  <c r="X61"/>
  <c r="V61"/>
  <c r="U61"/>
  <c r="O61"/>
  <c r="N61"/>
  <c r="N60"/>
  <c r="O60" s="1"/>
  <c r="P60" s="1"/>
  <c r="AB59"/>
  <c r="AA59"/>
  <c r="X59"/>
  <c r="U59" s="1"/>
  <c r="R59"/>
  <c r="N59"/>
  <c r="O59" s="1"/>
  <c r="P59" s="1"/>
  <c r="AA58"/>
  <c r="X58"/>
  <c r="U58"/>
  <c r="R58"/>
  <c r="AB58" s="1"/>
  <c r="N58"/>
  <c r="O58" s="1"/>
  <c r="P58" s="1"/>
  <c r="AA57"/>
  <c r="X57"/>
  <c r="U57" s="1"/>
  <c r="R57"/>
  <c r="AB57" s="1"/>
  <c r="N57"/>
  <c r="O57" s="1"/>
  <c r="P57" s="1"/>
  <c r="AB56"/>
  <c r="AA56"/>
  <c r="X56"/>
  <c r="U56"/>
  <c r="R56"/>
  <c r="O56"/>
  <c r="P56" s="1"/>
  <c r="AA55"/>
  <c r="X55"/>
  <c r="U55"/>
  <c r="R55"/>
  <c r="AB55" s="1"/>
  <c r="O55"/>
  <c r="P55" s="1"/>
  <c r="AB54"/>
  <c r="AA54"/>
  <c r="X54"/>
  <c r="U54" s="1"/>
  <c r="R54"/>
  <c r="N54"/>
  <c r="O54" s="1"/>
  <c r="P54" s="1"/>
  <c r="AB53"/>
  <c r="AA53"/>
  <c r="X53"/>
  <c r="U53" s="1"/>
  <c r="R53"/>
  <c r="O53"/>
  <c r="P53" s="1"/>
  <c r="AB51"/>
  <c r="AA51"/>
  <c r="Z51"/>
  <c r="Y51"/>
  <c r="X51"/>
  <c r="V51"/>
  <c r="U51"/>
  <c r="O51"/>
  <c r="AB50"/>
  <c r="AA50"/>
  <c r="Z50"/>
  <c r="Y50"/>
  <c r="X50"/>
  <c r="V50"/>
  <c r="U50"/>
  <c r="N50"/>
  <c r="O50" s="1"/>
  <c r="AB49"/>
  <c r="AA49"/>
  <c r="Z49"/>
  <c r="Y49"/>
  <c r="X49"/>
  <c r="V49"/>
  <c r="U49"/>
  <c r="O49"/>
  <c r="AA48"/>
  <c r="X48"/>
  <c r="U48"/>
  <c r="R48"/>
  <c r="AB48" s="1"/>
  <c r="O48"/>
  <c r="P48" s="1"/>
  <c r="AB47"/>
  <c r="AA47"/>
  <c r="X47"/>
  <c r="U47" s="1"/>
  <c r="R47"/>
  <c r="N47"/>
  <c r="O47" s="1"/>
  <c r="P47" s="1"/>
  <c r="AB46"/>
  <c r="AA46"/>
  <c r="Z46"/>
  <c r="Y46"/>
  <c r="X46"/>
  <c r="U46" s="1"/>
  <c r="V46"/>
  <c r="N46"/>
  <c r="O46" s="1"/>
  <c r="AB45"/>
  <c r="AA45"/>
  <c r="Z45"/>
  <c r="Y45"/>
  <c r="V45" s="1"/>
  <c r="X45"/>
  <c r="U45"/>
  <c r="N45"/>
  <c r="O45" s="1"/>
  <c r="AB44"/>
  <c r="AA44"/>
  <c r="Z44"/>
  <c r="Y44"/>
  <c r="X44"/>
  <c r="V44"/>
  <c r="U44"/>
  <c r="N44"/>
  <c r="O44" s="1"/>
  <c r="AB43"/>
  <c r="AA43"/>
  <c r="Z43"/>
  <c r="Y43"/>
  <c r="X43"/>
  <c r="V43"/>
  <c r="U43"/>
  <c r="O43"/>
  <c r="AB42"/>
  <c r="AA42"/>
  <c r="Z42"/>
  <c r="Y42"/>
  <c r="X42"/>
  <c r="V42"/>
  <c r="U42"/>
  <c r="O42"/>
  <c r="N42"/>
  <c r="AB41"/>
  <c r="AA41"/>
  <c r="Z41"/>
  <c r="Y41"/>
  <c r="X41"/>
  <c r="V41"/>
  <c r="U41"/>
  <c r="N41"/>
  <c r="O41" s="1"/>
  <c r="AB40"/>
  <c r="AA40"/>
  <c r="Z40"/>
  <c r="Y40"/>
  <c r="X40"/>
  <c r="U40" s="1"/>
  <c r="V40"/>
  <c r="N40"/>
  <c r="O40" s="1"/>
  <c r="AB37"/>
  <c r="AA37"/>
  <c r="Z37"/>
  <c r="Y37"/>
  <c r="V37" s="1"/>
  <c r="X37"/>
  <c r="U37" s="1"/>
  <c r="O37"/>
  <c r="AB35"/>
  <c r="AA35"/>
  <c r="Z35"/>
  <c r="Y35"/>
  <c r="V35" s="1"/>
  <c r="X35"/>
  <c r="U35" s="1"/>
  <c r="O35"/>
  <c r="AB34"/>
  <c r="AA34"/>
  <c r="Z34"/>
  <c r="Y34"/>
  <c r="V34" s="1"/>
  <c r="X34"/>
  <c r="U34" s="1"/>
  <c r="O34"/>
  <c r="AB33"/>
  <c r="AA33"/>
  <c r="Z33"/>
  <c r="Y33"/>
  <c r="V33" s="1"/>
  <c r="X33"/>
  <c r="U33" s="1"/>
  <c r="O33"/>
  <c r="AB32"/>
  <c r="AA32"/>
  <c r="Z32"/>
  <c r="Y32"/>
  <c r="V32" s="1"/>
  <c r="X32"/>
  <c r="U32" s="1"/>
  <c r="O32"/>
  <c r="AB30"/>
  <c r="AA30"/>
  <c r="Z30"/>
  <c r="Y30"/>
  <c r="V30" s="1"/>
  <c r="X30"/>
  <c r="U30" s="1"/>
  <c r="O30"/>
  <c r="AB29"/>
  <c r="AA29"/>
  <c r="Z29"/>
  <c r="Y29"/>
  <c r="V29" s="1"/>
  <c r="X29"/>
  <c r="U29" s="1"/>
  <c r="O29"/>
  <c r="AB28"/>
  <c r="AA28"/>
  <c r="Z28"/>
  <c r="Y28"/>
  <c r="V28" s="1"/>
  <c r="X28"/>
  <c r="U28" s="1"/>
  <c r="O28"/>
  <c r="AB27"/>
  <c r="AA27"/>
  <c r="Z27"/>
  <c r="Y27"/>
  <c r="V27" s="1"/>
  <c r="X27"/>
  <c r="U27" s="1"/>
  <c r="O27"/>
  <c r="AB26"/>
  <c r="AA26"/>
  <c r="Z26"/>
  <c r="Y26"/>
  <c r="V26" s="1"/>
  <c r="X26"/>
  <c r="U26" s="1"/>
  <c r="O26"/>
  <c r="AB25"/>
  <c r="AA25"/>
  <c r="Z25"/>
  <c r="Y25"/>
  <c r="V25" s="1"/>
  <c r="X25"/>
  <c r="U25" s="1"/>
  <c r="O25"/>
  <c r="AB24"/>
  <c r="AA24"/>
  <c r="Z24"/>
  <c r="Y24"/>
  <c r="V24" s="1"/>
  <c r="X24"/>
  <c r="U24" s="1"/>
  <c r="O24"/>
  <c r="AB22"/>
  <c r="AA22"/>
  <c r="Z22"/>
  <c r="Y22"/>
  <c r="V22" s="1"/>
  <c r="X22"/>
  <c r="U22" s="1"/>
  <c r="N22"/>
  <c r="O22" s="1"/>
  <c r="O20"/>
  <c r="P20" s="1"/>
  <c r="AB19"/>
  <c r="AA19"/>
  <c r="Z19"/>
  <c r="Y19"/>
  <c r="X19"/>
  <c r="V19"/>
  <c r="U19"/>
  <c r="O19"/>
  <c r="AB18"/>
  <c r="AA18"/>
  <c r="Z18"/>
  <c r="Y18"/>
  <c r="X18"/>
  <c r="V18"/>
  <c r="U18"/>
  <c r="AB16"/>
  <c r="AA16"/>
  <c r="Z16"/>
  <c r="Y16"/>
  <c r="X16"/>
  <c r="V16"/>
  <c r="U16"/>
  <c r="N16"/>
  <c r="O16" s="1"/>
  <c r="AB15"/>
  <c r="AA15"/>
  <c r="Z15"/>
  <c r="Y15"/>
  <c r="X15"/>
  <c r="V15"/>
  <c r="U15"/>
  <c r="N15"/>
  <c r="O15" s="1"/>
  <c r="J12"/>
  <c r="J2383" s="1"/>
  <c r="P12" l="1"/>
  <c r="Q20"/>
  <c r="Y20"/>
  <c r="V20" s="1"/>
  <c r="Z20"/>
  <c r="Z48"/>
  <c r="Y48"/>
  <c r="V48" s="1"/>
  <c r="Q60"/>
  <c r="Z60"/>
  <c r="Y60"/>
  <c r="V60" s="1"/>
  <c r="AA84"/>
  <c r="X84"/>
  <c r="U84" s="1"/>
  <c r="R84"/>
  <c r="AB84" s="1"/>
  <c r="R107"/>
  <c r="AB107" s="1"/>
  <c r="AA107"/>
  <c r="X107"/>
  <c r="U107" s="1"/>
  <c r="Z54"/>
  <c r="Y54"/>
  <c r="V54" s="1"/>
  <c r="Z57"/>
  <c r="Y57"/>
  <c r="V57" s="1"/>
  <c r="Y71"/>
  <c r="V71" s="1"/>
  <c r="Z71"/>
  <c r="X94"/>
  <c r="U94" s="1"/>
  <c r="R94"/>
  <c r="AB94" s="1"/>
  <c r="AA94"/>
  <c r="R125"/>
  <c r="AB125" s="1"/>
  <c r="AA125"/>
  <c r="X125"/>
  <c r="U125" s="1"/>
  <c r="Z47"/>
  <c r="Y47"/>
  <c r="V47" s="1"/>
  <c r="Z59"/>
  <c r="Y59"/>
  <c r="V59" s="1"/>
  <c r="R92"/>
  <c r="AB92" s="1"/>
  <c r="AA92"/>
  <c r="X92"/>
  <c r="U92" s="1"/>
  <c r="Z114"/>
  <c r="Y114"/>
  <c r="V114" s="1"/>
  <c r="Q114"/>
  <c r="Q116"/>
  <c r="Z116"/>
  <c r="Y116"/>
  <c r="V116" s="1"/>
  <c r="X121"/>
  <c r="U121" s="1"/>
  <c r="R121"/>
  <c r="AB121" s="1"/>
  <c r="AA121"/>
  <c r="Q176"/>
  <c r="Z176"/>
  <c r="Y176"/>
  <c r="V176" s="1"/>
  <c r="Y56"/>
  <c r="V56" s="1"/>
  <c r="Z56"/>
  <c r="Z88"/>
  <c r="Y88"/>
  <c r="V88" s="1"/>
  <c r="Q96"/>
  <c r="Z96"/>
  <c r="Y96"/>
  <c r="V96" s="1"/>
  <c r="Y117"/>
  <c r="V117" s="1"/>
  <c r="Q117"/>
  <c r="Z117"/>
  <c r="Q127"/>
  <c r="Z127"/>
  <c r="Y127"/>
  <c r="V127" s="1"/>
  <c r="R130"/>
  <c r="AB130" s="1"/>
  <c r="AA130"/>
  <c r="X130"/>
  <c r="U130" s="1"/>
  <c r="Q146"/>
  <c r="Z146"/>
  <c r="Y146"/>
  <c r="V146" s="1"/>
  <c r="Z53"/>
  <c r="Y53"/>
  <c r="V53" s="1"/>
  <c r="R119"/>
  <c r="AB119" s="1"/>
  <c r="AA119"/>
  <c r="X119"/>
  <c r="U119" s="1"/>
  <c r="Z129"/>
  <c r="Y129"/>
  <c r="V129" s="1"/>
  <c r="Z58"/>
  <c r="Y58"/>
  <c r="V58" s="1"/>
  <c r="Y97"/>
  <c r="V97" s="1"/>
  <c r="Z97"/>
  <c r="R122"/>
  <c r="AB122" s="1"/>
  <c r="AA122"/>
  <c r="X122"/>
  <c r="U122" s="1"/>
  <c r="Z126"/>
  <c r="Y126"/>
  <c r="V126" s="1"/>
  <c r="Z135"/>
  <c r="Q135"/>
  <c r="Y135"/>
  <c r="V135" s="1"/>
  <c r="O12"/>
  <c r="Z55"/>
  <c r="Y55"/>
  <c r="V55" s="1"/>
  <c r="R124"/>
  <c r="AB124" s="1"/>
  <c r="AA124"/>
  <c r="X124"/>
  <c r="U124" s="1"/>
  <c r="Q168"/>
  <c r="Z168"/>
  <c r="Y168"/>
  <c r="V168" s="1"/>
  <c r="AA77"/>
  <c r="Q90"/>
  <c r="Z91"/>
  <c r="Q93"/>
  <c r="Y94"/>
  <c r="V94" s="1"/>
  <c r="Z110"/>
  <c r="Q120"/>
  <c r="Y121"/>
  <c r="V121" s="1"/>
  <c r="AA123"/>
  <c r="Z132"/>
  <c r="Y155"/>
  <c r="V155" s="1"/>
  <c r="Q155"/>
  <c r="Q333"/>
  <c r="Z333"/>
  <c r="Y333"/>
  <c r="V333" s="1"/>
  <c r="Y339"/>
  <c r="V339" s="1"/>
  <c r="O691"/>
  <c r="Z719"/>
  <c r="Y719"/>
  <c r="V719" s="1"/>
  <c r="Q719"/>
  <c r="Z141"/>
  <c r="Y141"/>
  <c r="V141" s="1"/>
  <c r="Q324"/>
  <c r="Z324"/>
  <c r="Y324"/>
  <c r="V324" s="1"/>
  <c r="Z378"/>
  <c r="Y378"/>
  <c r="V378" s="1"/>
  <c r="R668"/>
  <c r="AB668" s="1"/>
  <c r="AA668"/>
  <c r="X668"/>
  <c r="U668" s="1"/>
  <c r="R686"/>
  <c r="AB686" s="1"/>
  <c r="AA686"/>
  <c r="X686"/>
  <c r="U686" s="1"/>
  <c r="R740"/>
  <c r="AB740" s="1"/>
  <c r="AA740"/>
  <c r="X740"/>
  <c r="R77"/>
  <c r="AB77" s="1"/>
  <c r="R123"/>
  <c r="AB123" s="1"/>
  <c r="Q132"/>
  <c r="Q141"/>
  <c r="Q152"/>
  <c r="Q329"/>
  <c r="Z329"/>
  <c r="Y329"/>
  <c r="V329" s="1"/>
  <c r="Z341"/>
  <c r="Y341"/>
  <c r="V341" s="1"/>
  <c r="Z342"/>
  <c r="Y342"/>
  <c r="V342" s="1"/>
  <c r="Q342"/>
  <c r="AA346"/>
  <c r="R346"/>
  <c r="AB346" s="1"/>
  <c r="P691"/>
  <c r="Z707"/>
  <c r="Y707"/>
  <c r="V707" s="1"/>
  <c r="Q743"/>
  <c r="Z743"/>
  <c r="Y743"/>
  <c r="V743" s="1"/>
  <c r="O78"/>
  <c r="Z140"/>
  <c r="Y140"/>
  <c r="V140" s="1"/>
  <c r="Q140"/>
  <c r="Y164"/>
  <c r="V164" s="1"/>
  <c r="Q164"/>
  <c r="Q184"/>
  <c r="Y184"/>
  <c r="V184" s="1"/>
  <c r="Q192"/>
  <c r="Y192"/>
  <c r="V192" s="1"/>
  <c r="Q200"/>
  <c r="Y200"/>
  <c r="V200" s="1"/>
  <c r="Q208"/>
  <c r="Y208"/>
  <c r="V208" s="1"/>
  <c r="Q216"/>
  <c r="Y216"/>
  <c r="V216" s="1"/>
  <c r="Q224"/>
  <c r="Y224"/>
  <c r="V224" s="1"/>
  <c r="Q232"/>
  <c r="Y232"/>
  <c r="V232" s="1"/>
  <c r="Q240"/>
  <c r="Y240"/>
  <c r="V240" s="1"/>
  <c r="Q248"/>
  <c r="Y248"/>
  <c r="V248" s="1"/>
  <c r="Z312"/>
  <c r="Y312"/>
  <c r="V312" s="1"/>
  <c r="Y103"/>
  <c r="V103" s="1"/>
  <c r="Y131"/>
  <c r="V131" s="1"/>
  <c r="Q147"/>
  <c r="Z152"/>
  <c r="Y376"/>
  <c r="V376" s="1"/>
  <c r="Q376"/>
  <c r="Y630"/>
  <c r="V630" s="1"/>
  <c r="P624"/>
  <c r="Q630"/>
  <c r="Z630"/>
  <c r="O659"/>
  <c r="N12"/>
  <c r="Z84"/>
  <c r="Y120"/>
  <c r="V120" s="1"/>
  <c r="Y172"/>
  <c r="V172" s="1"/>
  <c r="Q172"/>
  <c r="Z184"/>
  <c r="Z192"/>
  <c r="Z200"/>
  <c r="Z208"/>
  <c r="Z216"/>
  <c r="Z224"/>
  <c r="Z232"/>
  <c r="Z240"/>
  <c r="Z248"/>
  <c r="P311"/>
  <c r="O308"/>
  <c r="Z330"/>
  <c r="Y330"/>
  <c r="V330" s="1"/>
  <c r="Z347"/>
  <c r="Y347"/>
  <c r="V347" s="1"/>
  <c r="Q347"/>
  <c r="Z500"/>
  <c r="Y500"/>
  <c r="V500" s="1"/>
  <c r="P513"/>
  <c r="Z558"/>
  <c r="Y558"/>
  <c r="V558" s="1"/>
  <c r="Y104"/>
  <c r="V104" s="1"/>
  <c r="R161"/>
  <c r="AB161" s="1"/>
  <c r="AA161"/>
  <c r="X161"/>
  <c r="U161" s="1"/>
  <c r="Z164"/>
  <c r="Y332"/>
  <c r="V332" s="1"/>
  <c r="R343"/>
  <c r="AB343" s="1"/>
  <c r="AA343"/>
  <c r="X343"/>
  <c r="U343" s="1"/>
  <c r="Z379"/>
  <c r="Y379"/>
  <c r="V379" s="1"/>
  <c r="Z510"/>
  <c r="Y510"/>
  <c r="V510" s="1"/>
  <c r="Q586"/>
  <c r="Z586"/>
  <c r="Z12"/>
  <c r="Y147"/>
  <c r="V147" s="1"/>
  <c r="Y180"/>
  <c r="V180" s="1"/>
  <c r="Q180"/>
  <c r="Y188"/>
  <c r="V188" s="1"/>
  <c r="Q188"/>
  <c r="Y196"/>
  <c r="V196" s="1"/>
  <c r="Q196"/>
  <c r="Y204"/>
  <c r="V204" s="1"/>
  <c r="Q204"/>
  <c r="Y212"/>
  <c r="V212" s="1"/>
  <c r="Q212"/>
  <c r="Y220"/>
  <c r="V220" s="1"/>
  <c r="Q220"/>
  <c r="Y228"/>
  <c r="V228" s="1"/>
  <c r="Q228"/>
  <c r="Y236"/>
  <c r="V236" s="1"/>
  <c r="Q236"/>
  <c r="Y244"/>
  <c r="V244" s="1"/>
  <c r="Q244"/>
  <c r="X377"/>
  <c r="R377"/>
  <c r="AB377" s="1"/>
  <c r="AA377"/>
  <c r="Q834"/>
  <c r="Y834"/>
  <c r="V834" s="1"/>
  <c r="Z308"/>
  <c r="Y316"/>
  <c r="V316" s="1"/>
  <c r="Z377"/>
  <c r="Q504"/>
  <c r="Y654"/>
  <c r="V654" s="1"/>
  <c r="Q662"/>
  <c r="Q688"/>
  <c r="Y740"/>
  <c r="V740" s="1"/>
  <c r="P997"/>
  <c r="O991"/>
  <c r="AA308"/>
  <c r="Y343"/>
  <c r="V343" s="1"/>
  <c r="AA383"/>
  <c r="Y686"/>
  <c r="V686" s="1"/>
  <c r="Z740"/>
  <c r="Z744"/>
  <c r="Y818"/>
  <c r="V818" s="1"/>
  <c r="Z834"/>
  <c r="P912"/>
  <c r="O909"/>
  <c r="AB955"/>
  <c r="R952"/>
  <c r="AB952" s="1"/>
  <c r="Z1005"/>
  <c r="Y1005"/>
  <c r="V1005" s="1"/>
  <c r="Q1005"/>
  <c r="Z1092"/>
  <c r="Y1092"/>
  <c r="V1092" s="1"/>
  <c r="Q1092"/>
  <c r="P1088"/>
  <c r="Z343"/>
  <c r="AA508"/>
  <c r="N513"/>
  <c r="AA635"/>
  <c r="AA648"/>
  <c r="Y659"/>
  <c r="V659" s="1"/>
  <c r="AA663"/>
  <c r="Y668"/>
  <c r="V668" s="1"/>
  <c r="Z686"/>
  <c r="Z748"/>
  <c r="Q748"/>
  <c r="O779"/>
  <c r="P812"/>
  <c r="Q948"/>
  <c r="Z948"/>
  <c r="Y948"/>
  <c r="V948" s="1"/>
  <c r="Y504"/>
  <c r="V504" s="1"/>
  <c r="Z659"/>
  <c r="R383"/>
  <c r="AB383" s="1"/>
  <c r="Y682"/>
  <c r="V682" s="1"/>
  <c r="Y779"/>
  <c r="V779" s="1"/>
  <c r="Z779"/>
  <c r="Q922"/>
  <c r="Z922"/>
  <c r="Y922"/>
  <c r="V922" s="1"/>
  <c r="Z947"/>
  <c r="Y947"/>
  <c r="V947" s="1"/>
  <c r="Z1031"/>
  <c r="Y1031"/>
  <c r="V1031" s="1"/>
  <c r="Q1031"/>
  <c r="Z1098"/>
  <c r="Y1098"/>
  <c r="V1098" s="1"/>
  <c r="Q1098"/>
  <c r="Y382"/>
  <c r="V382" s="1"/>
  <c r="Y507"/>
  <c r="V507" s="1"/>
  <c r="Y512"/>
  <c r="V512" s="1"/>
  <c r="Y662"/>
  <c r="V662" s="1"/>
  <c r="Y688"/>
  <c r="V688" s="1"/>
  <c r="Q889"/>
  <c r="Z889"/>
  <c r="Y889"/>
  <c r="V889" s="1"/>
  <c r="Z944"/>
  <c r="Y944"/>
  <c r="V944" s="1"/>
  <c r="Q744"/>
  <c r="Q825"/>
  <c r="Z825"/>
  <c r="Y825"/>
  <c r="V825" s="1"/>
  <c r="Y909"/>
  <c r="V909" s="1"/>
  <c r="AA937"/>
  <c r="Z991"/>
  <c r="Y1002"/>
  <c r="V1002" s="1"/>
  <c r="Q1048"/>
  <c r="Z1048"/>
  <c r="Y1048"/>
  <c r="V1048" s="1"/>
  <c r="O1088"/>
  <c r="Y1118"/>
  <c r="V1118" s="1"/>
  <c r="Q1118"/>
  <c r="AA1136"/>
  <c r="X1136"/>
  <c r="U1136" s="1"/>
  <c r="R1161"/>
  <c r="AB1161" s="1"/>
  <c r="AA1161"/>
  <c r="R1186"/>
  <c r="AB1186" s="1"/>
  <c r="AA1186"/>
  <c r="AA1205"/>
  <c r="X1205"/>
  <c r="U1205" s="1"/>
  <c r="R1205"/>
  <c r="AB1205" s="1"/>
  <c r="Y1420"/>
  <c r="V1420" s="1"/>
  <c r="Q1420"/>
  <c r="Z1420"/>
  <c r="Y874"/>
  <c r="V874" s="1"/>
  <c r="Z909"/>
  <c r="X1008"/>
  <c r="U1008" s="1"/>
  <c r="R1008"/>
  <c r="AB1008" s="1"/>
  <c r="Z1060"/>
  <c r="Y1060"/>
  <c r="V1060" s="1"/>
  <c r="Z1081"/>
  <c r="Y1081"/>
  <c r="V1081" s="1"/>
  <c r="Z1101"/>
  <c r="Y1101"/>
  <c r="V1101" s="1"/>
  <c r="X1134"/>
  <c r="U1134" s="1"/>
  <c r="R1134"/>
  <c r="AB1134" s="1"/>
  <c r="AA1134"/>
  <c r="R1139"/>
  <c r="AB1139" s="1"/>
  <c r="AA1139"/>
  <c r="X1139"/>
  <c r="U1139" s="1"/>
  <c r="P1247"/>
  <c r="Z1264"/>
  <c r="Y1264"/>
  <c r="V1264" s="1"/>
  <c r="Z1344"/>
  <c r="Y1344"/>
  <c r="V1344" s="1"/>
  <c r="Z1410"/>
  <c r="Q1410"/>
  <c r="N909"/>
  <c r="AA928"/>
  <c r="R937"/>
  <c r="AB937" s="1"/>
  <c r="Q952"/>
  <c r="X952" s="1"/>
  <c r="Q1101"/>
  <c r="R1143"/>
  <c r="AB1143" s="1"/>
  <c r="AA1143"/>
  <c r="R1157"/>
  <c r="AB1157" s="1"/>
  <c r="AA1157"/>
  <c r="X1157"/>
  <c r="U1157" s="1"/>
  <c r="AA1178"/>
  <c r="X1178"/>
  <c r="U1178" s="1"/>
  <c r="R1178"/>
  <c r="AB1178" s="1"/>
  <c r="R1181"/>
  <c r="AB1181" s="1"/>
  <c r="AA1181"/>
  <c r="X1181"/>
  <c r="U1181" s="1"/>
  <c r="O1198"/>
  <c r="P1213"/>
  <c r="Z1214"/>
  <c r="Y1214"/>
  <c r="V1214" s="1"/>
  <c r="Z1282"/>
  <c r="Y1282"/>
  <c r="V1282" s="1"/>
  <c r="Y923"/>
  <c r="V923" s="1"/>
  <c r="Y934"/>
  <c r="V934" s="1"/>
  <c r="AA955"/>
  <c r="Y964"/>
  <c r="V964" s="1"/>
  <c r="Y974"/>
  <c r="V974" s="1"/>
  <c r="Y1008"/>
  <c r="V1008" s="1"/>
  <c r="Z1034"/>
  <c r="Y1034"/>
  <c r="V1034" s="1"/>
  <c r="Q1104"/>
  <c r="Z1104"/>
  <c r="Z1108"/>
  <c r="Y1108"/>
  <c r="V1108" s="1"/>
  <c r="Z1137"/>
  <c r="Y1137"/>
  <c r="V1137" s="1"/>
  <c r="Q1137"/>
  <c r="X1169"/>
  <c r="U1169" s="1"/>
  <c r="R1169"/>
  <c r="AB1169" s="1"/>
  <c r="AA1169"/>
  <c r="Z1222"/>
  <c r="Y1222"/>
  <c r="V1222" s="1"/>
  <c r="Q1222"/>
  <c r="Z1618"/>
  <c r="Y1618"/>
  <c r="V1618" s="1"/>
  <c r="Q1618"/>
  <c r="Y920"/>
  <c r="V920" s="1"/>
  <c r="Y924"/>
  <c r="V924" s="1"/>
  <c r="Y965"/>
  <c r="V965" s="1"/>
  <c r="Z1008"/>
  <c r="R1034"/>
  <c r="AB1034" s="1"/>
  <c r="AA1034"/>
  <c r="AB1091"/>
  <c r="AA1108"/>
  <c r="X1108"/>
  <c r="U1108" s="1"/>
  <c r="R1108"/>
  <c r="AB1108" s="1"/>
  <c r="Q1112"/>
  <c r="Z1112"/>
  <c r="Y1112"/>
  <c r="V1112" s="1"/>
  <c r="R1121"/>
  <c r="AB1121" s="1"/>
  <c r="AA1121"/>
  <c r="X1121"/>
  <c r="U1121" s="1"/>
  <c r="AA1129"/>
  <c r="X1129"/>
  <c r="U1129" s="1"/>
  <c r="R1129"/>
  <c r="AA1140"/>
  <c r="X1140"/>
  <c r="U1140" s="1"/>
  <c r="R1140"/>
  <c r="AB1140" s="1"/>
  <c r="R1162"/>
  <c r="AB1162" s="1"/>
  <c r="AA1162"/>
  <c r="X1162"/>
  <c r="U1162" s="1"/>
  <c r="P1193"/>
  <c r="O1125"/>
  <c r="N1198"/>
  <c r="Y1224"/>
  <c r="V1224" s="1"/>
  <c r="Q1224"/>
  <c r="Z1224"/>
  <c r="Y856"/>
  <c r="V856" s="1"/>
  <c r="Q1002"/>
  <c r="AA1008"/>
  <c r="R1012"/>
  <c r="AB1012" s="1"/>
  <c r="AA1012"/>
  <c r="Q1043"/>
  <c r="Z1043"/>
  <c r="Y1043"/>
  <c r="V1043" s="1"/>
  <c r="O1049"/>
  <c r="X1138"/>
  <c r="U1138" s="1"/>
  <c r="R1138"/>
  <c r="AB1138" s="1"/>
  <c r="AA1138"/>
  <c r="Z1148"/>
  <c r="Y1148"/>
  <c r="V1148" s="1"/>
  <c r="Q1148"/>
  <c r="Z1160"/>
  <c r="Y1160"/>
  <c r="V1160" s="1"/>
  <c r="Q1160"/>
  <c r="Z1184"/>
  <c r="Y1184"/>
  <c r="V1184" s="1"/>
  <c r="Q1184"/>
  <c r="Z856"/>
  <c r="Y916"/>
  <c r="V916" s="1"/>
  <c r="Y921"/>
  <c r="V921" s="1"/>
  <c r="Y975"/>
  <c r="V975" s="1"/>
  <c r="Q1085"/>
  <c r="Z1085"/>
  <c r="Q1115"/>
  <c r="Z1115"/>
  <c r="Y1115"/>
  <c r="V1115" s="1"/>
  <c r="X1154"/>
  <c r="U1154" s="1"/>
  <c r="R1154"/>
  <c r="AB1154" s="1"/>
  <c r="AA1154"/>
  <c r="X1179"/>
  <c r="U1179" s="1"/>
  <c r="R1179"/>
  <c r="AB1179" s="1"/>
  <c r="AA1179"/>
  <c r="Z1223"/>
  <c r="Y1223"/>
  <c r="V1223" s="1"/>
  <c r="R1288"/>
  <c r="AB1288" s="1"/>
  <c r="AA1288"/>
  <c r="X1288"/>
  <c r="U1288" s="1"/>
  <c r="Y1085"/>
  <c r="V1085" s="1"/>
  <c r="Q1100"/>
  <c r="Q1088" s="1"/>
  <c r="Z1100"/>
  <c r="Y1100"/>
  <c r="V1100" s="1"/>
  <c r="Z1122"/>
  <c r="Y1122"/>
  <c r="V1122" s="1"/>
  <c r="Z1132"/>
  <c r="Y1132"/>
  <c r="V1132" s="1"/>
  <c r="Q1132"/>
  <c r="AA1165"/>
  <c r="X1165"/>
  <c r="U1165" s="1"/>
  <c r="R1165"/>
  <c r="AB1165" s="1"/>
  <c r="Z1197"/>
  <c r="Y1197"/>
  <c r="V1197" s="1"/>
  <c r="Q1197"/>
  <c r="Z1217"/>
  <c r="Y1217"/>
  <c r="V1217" s="1"/>
  <c r="Q1217"/>
  <c r="X1091"/>
  <c r="U1091" s="1"/>
  <c r="X1096"/>
  <c r="U1096" s="1"/>
  <c r="X1135"/>
  <c r="U1135" s="1"/>
  <c r="X1146"/>
  <c r="U1146" s="1"/>
  <c r="X1171"/>
  <c r="U1171" s="1"/>
  <c r="X1175"/>
  <c r="U1175" s="1"/>
  <c r="Y1198"/>
  <c r="V1198" s="1"/>
  <c r="Y1310"/>
  <c r="V1310" s="1"/>
  <c r="Q1310"/>
  <c r="Y1319"/>
  <c r="V1319" s="1"/>
  <c r="Q1319"/>
  <c r="AA1340"/>
  <c r="X1340"/>
  <c r="U1340" s="1"/>
  <c r="Y1445"/>
  <c r="V1445" s="1"/>
  <c r="Z1445"/>
  <c r="Y1053"/>
  <c r="V1053" s="1"/>
  <c r="Y1080"/>
  <c r="V1080" s="1"/>
  <c r="Y1087"/>
  <c r="V1087" s="1"/>
  <c r="Y1107"/>
  <c r="V1107" s="1"/>
  <c r="Q1142"/>
  <c r="Q1174"/>
  <c r="Q1190"/>
  <c r="Z1198"/>
  <c r="Q1238"/>
  <c r="Y1238"/>
  <c r="V1238" s="1"/>
  <c r="Q1303"/>
  <c r="Z1303"/>
  <c r="Y1303"/>
  <c r="V1303" s="1"/>
  <c r="Z1310"/>
  <c r="Z1319"/>
  <c r="R1340"/>
  <c r="AB1340" s="1"/>
  <c r="Z1407"/>
  <c r="Q1407"/>
  <c r="X1782"/>
  <c r="U1782" s="1"/>
  <c r="R1782"/>
  <c r="AB1782" s="1"/>
  <c r="AA1782"/>
  <c r="P1052"/>
  <c r="Y1121"/>
  <c r="V1121" s="1"/>
  <c r="Y1139"/>
  <c r="V1139" s="1"/>
  <c r="X1147"/>
  <c r="U1147" s="1"/>
  <c r="Y1157"/>
  <c r="V1157" s="1"/>
  <c r="Y1162"/>
  <c r="V1162" s="1"/>
  <c r="X1172"/>
  <c r="U1172" s="1"/>
  <c r="Y1181"/>
  <c r="V1181" s="1"/>
  <c r="X1189"/>
  <c r="U1189" s="1"/>
  <c r="X1201"/>
  <c r="U1201" s="1"/>
  <c r="R1241"/>
  <c r="AB1241" s="1"/>
  <c r="Q1311"/>
  <c r="Z1311"/>
  <c r="Y1311"/>
  <c r="V1311" s="1"/>
  <c r="Z1603"/>
  <c r="Y1603"/>
  <c r="V1603" s="1"/>
  <c r="AA1091"/>
  <c r="AA1096"/>
  <c r="Z1121"/>
  <c r="AA1135"/>
  <c r="Y1136"/>
  <c r="V1136" s="1"/>
  <c r="Z1139"/>
  <c r="AA1146"/>
  <c r="Z1157"/>
  <c r="Z1162"/>
  <c r="AA1171"/>
  <c r="AA1175"/>
  <c r="Z1181"/>
  <c r="Q1243"/>
  <c r="Y1243"/>
  <c r="V1243" s="1"/>
  <c r="X1287"/>
  <c r="U1287" s="1"/>
  <c r="R1287"/>
  <c r="AB1287" s="1"/>
  <c r="AA1287"/>
  <c r="Z1289"/>
  <c r="Y1289"/>
  <c r="V1289" s="1"/>
  <c r="Q1289"/>
  <c r="Z1315"/>
  <c r="Z1341"/>
  <c r="Y1341"/>
  <c r="V1341" s="1"/>
  <c r="Q1350"/>
  <c r="Z1350"/>
  <c r="Y1350"/>
  <c r="V1350" s="1"/>
  <c r="AA1379"/>
  <c r="X1379"/>
  <c r="U1379" s="1"/>
  <c r="Z1277"/>
  <c r="Y1277"/>
  <c r="V1277" s="1"/>
  <c r="AA1286"/>
  <c r="X1286"/>
  <c r="U1286" s="1"/>
  <c r="R1286"/>
  <c r="AB1286" s="1"/>
  <c r="Z1314"/>
  <c r="Y1314"/>
  <c r="V1314" s="1"/>
  <c r="AA1333"/>
  <c r="X1333"/>
  <c r="U1333" s="1"/>
  <c r="R1333"/>
  <c r="AB1333" s="1"/>
  <c r="Z1408"/>
  <c r="Q1408"/>
  <c r="X1472"/>
  <c r="U1472" s="1"/>
  <c r="AA1472"/>
  <c r="P1494"/>
  <c r="O1490"/>
  <c r="Z1698"/>
  <c r="Y1698"/>
  <c r="V1698" s="1"/>
  <c r="Y1218"/>
  <c r="V1218" s="1"/>
  <c r="Y1234"/>
  <c r="V1234" s="1"/>
  <c r="Y1241"/>
  <c r="V1241" s="1"/>
  <c r="Q1277"/>
  <c r="AA1309"/>
  <c r="X1309"/>
  <c r="U1309" s="1"/>
  <c r="Q1316"/>
  <c r="Z1316"/>
  <c r="Y1316"/>
  <c r="V1316" s="1"/>
  <c r="Z1351"/>
  <c r="Y1351"/>
  <c r="V1351" s="1"/>
  <c r="Q1351"/>
  <c r="N1360"/>
  <c r="O1464"/>
  <c r="N1457"/>
  <c r="N1422" s="1"/>
  <c r="N1088"/>
  <c r="Z1238"/>
  <c r="N1283"/>
  <c r="Q1302"/>
  <c r="Z1302"/>
  <c r="Y1302"/>
  <c r="V1302" s="1"/>
  <c r="Z1363"/>
  <c r="Y1363"/>
  <c r="V1363" s="1"/>
  <c r="P1360"/>
  <c r="Y1360" s="1"/>
  <c r="V1360" s="1"/>
  <c r="Q1363"/>
  <c r="Y1495"/>
  <c r="V1495" s="1"/>
  <c r="O1502"/>
  <c r="Z1508"/>
  <c r="Y1683"/>
  <c r="V1683" s="1"/>
  <c r="Q1683"/>
  <c r="Z1683"/>
  <c r="X1320"/>
  <c r="U1320" s="1"/>
  <c r="Q1453"/>
  <c r="Z1453"/>
  <c r="R1465"/>
  <c r="AB1465" s="1"/>
  <c r="AA1465"/>
  <c r="O1526"/>
  <c r="Z1622"/>
  <c r="Y1622"/>
  <c r="V1622" s="1"/>
  <c r="Y1953"/>
  <c r="V1953" s="1"/>
  <c r="Z1953"/>
  <c r="Q1421"/>
  <c r="Z1421"/>
  <c r="AA1478"/>
  <c r="Y1478"/>
  <c r="V1478" s="1"/>
  <c r="X1478"/>
  <c r="U1478" s="1"/>
  <c r="AA1496"/>
  <c r="Z1496"/>
  <c r="Z1617"/>
  <c r="Y1617"/>
  <c r="V1617" s="1"/>
  <c r="Q1619"/>
  <c r="Z1619"/>
  <c r="R1623"/>
  <c r="AB1623" s="1"/>
  <c r="AA1623"/>
  <c r="X1623"/>
  <c r="U1623" s="1"/>
  <c r="Z1942"/>
  <c r="Y1942"/>
  <c r="V1942" s="1"/>
  <c r="Q1942"/>
  <c r="Z1288"/>
  <c r="Y1309"/>
  <c r="V1309" s="1"/>
  <c r="Z1320"/>
  <c r="AA1338"/>
  <c r="Y1340"/>
  <c r="V1340" s="1"/>
  <c r="P1348"/>
  <c r="Z1360"/>
  <c r="Y1379"/>
  <c r="V1379" s="1"/>
  <c r="Q1395"/>
  <c r="Q1396"/>
  <c r="Q1398"/>
  <c r="X1465"/>
  <c r="U1465" s="1"/>
  <c r="Z1596"/>
  <c r="Q1596"/>
  <c r="Q1617"/>
  <c r="Z1379"/>
  <c r="R1432"/>
  <c r="AB1432" s="1"/>
  <c r="AA1432"/>
  <c r="R1450"/>
  <c r="AB1450" s="1"/>
  <c r="AA1450"/>
  <c r="Y1453"/>
  <c r="V1453" s="1"/>
  <c r="AB1460"/>
  <c r="R1457"/>
  <c r="Y1619"/>
  <c r="V1619" s="1"/>
  <c r="Y1280"/>
  <c r="V1280" s="1"/>
  <c r="P1320"/>
  <c r="Y1320" s="1"/>
  <c r="V1320" s="1"/>
  <c r="Y1334"/>
  <c r="V1334" s="1"/>
  <c r="Y1345"/>
  <c r="V1345" s="1"/>
  <c r="Y1359"/>
  <c r="V1359" s="1"/>
  <c r="Y1421"/>
  <c r="V1421" s="1"/>
  <c r="Y1466"/>
  <c r="V1466" s="1"/>
  <c r="Y1496"/>
  <c r="V1496" s="1"/>
  <c r="AA1520"/>
  <c r="X1520"/>
  <c r="U1520" s="1"/>
  <c r="Z1529"/>
  <c r="P1526"/>
  <c r="Y1526" s="1"/>
  <c r="V1526" s="1"/>
  <c r="Y1529"/>
  <c r="V1529" s="1"/>
  <c r="Z1610"/>
  <c r="O1701"/>
  <c r="P1705"/>
  <c r="X1432"/>
  <c r="U1432" s="1"/>
  <c r="Z1433"/>
  <c r="Z1435"/>
  <c r="Z1436"/>
  <c r="Z1437"/>
  <c r="Z1438"/>
  <c r="Z1439"/>
  <c r="Z1440"/>
  <c r="Z1441"/>
  <c r="Z1442"/>
  <c r="X1450"/>
  <c r="U1450" s="1"/>
  <c r="Z1451"/>
  <c r="Y1452"/>
  <c r="V1452" s="1"/>
  <c r="Q1457"/>
  <c r="Y1484"/>
  <c r="V1484" s="1"/>
  <c r="AA1484"/>
  <c r="Q1508"/>
  <c r="O1592"/>
  <c r="X1490"/>
  <c r="U1490" s="1"/>
  <c r="X1526"/>
  <c r="U1526" s="1"/>
  <c r="Y1620"/>
  <c r="V1620" s="1"/>
  <c r="Z1676"/>
  <c r="Q1676"/>
  <c r="AA1684"/>
  <c r="Z1690"/>
  <c r="Y1690"/>
  <c r="V1690" s="1"/>
  <c r="Y1706"/>
  <c r="V1706" s="1"/>
  <c r="Z1732"/>
  <c r="Y1732"/>
  <c r="V1732" s="1"/>
  <c r="Y1807"/>
  <c r="V1807" s="1"/>
  <c r="Z1807"/>
  <c r="Y1918"/>
  <c r="V1918" s="1"/>
  <c r="Z1918"/>
  <c r="Q1918"/>
  <c r="Y1956"/>
  <c r="V1956" s="1"/>
  <c r="Z1956"/>
  <c r="Z1682"/>
  <c r="Y1682"/>
  <c r="V1682" s="1"/>
  <c r="Z1704"/>
  <c r="Y1704"/>
  <c r="V1704" s="1"/>
  <c r="Z1706"/>
  <c r="O1783"/>
  <c r="P1783" s="1"/>
  <c r="N1773"/>
  <c r="P1826"/>
  <c r="O1823"/>
  <c r="Y1502"/>
  <c r="V1502" s="1"/>
  <c r="Z1526"/>
  <c r="Y1592"/>
  <c r="V1592" s="1"/>
  <c r="P1597"/>
  <c r="Z1640"/>
  <c r="R1665"/>
  <c r="Q1704"/>
  <c r="R1709"/>
  <c r="AB1709" s="1"/>
  <c r="Y1777"/>
  <c r="V1777" s="1"/>
  <c r="Q1777"/>
  <c r="Z1777"/>
  <c r="Z1502"/>
  <c r="Y1530"/>
  <c r="V1530" s="1"/>
  <c r="Y1575"/>
  <c r="V1575" s="1"/>
  <c r="Z1707"/>
  <c r="Y1707"/>
  <c r="V1707" s="1"/>
  <c r="P1776"/>
  <c r="R1810"/>
  <c r="AB1810" s="1"/>
  <c r="AA1810"/>
  <c r="X1810"/>
  <c r="U1810" s="1"/>
  <c r="Z1867"/>
  <c r="Q1867"/>
  <c r="Y1867"/>
  <c r="V1867" s="1"/>
  <c r="Q1620"/>
  <c r="Z1646"/>
  <c r="Y1646"/>
  <c r="V1646" s="1"/>
  <c r="Q1647"/>
  <c r="Z1657"/>
  <c r="P1654"/>
  <c r="Y1654" s="1"/>
  <c r="V1654" s="1"/>
  <c r="Y1657"/>
  <c r="V1657" s="1"/>
  <c r="Y1660"/>
  <c r="V1660" s="1"/>
  <c r="X1665"/>
  <c r="U1665" s="1"/>
  <c r="Q1707"/>
  <c r="X1708"/>
  <c r="U1708" s="1"/>
  <c r="X1709"/>
  <c r="U1709" s="1"/>
  <c r="Z1863"/>
  <c r="Q1863"/>
  <c r="Y1863"/>
  <c r="Z1887"/>
  <c r="Z1892"/>
  <c r="Y1892"/>
  <c r="V1892" s="1"/>
  <c r="S1892"/>
  <c r="Z1905"/>
  <c r="Y1905"/>
  <c r="V1905" s="1"/>
  <c r="Q1905"/>
  <c r="Y1926"/>
  <c r="V1926" s="1"/>
  <c r="Q1926"/>
  <c r="Z1926"/>
  <c r="X1646"/>
  <c r="U1646" s="1"/>
  <c r="R1646"/>
  <c r="AB1646" s="1"/>
  <c r="Z1699"/>
  <c r="Y1699"/>
  <c r="V1699" s="1"/>
  <c r="R1706"/>
  <c r="AB1706" s="1"/>
  <c r="AA1706"/>
  <c r="X1706"/>
  <c r="U1706" s="1"/>
  <c r="Z1716"/>
  <c r="Y1716"/>
  <c r="V1716" s="1"/>
  <c r="Q1785"/>
  <c r="Y1785"/>
  <c r="V1785" s="1"/>
  <c r="Z2004"/>
  <c r="Y2004"/>
  <c r="V2004" s="1"/>
  <c r="Q2004"/>
  <c r="Z1623"/>
  <c r="Y1623"/>
  <c r="V1623" s="1"/>
  <c r="R1640"/>
  <c r="AB1640" s="1"/>
  <c r="AA1640"/>
  <c r="X1640"/>
  <c r="U1640" s="1"/>
  <c r="Y1647"/>
  <c r="V1647" s="1"/>
  <c r="X1684"/>
  <c r="U1684" s="1"/>
  <c r="Z1691"/>
  <c r="Y1691"/>
  <c r="V1691" s="1"/>
  <c r="Y1694"/>
  <c r="V1694" s="1"/>
  <c r="AA1708"/>
  <c r="Z1778"/>
  <c r="Y1778"/>
  <c r="V1778" s="1"/>
  <c r="Z1782"/>
  <c r="Y1782"/>
  <c r="V1782" s="1"/>
  <c r="Z1785"/>
  <c r="Q1870"/>
  <c r="Z1870"/>
  <c r="AA1924"/>
  <c r="R1924"/>
  <c r="AB1924" s="1"/>
  <c r="Z1827"/>
  <c r="S1893"/>
  <c r="Q1893"/>
  <c r="Y1893"/>
  <c r="V1893" s="1"/>
  <c r="Y1903"/>
  <c r="V1903" s="1"/>
  <c r="Q1903"/>
  <c r="Z1909"/>
  <c r="Q1911"/>
  <c r="Q1932"/>
  <c r="R1937"/>
  <c r="AB1937" s="1"/>
  <c r="Z1943"/>
  <c r="AA1947"/>
  <c r="X1947"/>
  <c r="U1947" s="1"/>
  <c r="O1944"/>
  <c r="Q1868"/>
  <c r="Z1868"/>
  <c r="Q1871"/>
  <c r="Z1871"/>
  <c r="Y1886"/>
  <c r="V1886" s="1"/>
  <c r="Z1911"/>
  <c r="Z1931"/>
  <c r="Y1931"/>
  <c r="V1931" s="1"/>
  <c r="Z1937"/>
  <c r="Q1964"/>
  <c r="Z1964"/>
  <c r="Y1964"/>
  <c r="V1964" s="1"/>
  <c r="Y2007"/>
  <c r="V2007" s="1"/>
  <c r="Z2007"/>
  <c r="Z1709"/>
  <c r="Z1815"/>
  <c r="Q1815"/>
  <c r="Y1828"/>
  <c r="Q1828"/>
  <c r="Z1885"/>
  <c r="Z1893"/>
  <c r="Y1910"/>
  <c r="V1910" s="1"/>
  <c r="Q1910"/>
  <c r="Q1920"/>
  <c r="Q1931"/>
  <c r="N1944"/>
  <c r="Z1954"/>
  <c r="Z1957"/>
  <c r="Y1957"/>
  <c r="V1957" s="1"/>
  <c r="Z1971"/>
  <c r="Y1971"/>
  <c r="V1971" s="1"/>
  <c r="Z1991"/>
  <c r="Y1991"/>
  <c r="V1991" s="1"/>
  <c r="Z2047"/>
  <c r="Y2047"/>
  <c r="V2047" s="1"/>
  <c r="N1823"/>
  <c r="Y1868"/>
  <c r="V1868" s="1"/>
  <c r="Y1871"/>
  <c r="V1871" s="1"/>
  <c r="Z1883"/>
  <c r="R1891"/>
  <c r="AB1891" s="1"/>
  <c r="X1891"/>
  <c r="U1891" s="1"/>
  <c r="Z1896"/>
  <c r="Q1896"/>
  <c r="Z1915"/>
  <c r="Y1915"/>
  <c r="V1915" s="1"/>
  <c r="Z1936"/>
  <c r="Q1936"/>
  <c r="Z1950"/>
  <c r="Y1950"/>
  <c r="V1950" s="1"/>
  <c r="R1957"/>
  <c r="AB1957" s="1"/>
  <c r="AA1957"/>
  <c r="Z1968"/>
  <c r="Y1968"/>
  <c r="V1968" s="1"/>
  <c r="AA1972"/>
  <c r="Z2100"/>
  <c r="Y2100"/>
  <c r="V2100" s="1"/>
  <c r="Q2100"/>
  <c r="Y1815"/>
  <c r="V1815" s="1"/>
  <c r="Z1828"/>
  <c r="O1874"/>
  <c r="S1889"/>
  <c r="Y1889"/>
  <c r="V1889" s="1"/>
  <c r="Q1904"/>
  <c r="Z1910"/>
  <c r="Q1915"/>
  <c r="Z1920"/>
  <c r="Q1925"/>
  <c r="Q1941"/>
  <c r="Z1967"/>
  <c r="Y1967"/>
  <c r="V1967" s="1"/>
  <c r="Z1872"/>
  <c r="Y1872"/>
  <c r="V1872" s="1"/>
  <c r="Q1872"/>
  <c r="Y1919"/>
  <c r="V1919" s="1"/>
  <c r="Q1919"/>
  <c r="R1930"/>
  <c r="AB1930" s="1"/>
  <c r="AA1930"/>
  <c r="Z1960"/>
  <c r="Q1960"/>
  <c r="Y1982"/>
  <c r="V1982" s="1"/>
  <c r="P1972"/>
  <c r="Y1972" s="1"/>
  <c r="V1972" s="1"/>
  <c r="X2013"/>
  <c r="U2013" s="1"/>
  <c r="R2013"/>
  <c r="AB2013" s="1"/>
  <c r="AA2013"/>
  <c r="Z1810"/>
  <c r="Y1810"/>
  <c r="V1810" s="1"/>
  <c r="Q1818"/>
  <c r="Y1818"/>
  <c r="V1818" s="1"/>
  <c r="Q1827"/>
  <c r="AA1909"/>
  <c r="R1909"/>
  <c r="AB1909" s="1"/>
  <c r="Z1924"/>
  <c r="Y1924"/>
  <c r="V1924" s="1"/>
  <c r="AA1943"/>
  <c r="R1943"/>
  <c r="AB1943" s="1"/>
  <c r="Z1955"/>
  <c r="Y1955"/>
  <c r="V1955" s="1"/>
  <c r="N1999"/>
  <c r="R2003"/>
  <c r="AB2003" s="1"/>
  <c r="AA2003"/>
  <c r="Q2019"/>
  <c r="Z2019"/>
  <c r="Z2090"/>
  <c r="Y2090"/>
  <c r="V2090" s="1"/>
  <c r="Q2090"/>
  <c r="R2106"/>
  <c r="AB2106" s="1"/>
  <c r="AA2106"/>
  <c r="Z2125"/>
  <c r="Y2125"/>
  <c r="V2125" s="1"/>
  <c r="P1999"/>
  <c r="Q2002"/>
  <c r="Z2016"/>
  <c r="Y2016"/>
  <c r="V2016" s="1"/>
  <c r="Q2040"/>
  <c r="Z2040"/>
  <c r="Y2040"/>
  <c r="V2040" s="1"/>
  <c r="Z2129"/>
  <c r="Y2129"/>
  <c r="V2129" s="1"/>
  <c r="R2299"/>
  <c r="AB2299" s="1"/>
  <c r="AA2299"/>
  <c r="X2299"/>
  <c r="U2299" s="1"/>
  <c r="Q2011"/>
  <c r="Q2016"/>
  <c r="Q2035"/>
  <c r="Z2035"/>
  <c r="Y2035"/>
  <c r="V2035" s="1"/>
  <c r="Z2061"/>
  <c r="Y2061"/>
  <c r="V2061" s="1"/>
  <c r="Q2061"/>
  <c r="X2106"/>
  <c r="U2106" s="1"/>
  <c r="Z2121"/>
  <c r="Y2121"/>
  <c r="V2121" s="1"/>
  <c r="P2118"/>
  <c r="Y2118" s="1"/>
  <c r="V2118" s="1"/>
  <c r="AB2183"/>
  <c r="R2168"/>
  <c r="AB2168" s="1"/>
  <c r="Y2263"/>
  <c r="V2263" s="1"/>
  <c r="P2260"/>
  <c r="Q2263"/>
  <c r="Z2263"/>
  <c r="Y2002"/>
  <c r="V2002" s="1"/>
  <c r="X2003"/>
  <c r="U2003" s="1"/>
  <c r="O2062"/>
  <c r="P2062" s="1"/>
  <c r="N2037"/>
  <c r="O2064"/>
  <c r="Y2294"/>
  <c r="V2294" s="1"/>
  <c r="Q2294"/>
  <c r="Z2294"/>
  <c r="R2370"/>
  <c r="AB2370" s="1"/>
  <c r="AA2370"/>
  <c r="X2370"/>
  <c r="U2370" s="1"/>
  <c r="Z2002"/>
  <c r="Y2011"/>
  <c r="V2011" s="1"/>
  <c r="Q2014"/>
  <c r="Z2014"/>
  <c r="Y2014"/>
  <c r="V2014" s="1"/>
  <c r="Q2021"/>
  <c r="Z2021"/>
  <c r="Y2021"/>
  <c r="V2021" s="1"/>
  <c r="X2113"/>
  <c r="U2113" s="1"/>
  <c r="R2113"/>
  <c r="AB2113" s="1"/>
  <c r="AA2113"/>
  <c r="Q2063"/>
  <c r="Z2063"/>
  <c r="P2064"/>
  <c r="Z2089"/>
  <c r="Y2089"/>
  <c r="V2089" s="1"/>
  <c r="Z2258"/>
  <c r="Y2258"/>
  <c r="V2258" s="1"/>
  <c r="Q2258"/>
  <c r="Y2354"/>
  <c r="V2354" s="1"/>
  <c r="Q2354"/>
  <c r="Z2354"/>
  <c r="Z2369"/>
  <c r="Y2369"/>
  <c r="V2369" s="1"/>
  <c r="Z1988"/>
  <c r="Y1988"/>
  <c r="V1988" s="1"/>
  <c r="Z2036"/>
  <c r="Y2036"/>
  <c r="V2036" s="1"/>
  <c r="Q2036"/>
  <c r="Y2048"/>
  <c r="V2048" s="1"/>
  <c r="Y2063"/>
  <c r="V2063" s="1"/>
  <c r="Q2089"/>
  <c r="AB2094"/>
  <c r="X2103"/>
  <c r="U2103" s="1"/>
  <c r="R2103"/>
  <c r="AB2103" s="1"/>
  <c r="AA2103"/>
  <c r="Z2127"/>
  <c r="Q2127"/>
  <c r="Y2259"/>
  <c r="V2259" s="1"/>
  <c r="Q2259"/>
  <c r="Z2259"/>
  <c r="Y2286"/>
  <c r="V2286" s="1"/>
  <c r="Z2286"/>
  <c r="X2024"/>
  <c r="U2024" s="1"/>
  <c r="O2118"/>
  <c r="Z2118"/>
  <c r="Q2296"/>
  <c r="Z2296"/>
  <c r="Y2296"/>
  <c r="V2296" s="1"/>
  <c r="Z2321"/>
  <c r="Y2321"/>
  <c r="V2321" s="1"/>
  <c r="P2328"/>
  <c r="O2310"/>
  <c r="Z2334"/>
  <c r="Y2334"/>
  <c r="V2334" s="1"/>
  <c r="Q2023"/>
  <c r="O2037"/>
  <c r="Y2050"/>
  <c r="V2050" s="1"/>
  <c r="Y2009"/>
  <c r="V2009" s="1"/>
  <c r="X2018"/>
  <c r="U2018" s="1"/>
  <c r="X2044"/>
  <c r="U2044" s="1"/>
  <c r="Z2091"/>
  <c r="Y2098"/>
  <c r="V2098" s="1"/>
  <c r="Y2115"/>
  <c r="V2115" s="1"/>
  <c r="Z2141"/>
  <c r="Y2141"/>
  <c r="V2141" s="1"/>
  <c r="Q2264"/>
  <c r="Z2264"/>
  <c r="Y2264"/>
  <c r="V2264" s="1"/>
  <c r="R2300"/>
  <c r="AB2300" s="1"/>
  <c r="AA2300"/>
  <c r="X2300"/>
  <c r="U2300" s="1"/>
  <c r="X2303"/>
  <c r="U2303" s="1"/>
  <c r="R2303"/>
  <c r="AB2303" s="1"/>
  <c r="AA2303"/>
  <c r="AA2309"/>
  <c r="X2309"/>
  <c r="U2309" s="1"/>
  <c r="R2317"/>
  <c r="AB2317" s="1"/>
  <c r="Q2310"/>
  <c r="X2310" s="1"/>
  <c r="U2310" s="1"/>
  <c r="AA2317"/>
  <c r="Z2332"/>
  <c r="Y2332"/>
  <c r="V2332" s="1"/>
  <c r="AA2024"/>
  <c r="P2091"/>
  <c r="Y2091" s="1"/>
  <c r="V2091" s="1"/>
  <c r="Z2139"/>
  <c r="Y2139"/>
  <c r="V2139" s="1"/>
  <c r="O2186"/>
  <c r="P2186" s="1"/>
  <c r="Z2202"/>
  <c r="Y2202"/>
  <c r="V2202" s="1"/>
  <c r="Y2303"/>
  <c r="V2303" s="1"/>
  <c r="R2309"/>
  <c r="AB2309" s="1"/>
  <c r="X2317"/>
  <c r="U2317" s="1"/>
  <c r="Z2320"/>
  <c r="Y2320"/>
  <c r="V2320" s="1"/>
  <c r="Z2326"/>
  <c r="Y2326"/>
  <c r="V2326" s="1"/>
  <c r="Z2372"/>
  <c r="Y2372"/>
  <c r="V2372" s="1"/>
  <c r="X2202"/>
  <c r="U2202" s="1"/>
  <c r="R2202"/>
  <c r="AB2202" s="1"/>
  <c r="Z2212"/>
  <c r="Y2212"/>
  <c r="V2212" s="1"/>
  <c r="O2227"/>
  <c r="P2289"/>
  <c r="O2286"/>
  <c r="Y2298"/>
  <c r="V2298" s="1"/>
  <c r="Q2298"/>
  <c r="Z2303"/>
  <c r="Y2027"/>
  <c r="V2027" s="1"/>
  <c r="Y2195"/>
  <c r="V2195" s="1"/>
  <c r="X2195"/>
  <c r="U2195" s="1"/>
  <c r="Q2212"/>
  <c r="Z2225"/>
  <c r="Y2225"/>
  <c r="V2225" s="1"/>
  <c r="P2230"/>
  <c r="AA2292"/>
  <c r="X2292"/>
  <c r="U2292" s="1"/>
  <c r="R2295"/>
  <c r="AB2295" s="1"/>
  <c r="AA2295"/>
  <c r="Z2298"/>
  <c r="R2345"/>
  <c r="AB2345" s="1"/>
  <c r="AA2345"/>
  <c r="X2345"/>
  <c r="U2345" s="1"/>
  <c r="Z2365"/>
  <c r="Y2365"/>
  <c r="V2365" s="1"/>
  <c r="Z2183"/>
  <c r="P2168"/>
  <c r="Y2168" s="1"/>
  <c r="V2168" s="1"/>
  <c r="O2260"/>
  <c r="R2292"/>
  <c r="AB2292" s="1"/>
  <c r="X2295"/>
  <c r="U2295" s="1"/>
  <c r="AA2302"/>
  <c r="X2302"/>
  <c r="U2302" s="1"/>
  <c r="R2306"/>
  <c r="AB2306" s="1"/>
  <c r="AA2306"/>
  <c r="X2306"/>
  <c r="U2306" s="1"/>
  <c r="AA2310"/>
  <c r="Z2322"/>
  <c r="Y2322"/>
  <c r="V2322" s="1"/>
  <c r="Q2365"/>
  <c r="Q2145"/>
  <c r="Y2227"/>
  <c r="V2227" s="1"/>
  <c r="Z2295"/>
  <c r="Z2299"/>
  <c r="Z2317"/>
  <c r="Y2319"/>
  <c r="V2319" s="1"/>
  <c r="Y2324"/>
  <c r="V2324" s="1"/>
  <c r="Y2330"/>
  <c r="V2330" s="1"/>
  <c r="Z2338"/>
  <c r="Y2362"/>
  <c r="V2362" s="1"/>
  <c r="AA2148"/>
  <c r="Z2227"/>
  <c r="Y2300"/>
  <c r="V2300" s="1"/>
  <c r="Y2306"/>
  <c r="V2306" s="1"/>
  <c r="Y2345"/>
  <c r="V2345" s="1"/>
  <c r="Y2370"/>
  <c r="V2370" s="1"/>
  <c r="Z2168"/>
  <c r="Y2210"/>
  <c r="V2210" s="1"/>
  <c r="N2227"/>
  <c r="Y2292"/>
  <c r="V2292" s="1"/>
  <c r="Z2300"/>
  <c r="Z2306"/>
  <c r="Z2345"/>
  <c r="Z2370"/>
  <c r="Y2145"/>
  <c r="V2145" s="1"/>
  <c r="X1088" l="1"/>
  <c r="U1088" s="1"/>
  <c r="AA1088"/>
  <c r="X2365"/>
  <c r="U2365" s="1"/>
  <c r="R2365"/>
  <c r="AB2365" s="1"/>
  <c r="AA2365"/>
  <c r="R2014"/>
  <c r="AB2014" s="1"/>
  <c r="X2014"/>
  <c r="U2014" s="1"/>
  <c r="AA2014"/>
  <c r="R1936"/>
  <c r="AB1936" s="1"/>
  <c r="AA1936"/>
  <c r="Z1597"/>
  <c r="Y1597"/>
  <c r="V1597" s="1"/>
  <c r="R2264"/>
  <c r="AB2264" s="1"/>
  <c r="AA2264"/>
  <c r="X2264"/>
  <c r="U2264" s="1"/>
  <c r="Z2328"/>
  <c r="Y2328"/>
  <c r="V2328" s="1"/>
  <c r="R2127"/>
  <c r="Q2118"/>
  <c r="AA2127"/>
  <c r="AA2089"/>
  <c r="R2089"/>
  <c r="Q2064"/>
  <c r="Z2062"/>
  <c r="Y2062"/>
  <c r="V2062" s="1"/>
  <c r="Q2062"/>
  <c r="R1941"/>
  <c r="AB1941" s="1"/>
  <c r="AA1941"/>
  <c r="X2004"/>
  <c r="U2004" s="1"/>
  <c r="AA2004"/>
  <c r="R2004"/>
  <c r="AB2004" s="1"/>
  <c r="AA1620"/>
  <c r="X1620"/>
  <c r="U1620" s="1"/>
  <c r="R1620"/>
  <c r="AB1620" s="1"/>
  <c r="Z1776"/>
  <c r="Y1776"/>
  <c r="V1776" s="1"/>
  <c r="X1676"/>
  <c r="U1676" s="1"/>
  <c r="AA1676"/>
  <c r="R1676"/>
  <c r="AB1676" s="1"/>
  <c r="Q1654"/>
  <c r="R1422"/>
  <c r="AB1422" s="1"/>
  <c r="AB1457"/>
  <c r="AA1942"/>
  <c r="R1942"/>
  <c r="AB1942" s="1"/>
  <c r="AA1421"/>
  <c r="R1421"/>
  <c r="AB1421" s="1"/>
  <c r="AA1243"/>
  <c r="R1243"/>
  <c r="AB1243" s="1"/>
  <c r="X1243"/>
  <c r="U1243" s="1"/>
  <c r="X1197"/>
  <c r="U1197" s="1"/>
  <c r="R1197"/>
  <c r="AB1197" s="1"/>
  <c r="AA1197"/>
  <c r="X1098"/>
  <c r="U1098" s="1"/>
  <c r="R1098"/>
  <c r="AB1098" s="1"/>
  <c r="AA1098"/>
  <c r="X688"/>
  <c r="U688" s="1"/>
  <c r="R688"/>
  <c r="AB688" s="1"/>
  <c r="AA688"/>
  <c r="Z624"/>
  <c r="Y624"/>
  <c r="V624" s="1"/>
  <c r="AA2296"/>
  <c r="X2296"/>
  <c r="U2296" s="1"/>
  <c r="R2296"/>
  <c r="AB2296" s="1"/>
  <c r="X2019"/>
  <c r="U2019" s="1"/>
  <c r="R2019"/>
  <c r="AB2019" s="1"/>
  <c r="AA2019"/>
  <c r="Q1783"/>
  <c r="Z1783"/>
  <c r="Y1783"/>
  <c r="V1783" s="1"/>
  <c r="X2212"/>
  <c r="U2212" s="1"/>
  <c r="R2212"/>
  <c r="AB2212" s="1"/>
  <c r="AA2212"/>
  <c r="O2168"/>
  <c r="AA2090"/>
  <c r="R2090"/>
  <c r="AB2090" s="1"/>
  <c r="R1919"/>
  <c r="AB1919" s="1"/>
  <c r="AA1919"/>
  <c r="AA1925"/>
  <c r="R1925"/>
  <c r="AB1925" s="1"/>
  <c r="X1896"/>
  <c r="U1896" s="1"/>
  <c r="AA1896"/>
  <c r="R1896"/>
  <c r="AB1896" s="1"/>
  <c r="R1828"/>
  <c r="AB1828" s="1"/>
  <c r="AA1828"/>
  <c r="X1828"/>
  <c r="AA1871"/>
  <c r="R1871"/>
  <c r="AB1871" s="1"/>
  <c r="R1893"/>
  <c r="AB1893" s="1"/>
  <c r="AA1893"/>
  <c r="X1893"/>
  <c r="U1893" s="1"/>
  <c r="Q1874"/>
  <c r="AA1905"/>
  <c r="R1905"/>
  <c r="AB1905" s="1"/>
  <c r="X1863"/>
  <c r="R1863"/>
  <c r="AB1863" s="1"/>
  <c r="AA1863"/>
  <c r="X1457"/>
  <c r="U1457" s="1"/>
  <c r="R1617"/>
  <c r="AB1617" s="1"/>
  <c r="AA1617"/>
  <c r="X1617"/>
  <c r="U1617" s="1"/>
  <c r="X1453"/>
  <c r="U1453" s="1"/>
  <c r="AA1453"/>
  <c r="R1453"/>
  <c r="AB1453" s="1"/>
  <c r="Q1423"/>
  <c r="Q1360"/>
  <c r="X1363"/>
  <c r="U1363" s="1"/>
  <c r="R1363"/>
  <c r="AA1363"/>
  <c r="R1408"/>
  <c r="AB1408" s="1"/>
  <c r="AA1408"/>
  <c r="X1289"/>
  <c r="U1289" s="1"/>
  <c r="R1289"/>
  <c r="AB1289" s="1"/>
  <c r="AA1289"/>
  <c r="R1311"/>
  <c r="AB1311" s="1"/>
  <c r="AA1311"/>
  <c r="X1311"/>
  <c r="U1311" s="1"/>
  <c r="AA1303"/>
  <c r="X1303"/>
  <c r="U1303" s="1"/>
  <c r="R1303"/>
  <c r="AB1303" s="1"/>
  <c r="X1104"/>
  <c r="U1104" s="1"/>
  <c r="R1104"/>
  <c r="AB1104" s="1"/>
  <c r="AA1104"/>
  <c r="R1410"/>
  <c r="AB1410" s="1"/>
  <c r="AA1410"/>
  <c r="Y1088"/>
  <c r="V1088" s="1"/>
  <c r="Z1088"/>
  <c r="Q659"/>
  <c r="X662"/>
  <c r="U662" s="1"/>
  <c r="R662"/>
  <c r="AB662" s="1"/>
  <c r="AA662"/>
  <c r="X834"/>
  <c r="U834" s="1"/>
  <c r="AA834"/>
  <c r="R834"/>
  <c r="AB834" s="1"/>
  <c r="X228"/>
  <c r="U228" s="1"/>
  <c r="R228"/>
  <c r="AB228" s="1"/>
  <c r="AA228"/>
  <c r="X196"/>
  <c r="U196" s="1"/>
  <c r="R196"/>
  <c r="AB196" s="1"/>
  <c r="AA196"/>
  <c r="R224"/>
  <c r="AB224" s="1"/>
  <c r="AA224"/>
  <c r="X224"/>
  <c r="U224" s="1"/>
  <c r="R192"/>
  <c r="AB192" s="1"/>
  <c r="AA192"/>
  <c r="X192"/>
  <c r="U192" s="1"/>
  <c r="O73"/>
  <c r="P78"/>
  <c r="R329"/>
  <c r="AB329" s="1"/>
  <c r="AA329"/>
  <c r="X329"/>
  <c r="U329" s="1"/>
  <c r="AA90"/>
  <c r="X90"/>
  <c r="U90" s="1"/>
  <c r="R90"/>
  <c r="AB90" s="1"/>
  <c r="AA146"/>
  <c r="R146"/>
  <c r="AB146" s="1"/>
  <c r="X146"/>
  <c r="U146" s="1"/>
  <c r="X117"/>
  <c r="U117" s="1"/>
  <c r="R117"/>
  <c r="AB117" s="1"/>
  <c r="AA117"/>
  <c r="AA60"/>
  <c r="X60"/>
  <c r="U60" s="1"/>
  <c r="R60"/>
  <c r="AB60" s="1"/>
  <c r="Z2260"/>
  <c r="Y2260"/>
  <c r="V2260" s="1"/>
  <c r="R1818"/>
  <c r="AB1818" s="1"/>
  <c r="AA1818"/>
  <c r="X1818"/>
  <c r="U1818" s="1"/>
  <c r="Q2289"/>
  <c r="Z2289"/>
  <c r="Y2289"/>
  <c r="V2289" s="1"/>
  <c r="Z2064"/>
  <c r="Y2064"/>
  <c r="V2064" s="1"/>
  <c r="AA2021"/>
  <c r="X2021"/>
  <c r="U2021" s="1"/>
  <c r="R2021"/>
  <c r="AB2021" s="1"/>
  <c r="X2002"/>
  <c r="U2002" s="1"/>
  <c r="R2002"/>
  <c r="Q1999"/>
  <c r="AA2002"/>
  <c r="X1964"/>
  <c r="U1964" s="1"/>
  <c r="AA1964"/>
  <c r="R1964"/>
  <c r="AB1964" s="1"/>
  <c r="R1867"/>
  <c r="AB1867" s="1"/>
  <c r="AA1867"/>
  <c r="AA1704"/>
  <c r="X1704"/>
  <c r="U1704" s="1"/>
  <c r="R1704"/>
  <c r="AB1704" s="1"/>
  <c r="AA1457"/>
  <c r="X1596"/>
  <c r="U1596" s="1"/>
  <c r="R1596"/>
  <c r="AB1596" s="1"/>
  <c r="AA1596"/>
  <c r="Z1348"/>
  <c r="Y1348"/>
  <c r="V1348" s="1"/>
  <c r="Q1283"/>
  <c r="R1407"/>
  <c r="AB1407" s="1"/>
  <c r="AA1407"/>
  <c r="X1319"/>
  <c r="U1319" s="1"/>
  <c r="R1319"/>
  <c r="AB1319" s="1"/>
  <c r="AA1319"/>
  <c r="X1148"/>
  <c r="U1148" s="1"/>
  <c r="R1148"/>
  <c r="AB1148" s="1"/>
  <c r="AA1148"/>
  <c r="AA1224"/>
  <c r="X1224"/>
  <c r="U1224" s="1"/>
  <c r="R1224"/>
  <c r="AB1224" s="1"/>
  <c r="R1618"/>
  <c r="AB1618" s="1"/>
  <c r="AA1618"/>
  <c r="X1618"/>
  <c r="U1618" s="1"/>
  <c r="X889"/>
  <c r="U889" s="1"/>
  <c r="R889"/>
  <c r="AB889" s="1"/>
  <c r="AA889"/>
  <c r="Q856"/>
  <c r="R922"/>
  <c r="AB922" s="1"/>
  <c r="AA922"/>
  <c r="X922"/>
  <c r="U922" s="1"/>
  <c r="X1092"/>
  <c r="U1092" s="1"/>
  <c r="R1092"/>
  <c r="AA1092"/>
  <c r="X376"/>
  <c r="R376"/>
  <c r="AB376" s="1"/>
  <c r="AA376"/>
  <c r="X342"/>
  <c r="U342" s="1"/>
  <c r="R342"/>
  <c r="AB342" s="1"/>
  <c r="AA342"/>
  <c r="R152"/>
  <c r="AB152" s="1"/>
  <c r="X152"/>
  <c r="U152" s="1"/>
  <c r="AA152"/>
  <c r="R116"/>
  <c r="AB116" s="1"/>
  <c r="AA116"/>
  <c r="X116"/>
  <c r="U116" s="1"/>
  <c r="Y2186"/>
  <c r="V2186" s="1"/>
  <c r="Z2186"/>
  <c r="AA2036"/>
  <c r="R2036"/>
  <c r="AB2036" s="1"/>
  <c r="X2354"/>
  <c r="U2354" s="1"/>
  <c r="R2354"/>
  <c r="AB2354" s="1"/>
  <c r="AA2354"/>
  <c r="Y1999"/>
  <c r="V1999" s="1"/>
  <c r="Z1999"/>
  <c r="AA1827"/>
  <c r="X1827"/>
  <c r="R1827"/>
  <c r="AB1827" s="1"/>
  <c r="R1872"/>
  <c r="AB1872" s="1"/>
  <c r="AA1872"/>
  <c r="AA1915"/>
  <c r="R1915"/>
  <c r="AB1915" s="1"/>
  <c r="X2100"/>
  <c r="U2100" s="1"/>
  <c r="Q2091"/>
  <c r="R2100"/>
  <c r="AA2100"/>
  <c r="AA1931"/>
  <c r="R1931"/>
  <c r="AB1931" s="1"/>
  <c r="X1815"/>
  <c r="U1815" s="1"/>
  <c r="AA1815"/>
  <c r="R1815"/>
  <c r="AB1815" s="1"/>
  <c r="AA1868"/>
  <c r="R1868"/>
  <c r="AB1868" s="1"/>
  <c r="AA1932"/>
  <c r="R1932"/>
  <c r="AB1932" s="1"/>
  <c r="Z1654"/>
  <c r="AB1665"/>
  <c r="Z1826"/>
  <c r="Y1826"/>
  <c r="Q1826"/>
  <c r="X1238"/>
  <c r="U1238" s="1"/>
  <c r="R1238"/>
  <c r="AB1238" s="1"/>
  <c r="AA1238"/>
  <c r="R1043"/>
  <c r="AB1043" s="1"/>
  <c r="X1043"/>
  <c r="U1043" s="1"/>
  <c r="AA1043"/>
  <c r="X1137"/>
  <c r="U1137" s="1"/>
  <c r="R1137"/>
  <c r="AB1137" s="1"/>
  <c r="AA1137"/>
  <c r="AA1101"/>
  <c r="X1101"/>
  <c r="U1101" s="1"/>
  <c r="R1101"/>
  <c r="AB1101" s="1"/>
  <c r="R1420"/>
  <c r="AB1420" s="1"/>
  <c r="AA1420"/>
  <c r="AA1031"/>
  <c r="X1031"/>
  <c r="U1031" s="1"/>
  <c r="R1031"/>
  <c r="AB1031" s="1"/>
  <c r="X948"/>
  <c r="U948" s="1"/>
  <c r="R948"/>
  <c r="AB948" s="1"/>
  <c r="AA948"/>
  <c r="Q912"/>
  <c r="Z912"/>
  <c r="Y912"/>
  <c r="V912" s="1"/>
  <c r="AA504"/>
  <c r="R504"/>
  <c r="AB504" s="1"/>
  <c r="X220"/>
  <c r="U220" s="1"/>
  <c r="R220"/>
  <c r="AB220" s="1"/>
  <c r="AA220"/>
  <c r="X188"/>
  <c r="U188" s="1"/>
  <c r="R188"/>
  <c r="AB188" s="1"/>
  <c r="AA188"/>
  <c r="Q513"/>
  <c r="AA586"/>
  <c r="R586"/>
  <c r="R248"/>
  <c r="AB248" s="1"/>
  <c r="AA248"/>
  <c r="X248"/>
  <c r="U248" s="1"/>
  <c r="R216"/>
  <c r="AB216" s="1"/>
  <c r="AA216"/>
  <c r="X216"/>
  <c r="U216" s="1"/>
  <c r="R184"/>
  <c r="AB184" s="1"/>
  <c r="AA184"/>
  <c r="X184"/>
  <c r="U184" s="1"/>
  <c r="AA141"/>
  <c r="X141"/>
  <c r="U141" s="1"/>
  <c r="R141"/>
  <c r="AB141" s="1"/>
  <c r="X114"/>
  <c r="U114" s="1"/>
  <c r="R114"/>
  <c r="AB114" s="1"/>
  <c r="AA114"/>
  <c r="R2016"/>
  <c r="AB2016" s="1"/>
  <c r="AA2016"/>
  <c r="X2016"/>
  <c r="U2016" s="1"/>
  <c r="X1707"/>
  <c r="U1707" s="1"/>
  <c r="R1707"/>
  <c r="AB1707" s="1"/>
  <c r="AA1707"/>
  <c r="AA1918"/>
  <c r="R1918"/>
  <c r="AB1918" s="1"/>
  <c r="X2145"/>
  <c r="U2145" s="1"/>
  <c r="AA2145"/>
  <c r="X2023"/>
  <c r="U2023" s="1"/>
  <c r="R2023"/>
  <c r="AB2023" s="1"/>
  <c r="AA2023"/>
  <c r="R2063"/>
  <c r="AB2063" s="1"/>
  <c r="AA2063"/>
  <c r="X2294"/>
  <c r="U2294" s="1"/>
  <c r="R2294"/>
  <c r="AB2294" s="1"/>
  <c r="AA2294"/>
  <c r="Q2260"/>
  <c r="X2263"/>
  <c r="U2263" s="1"/>
  <c r="R2263"/>
  <c r="AA2263"/>
  <c r="AA2035"/>
  <c r="R2035"/>
  <c r="AB2035" s="1"/>
  <c r="P2037"/>
  <c r="R1920"/>
  <c r="AB1920" s="1"/>
  <c r="AA1920"/>
  <c r="Z1972"/>
  <c r="R1911"/>
  <c r="AB1911" s="1"/>
  <c r="AA1911"/>
  <c r="X1785"/>
  <c r="U1785" s="1"/>
  <c r="AA1785"/>
  <c r="R1785"/>
  <c r="AB1785" s="1"/>
  <c r="X1683"/>
  <c r="U1683" s="1"/>
  <c r="AA1683"/>
  <c r="R1683"/>
  <c r="AB1683" s="1"/>
  <c r="O1457"/>
  <c r="O1422" s="1"/>
  <c r="O2383" s="1"/>
  <c r="P1464"/>
  <c r="R1316"/>
  <c r="AB1316" s="1"/>
  <c r="AA1316"/>
  <c r="X1316"/>
  <c r="U1316" s="1"/>
  <c r="X1310"/>
  <c r="U1310" s="1"/>
  <c r="R1310"/>
  <c r="AB1310" s="1"/>
  <c r="AA1310"/>
  <c r="X1184"/>
  <c r="U1184" s="1"/>
  <c r="R1184"/>
  <c r="AB1184" s="1"/>
  <c r="AA1184"/>
  <c r="R1048"/>
  <c r="AB1048" s="1"/>
  <c r="AA1048"/>
  <c r="X1048"/>
  <c r="U1048" s="1"/>
  <c r="R825"/>
  <c r="AB825" s="1"/>
  <c r="AA825"/>
  <c r="X825"/>
  <c r="U825" s="1"/>
  <c r="Y812"/>
  <c r="V812" s="1"/>
  <c r="Z812"/>
  <c r="Z513"/>
  <c r="Y513"/>
  <c r="V513" s="1"/>
  <c r="X164"/>
  <c r="U164" s="1"/>
  <c r="AA164"/>
  <c r="R164"/>
  <c r="AB164" s="1"/>
  <c r="AA743"/>
  <c r="R743"/>
  <c r="AB743" s="1"/>
  <c r="X743"/>
  <c r="X132"/>
  <c r="U132" s="1"/>
  <c r="R132"/>
  <c r="AB132" s="1"/>
  <c r="AA132"/>
  <c r="R324"/>
  <c r="AB324" s="1"/>
  <c r="AA324"/>
  <c r="X324"/>
  <c r="U324" s="1"/>
  <c r="AA120"/>
  <c r="X120"/>
  <c r="U120" s="1"/>
  <c r="R120"/>
  <c r="AB120" s="1"/>
  <c r="R176"/>
  <c r="AB176" s="1"/>
  <c r="AA176"/>
  <c r="X176"/>
  <c r="U176" s="1"/>
  <c r="AA1350"/>
  <c r="X1350"/>
  <c r="U1350" s="1"/>
  <c r="R1350"/>
  <c r="Z1052"/>
  <c r="P1049"/>
  <c r="Y1052"/>
  <c r="V1052" s="1"/>
  <c r="X1190"/>
  <c r="U1190" s="1"/>
  <c r="R1190"/>
  <c r="AB1190" s="1"/>
  <c r="AA1190"/>
  <c r="X1217"/>
  <c r="U1217" s="1"/>
  <c r="R1217"/>
  <c r="AB1217" s="1"/>
  <c r="AA1217"/>
  <c r="AA1115"/>
  <c r="X1115"/>
  <c r="U1115" s="1"/>
  <c r="R1115"/>
  <c r="AB1115" s="1"/>
  <c r="AB1129"/>
  <c r="X1222"/>
  <c r="U1222" s="1"/>
  <c r="R1222"/>
  <c r="AB1222" s="1"/>
  <c r="AA1222"/>
  <c r="AA744"/>
  <c r="R744"/>
  <c r="AB744" s="1"/>
  <c r="X744"/>
  <c r="AA1005"/>
  <c r="X1005"/>
  <c r="U1005" s="1"/>
  <c r="R1005"/>
  <c r="AB1005" s="1"/>
  <c r="Q997"/>
  <c r="Z997"/>
  <c r="Y997"/>
  <c r="V997" s="1"/>
  <c r="X244"/>
  <c r="U244" s="1"/>
  <c r="R244"/>
  <c r="AB244" s="1"/>
  <c r="AA244"/>
  <c r="X212"/>
  <c r="U212" s="1"/>
  <c r="R212"/>
  <c r="AB212" s="1"/>
  <c r="AA212"/>
  <c r="X180"/>
  <c r="U180" s="1"/>
  <c r="R180"/>
  <c r="AB180" s="1"/>
  <c r="AA180"/>
  <c r="Z311"/>
  <c r="Y311"/>
  <c r="V311" s="1"/>
  <c r="X147"/>
  <c r="U147" s="1"/>
  <c r="AA147"/>
  <c r="R147"/>
  <c r="AB147" s="1"/>
  <c r="R240"/>
  <c r="AB240" s="1"/>
  <c r="AA240"/>
  <c r="X240"/>
  <c r="U240" s="1"/>
  <c r="R208"/>
  <c r="AB208" s="1"/>
  <c r="AA208"/>
  <c r="X208"/>
  <c r="U208" s="1"/>
  <c r="R168"/>
  <c r="AB168" s="1"/>
  <c r="AA168"/>
  <c r="X168"/>
  <c r="U168" s="1"/>
  <c r="AA135"/>
  <c r="X135"/>
  <c r="U135" s="1"/>
  <c r="R135"/>
  <c r="AB135" s="1"/>
  <c r="AA96"/>
  <c r="X96"/>
  <c r="U96" s="1"/>
  <c r="R96"/>
  <c r="AB96" s="1"/>
  <c r="X1960"/>
  <c r="U1960" s="1"/>
  <c r="R1960"/>
  <c r="AB1960" s="1"/>
  <c r="AA1960"/>
  <c r="R1647"/>
  <c r="AB1647" s="1"/>
  <c r="X1647"/>
  <c r="U1647" s="1"/>
  <c r="AA1647"/>
  <c r="AA1398"/>
  <c r="R1398"/>
  <c r="AB1398" s="1"/>
  <c r="Q2338"/>
  <c r="Z2230"/>
  <c r="Y2230"/>
  <c r="V2230" s="1"/>
  <c r="Q2230"/>
  <c r="R2259"/>
  <c r="AB2259" s="1"/>
  <c r="AA2259"/>
  <c r="AA2011"/>
  <c r="X2011"/>
  <c r="U2011" s="1"/>
  <c r="R2011"/>
  <c r="AB2011" s="1"/>
  <c r="R1903"/>
  <c r="AB1903" s="1"/>
  <c r="AA1903"/>
  <c r="Q1502"/>
  <c r="R1508"/>
  <c r="AB1508" s="1"/>
  <c r="AA1508"/>
  <c r="X1508"/>
  <c r="U1508" s="1"/>
  <c r="AA1396"/>
  <c r="R1396"/>
  <c r="AB1396" s="1"/>
  <c r="X1351"/>
  <c r="U1351" s="1"/>
  <c r="R1351"/>
  <c r="AB1351" s="1"/>
  <c r="AA1351"/>
  <c r="Z1494"/>
  <c r="Y1494"/>
  <c r="V1494" s="1"/>
  <c r="P1490"/>
  <c r="X1174"/>
  <c r="U1174" s="1"/>
  <c r="R1174"/>
  <c r="AB1174" s="1"/>
  <c r="AA1174"/>
  <c r="X1132"/>
  <c r="U1132" s="1"/>
  <c r="R1132"/>
  <c r="AB1132" s="1"/>
  <c r="AA1132"/>
  <c r="R1100"/>
  <c r="AB1100" s="1"/>
  <c r="AA1100"/>
  <c r="X1100"/>
  <c r="U1100" s="1"/>
  <c r="Q1193"/>
  <c r="Z1193"/>
  <c r="Y1193"/>
  <c r="V1193" s="1"/>
  <c r="R1112"/>
  <c r="AB1112" s="1"/>
  <c r="AA1112"/>
  <c r="X1112"/>
  <c r="U1112" s="1"/>
  <c r="Z1213"/>
  <c r="Y1213"/>
  <c r="V1213" s="1"/>
  <c r="X748"/>
  <c r="R748"/>
  <c r="AB748" s="1"/>
  <c r="Q745"/>
  <c r="AA748"/>
  <c r="R140"/>
  <c r="AB140" s="1"/>
  <c r="AA140"/>
  <c r="X140"/>
  <c r="U140" s="1"/>
  <c r="AA333"/>
  <c r="X333"/>
  <c r="U333" s="1"/>
  <c r="R333"/>
  <c r="AB333" s="1"/>
  <c r="R20"/>
  <c r="AA20"/>
  <c r="X20"/>
  <c r="U20" s="1"/>
  <c r="Q12"/>
  <c r="AA2258"/>
  <c r="R2258"/>
  <c r="AB2258" s="1"/>
  <c r="R1904"/>
  <c r="AB1904" s="1"/>
  <c r="AA1904"/>
  <c r="R1910"/>
  <c r="AB1910" s="1"/>
  <c r="AA1910"/>
  <c r="X2298"/>
  <c r="U2298" s="1"/>
  <c r="R2298"/>
  <c r="AB2298" s="1"/>
  <c r="AA2298"/>
  <c r="AA2061"/>
  <c r="R2061"/>
  <c r="AB2061" s="1"/>
  <c r="AA2040"/>
  <c r="Q2037"/>
  <c r="X2040"/>
  <c r="U2040" s="1"/>
  <c r="R2040"/>
  <c r="Q1944"/>
  <c r="AA1870"/>
  <c r="R1870"/>
  <c r="AB1870" s="1"/>
  <c r="R1926"/>
  <c r="AB1926" s="1"/>
  <c r="AA1926"/>
  <c r="O1773"/>
  <c r="R1777"/>
  <c r="AB1777" s="1"/>
  <c r="AA1777"/>
  <c r="X1777"/>
  <c r="U1777" s="1"/>
  <c r="Q1773"/>
  <c r="Z1705"/>
  <c r="Y1705"/>
  <c r="V1705" s="1"/>
  <c r="Q1705"/>
  <c r="AA1395"/>
  <c r="R1395"/>
  <c r="AB1395" s="1"/>
  <c r="AA1619"/>
  <c r="X1619"/>
  <c r="U1619" s="1"/>
  <c r="R1619"/>
  <c r="AB1619" s="1"/>
  <c r="R1302"/>
  <c r="AB1302" s="1"/>
  <c r="AA1302"/>
  <c r="X1302"/>
  <c r="U1302" s="1"/>
  <c r="AA1277"/>
  <c r="X1277"/>
  <c r="U1277" s="1"/>
  <c r="R1277"/>
  <c r="Q1247"/>
  <c r="X1142"/>
  <c r="U1142" s="1"/>
  <c r="R1142"/>
  <c r="AB1142" s="1"/>
  <c r="AA1142"/>
  <c r="P1125"/>
  <c r="X1085"/>
  <c r="U1085" s="1"/>
  <c r="R1085"/>
  <c r="AA1085"/>
  <c r="Q1049"/>
  <c r="X1160"/>
  <c r="U1160" s="1"/>
  <c r="R1160"/>
  <c r="AB1160" s="1"/>
  <c r="AA1160"/>
  <c r="R1002"/>
  <c r="AB1002" s="1"/>
  <c r="AA1002"/>
  <c r="X1002"/>
  <c r="U1002" s="1"/>
  <c r="Q1125"/>
  <c r="Z1247"/>
  <c r="Y1247"/>
  <c r="V1247" s="1"/>
  <c r="Q1198"/>
  <c r="X1118"/>
  <c r="U1118" s="1"/>
  <c r="R1118"/>
  <c r="AB1118" s="1"/>
  <c r="AA1118"/>
  <c r="AA952"/>
  <c r="X236"/>
  <c r="U236" s="1"/>
  <c r="R236"/>
  <c r="AB236" s="1"/>
  <c r="AA236"/>
  <c r="X204"/>
  <c r="U204" s="1"/>
  <c r="R204"/>
  <c r="AB204" s="1"/>
  <c r="AA204"/>
  <c r="AA347"/>
  <c r="R347"/>
  <c r="AB347" s="1"/>
  <c r="X172"/>
  <c r="U172" s="1"/>
  <c r="AA172"/>
  <c r="R172"/>
  <c r="AB172" s="1"/>
  <c r="Q624"/>
  <c r="X630"/>
  <c r="U630" s="1"/>
  <c r="R630"/>
  <c r="AA630"/>
  <c r="R232"/>
  <c r="AB232" s="1"/>
  <c r="AA232"/>
  <c r="X232"/>
  <c r="U232" s="1"/>
  <c r="R200"/>
  <c r="AB200" s="1"/>
  <c r="AA200"/>
  <c r="X200"/>
  <c r="U200" s="1"/>
  <c r="Z691"/>
  <c r="Y691"/>
  <c r="V691" s="1"/>
  <c r="Q691"/>
  <c r="AA719"/>
  <c r="X719"/>
  <c r="R719"/>
  <c r="X155"/>
  <c r="U155" s="1"/>
  <c r="AA155"/>
  <c r="R155"/>
  <c r="AB155" s="1"/>
  <c r="AA93"/>
  <c r="X93"/>
  <c r="U93" s="1"/>
  <c r="R93"/>
  <c r="AB93" s="1"/>
  <c r="R127"/>
  <c r="AB127" s="1"/>
  <c r="AA127"/>
  <c r="X127"/>
  <c r="U127" s="1"/>
  <c r="Y12"/>
  <c r="V12" s="1"/>
  <c r="AA1125" l="1"/>
  <c r="X1125"/>
  <c r="U1125" s="1"/>
  <c r="R1247"/>
  <c r="AB1247" s="1"/>
  <c r="AB1277"/>
  <c r="AB2040"/>
  <c r="R1654"/>
  <c r="AB1654" s="1"/>
  <c r="X659"/>
  <c r="U659" s="1"/>
  <c r="AA659"/>
  <c r="X1654"/>
  <c r="U1654" s="1"/>
  <c r="AA1654"/>
  <c r="AB1085"/>
  <c r="R1049"/>
  <c r="AB1049" s="1"/>
  <c r="X1502"/>
  <c r="U1502" s="1"/>
  <c r="AA1502"/>
  <c r="Q2227"/>
  <c r="X2230"/>
  <c r="U2230" s="1"/>
  <c r="R2230"/>
  <c r="AB2230" s="1"/>
  <c r="AA2230"/>
  <c r="Y2037"/>
  <c r="V2037" s="1"/>
  <c r="Z2037"/>
  <c r="X856"/>
  <c r="U856" s="1"/>
  <c r="AA856"/>
  <c r="AA2064"/>
  <c r="X2064"/>
  <c r="U2064" s="1"/>
  <c r="AA691"/>
  <c r="X691"/>
  <c r="X2037"/>
  <c r="U2037" s="1"/>
  <c r="AA2037"/>
  <c r="R12"/>
  <c r="AB20"/>
  <c r="X745"/>
  <c r="AA745"/>
  <c r="Y1049"/>
  <c r="V1049" s="1"/>
  <c r="Z1049"/>
  <c r="R513"/>
  <c r="AB513" s="1"/>
  <c r="AB586"/>
  <c r="AB2089"/>
  <c r="R2064"/>
  <c r="AB2064" s="1"/>
  <c r="AB630"/>
  <c r="R624"/>
  <c r="AB624" s="1"/>
  <c r="Y1125"/>
  <c r="V1125" s="1"/>
  <c r="Z1125"/>
  <c r="X1705"/>
  <c r="U1705" s="1"/>
  <c r="AA1705"/>
  <c r="R1705"/>
  <c r="AB1705" s="1"/>
  <c r="AA1283"/>
  <c r="X1283"/>
  <c r="U1283" s="1"/>
  <c r="Q78"/>
  <c r="Z78"/>
  <c r="Y78"/>
  <c r="V78" s="1"/>
  <c r="R1193"/>
  <c r="AB1193" s="1"/>
  <c r="AA1193"/>
  <c r="X1193"/>
  <c r="U1193" s="1"/>
  <c r="X2338"/>
  <c r="U2338" s="1"/>
  <c r="AA2338"/>
  <c r="X997"/>
  <c r="U997" s="1"/>
  <c r="R997"/>
  <c r="AB997" s="1"/>
  <c r="AA997"/>
  <c r="Q991"/>
  <c r="AB1350"/>
  <c r="R1320"/>
  <c r="AB1320" s="1"/>
  <c r="Y1464"/>
  <c r="V1464" s="1"/>
  <c r="P1457"/>
  <c r="Z1464"/>
  <c r="AA513"/>
  <c r="X513"/>
  <c r="U513" s="1"/>
  <c r="AA1826"/>
  <c r="R1826"/>
  <c r="AB1826" s="1"/>
  <c r="Q1823"/>
  <c r="X1826"/>
  <c r="AB2100"/>
  <c r="R2091"/>
  <c r="AB2091" s="1"/>
  <c r="AB1092"/>
  <c r="R1088"/>
  <c r="AB1088" s="1"/>
  <c r="Q1701"/>
  <c r="X1999"/>
  <c r="U1999" s="1"/>
  <c r="AA1999"/>
  <c r="R1360"/>
  <c r="AB1360" s="1"/>
  <c r="AB1363"/>
  <c r="X624"/>
  <c r="U624" s="1"/>
  <c r="AA624"/>
  <c r="X1198"/>
  <c r="U1198" s="1"/>
  <c r="AA1198"/>
  <c r="AB2263"/>
  <c r="R2260"/>
  <c r="AB2260" s="1"/>
  <c r="X2091"/>
  <c r="U2091" s="1"/>
  <c r="AA2091"/>
  <c r="AB2002"/>
  <c r="R1999"/>
  <c r="AB1999" s="1"/>
  <c r="X1874"/>
  <c r="U1874" s="1"/>
  <c r="AA1874"/>
  <c r="X1783"/>
  <c r="U1783" s="1"/>
  <c r="AA1783"/>
  <c r="R1783"/>
  <c r="AB1783" s="1"/>
  <c r="X2118"/>
  <c r="U2118" s="1"/>
  <c r="AA2118"/>
  <c r="AB719"/>
  <c r="R691"/>
  <c r="AB691" s="1"/>
  <c r="AA1773"/>
  <c r="X1773"/>
  <c r="U1773" s="1"/>
  <c r="Y1490"/>
  <c r="V1490" s="1"/>
  <c r="Z1490"/>
  <c r="R2289"/>
  <c r="AB2289" s="1"/>
  <c r="AA2289"/>
  <c r="Q2286"/>
  <c r="X2289"/>
  <c r="U2289" s="1"/>
  <c r="X1360"/>
  <c r="U1360" s="1"/>
  <c r="AA1360"/>
  <c r="R2062"/>
  <c r="AB2062" s="1"/>
  <c r="AA2062"/>
  <c r="AB2127"/>
  <c r="R2118"/>
  <c r="AB2118" s="1"/>
  <c r="X1049"/>
  <c r="U1049" s="1"/>
  <c r="AA1049"/>
  <c r="X1247"/>
  <c r="U1247" s="1"/>
  <c r="AA1247"/>
  <c r="X1944"/>
  <c r="U1944" s="1"/>
  <c r="AA1944"/>
  <c r="X12"/>
  <c r="U12" s="1"/>
  <c r="AA12"/>
  <c r="R1125"/>
  <c r="AB1125" s="1"/>
  <c r="X2260"/>
  <c r="U2260" s="1"/>
  <c r="AA2260"/>
  <c r="AA912"/>
  <c r="Q909"/>
  <c r="X912"/>
  <c r="U912" s="1"/>
  <c r="R912"/>
  <c r="AB912" s="1"/>
  <c r="X1423"/>
  <c r="U1423" s="1"/>
  <c r="AA1423"/>
  <c r="Q1422"/>
  <c r="X909" l="1"/>
  <c r="U909" s="1"/>
  <c r="AA909"/>
  <c r="AA1823"/>
  <c r="X1823"/>
  <c r="R2383"/>
  <c r="AB12"/>
  <c r="AB2383" s="1"/>
  <c r="R2037"/>
  <c r="AB2037" s="1"/>
  <c r="X1701"/>
  <c r="U1701" s="1"/>
  <c r="U2383" s="1"/>
  <c r="AA1701"/>
  <c r="X991"/>
  <c r="U991" s="1"/>
  <c r="AA991"/>
  <c r="X1422"/>
  <c r="U1422" s="1"/>
  <c r="AA1422"/>
  <c r="AA2383"/>
  <c r="X2286"/>
  <c r="U2286" s="1"/>
  <c r="AA2286"/>
  <c r="R78"/>
  <c r="AB78" s="1"/>
  <c r="X78"/>
  <c r="U78" s="1"/>
  <c r="AA78"/>
  <c r="Q2383"/>
  <c r="X2383" s="1"/>
  <c r="Y1457"/>
  <c r="V1457" s="1"/>
  <c r="Z1457"/>
  <c r="P1422"/>
  <c r="X2227"/>
  <c r="U2227" s="1"/>
  <c r="AA2227"/>
  <c r="Y1422" l="1"/>
  <c r="V1422" s="1"/>
  <c r="Z1422"/>
  <c r="Z2383" s="1"/>
  <c r="P2383"/>
  <c r="Y2383" s="1"/>
</calcChain>
</file>

<file path=xl/sharedStrings.xml><?xml version="1.0" encoding="utf-8"?>
<sst xmlns="http://schemas.openxmlformats.org/spreadsheetml/2006/main" count="10550" uniqueCount="3411">
  <si>
    <t>REALISASI FISIK DAN KEUANGAN PELAKSANAAN KEGIATAN APBD</t>
  </si>
  <si>
    <t>DI KABUPATEN TAPANULI UTARA TAHUN ANGGARAN 2022</t>
  </si>
  <si>
    <t>Kabupaten</t>
  </si>
  <si>
    <t>: Tapanuli Utara</t>
  </si>
  <si>
    <t>Propinsi</t>
  </si>
  <si>
    <t>: Sumatera Utara</t>
  </si>
  <si>
    <t>Keadaan Bulan</t>
  </si>
  <si>
    <t>: Agustus Tahun 2022</t>
  </si>
  <si>
    <t>Kode Rekening</t>
  </si>
  <si>
    <t>Program/Kegiatan</t>
  </si>
  <si>
    <t>Lokasi</t>
  </si>
  <si>
    <t>Jumlah Dana (Rp.)</t>
  </si>
  <si>
    <t>Sumber Dana</t>
  </si>
  <si>
    <t>Pelaksanaan Pengadaan Barang/Jasa</t>
  </si>
  <si>
    <t>Output Kegiatan (m’, buah, batang, ekor, unit dll)</t>
  </si>
  <si>
    <t>Nilai Kontrak/ SPK/ Kwitansi s/d April 2022 (Rp)</t>
  </si>
  <si>
    <t>Nilai Kontrak/SPK/Kwitansi Mei 2022 (Rp)</t>
  </si>
  <si>
    <t>Nilai Kontrak/ SPK/ Kwitansi Juli 2022 (Rp)</t>
  </si>
  <si>
    <t>Nilai Kontrak/ SPK/ Kwitansi Agustus 2022 (Rp)</t>
  </si>
  <si>
    <t>Nilai Kontrak/ SPK/ Kwitansi September 2022 (Rp)</t>
  </si>
  <si>
    <t>Nama Perusahaan/Pelaksana</t>
  </si>
  <si>
    <t>Realisasi Kumulatif</t>
  </si>
  <si>
    <t>Sisa Dana Juli (Rp)</t>
  </si>
  <si>
    <t>Sisa Dana Agustus (Rp)</t>
  </si>
  <si>
    <t>Sisa Dana September (Rp)</t>
  </si>
  <si>
    <t>Masalah yang dihadapi</t>
  </si>
  <si>
    <t>Pemecahan Masalah</t>
  </si>
  <si>
    <t xml:space="preserve">Fisik Juli (%) </t>
  </si>
  <si>
    <t xml:space="preserve">Fisik Agustus(%) </t>
  </si>
  <si>
    <t xml:space="preserve">Fisik September (%) </t>
  </si>
  <si>
    <t xml:space="preserve">Keuangan Juli  (%) </t>
  </si>
  <si>
    <t xml:space="preserve">Keuangan Agustus  (%) </t>
  </si>
  <si>
    <t xml:space="preserve">Keuangan September  (%) </t>
  </si>
  <si>
    <t>Desa/ Kelurahan</t>
  </si>
  <si>
    <t>Kecamatan</t>
  </si>
  <si>
    <t>1.01.2.22.0.00.01.0000</t>
  </si>
  <si>
    <t>DINAS PENDIDIKAN DAN KEBUDAYAAN KAB. TAPANULI UTARA</t>
  </si>
  <si>
    <t>1.01.01</t>
  </si>
  <si>
    <t>PROGRAM PENUNJANG URUSAN PEMERINTAHAN DAERAH KABUPATEN/KOTA</t>
  </si>
  <si>
    <t>1.01.01.2.01</t>
  </si>
  <si>
    <t>Perencanaan, Penganggaran, dan Evaluasi Kinerja Perangkat Daerah</t>
  </si>
  <si>
    <t xml:space="preserve">1.01.01.2.01.01 </t>
  </si>
  <si>
    <t>Penyusunan Dokumen Perencanaan Perangkat Daerah</t>
  </si>
  <si>
    <t>Hutatoruan IX</t>
  </si>
  <si>
    <t>Tarutung</t>
  </si>
  <si>
    <t>DAU</t>
  </si>
  <si>
    <t>Swakelola</t>
  </si>
  <si>
    <t>Dinas Pendidikan Kab. Tapanuli Utara</t>
  </si>
  <si>
    <t>1.01.01.2.01.06</t>
  </si>
  <si>
    <t>Koordinasi dan Penyusunan Laporan Capaian Kinerja dan Ikhtisar Realisasi Kinerja SKPD</t>
  </si>
  <si>
    <t xml:space="preserve">1.01.01.2.02 </t>
  </si>
  <si>
    <t>Administrasi Keuangan Perangkat Daerah</t>
  </si>
  <si>
    <t>1.01.01.2.02.01</t>
  </si>
  <si>
    <t>Penyediaan Gaji dan Tunjangan ASN</t>
  </si>
  <si>
    <t>1.01.01.2.02.02</t>
  </si>
  <si>
    <t>Penyediaan Administrasi Pelaksanaan Tugas ASN</t>
  </si>
  <si>
    <t xml:space="preserve">1.01.01.2.02.05 </t>
  </si>
  <si>
    <t>Koordinasi dan Penyusunan Laporan Keuangan Akhir Tahun SKPD</t>
  </si>
  <si>
    <t>1.01.01.2.03</t>
  </si>
  <si>
    <t>Administrasi Barang Milik Daerah pada Perangkat Daerah</t>
  </si>
  <si>
    <t>1.01.01.2.03.02</t>
  </si>
  <si>
    <t>Pengamanan Barang Milik Daerah SKPD</t>
  </si>
  <si>
    <t xml:space="preserve">1.01.01.2.06 </t>
  </si>
  <si>
    <t>Administrasi Umum Perangkat Daerah</t>
  </si>
  <si>
    <t>1.01.01.2.06.01</t>
  </si>
  <si>
    <t>Penyediaan Komponen Instalasi Listrik/Penerangan Bangunan Kantor</t>
  </si>
  <si>
    <t xml:space="preserve">1.01.01.2.06.02 </t>
  </si>
  <si>
    <t>Penyediaan Peralatan dan Perlengkapan Kantor</t>
  </si>
  <si>
    <t xml:space="preserve">1.01.01.2.06.03 </t>
  </si>
  <si>
    <t>Penyediaan Peralatan Rumah Tangga</t>
  </si>
  <si>
    <t>1.01.01.2.06.05</t>
  </si>
  <si>
    <t>Penyediaan Barang Cetakan dan Penggandaan</t>
  </si>
  <si>
    <t xml:space="preserve">1.01.01.2.06.06 </t>
  </si>
  <si>
    <t>Penyediaan Bahan Bacaan dan Peraturan Perundang-undangan</t>
  </si>
  <si>
    <t>1.01.01.2.06.08</t>
  </si>
  <si>
    <t>Fasilitasi Kunjungan Tamu</t>
  </si>
  <si>
    <t>1.01.01.2.06.09</t>
  </si>
  <si>
    <t>Penyelenggaraan Rapat Koordinasi dan Konsultasi SKPD</t>
  </si>
  <si>
    <t xml:space="preserve">1.01.01.2.08 </t>
  </si>
  <si>
    <t>Penyediaan Jasa Penunjang Urusan Pemerintahan Daerah</t>
  </si>
  <si>
    <t>1.01.01.2.08.01</t>
  </si>
  <si>
    <t>Penyediaan Jasa Surat Menyurat</t>
  </si>
  <si>
    <t xml:space="preserve">1.01.01.2.08.02 </t>
  </si>
  <si>
    <t>Penyediaan Jasa Komunikasi, Sumber Daya Air dan Listrik</t>
  </si>
  <si>
    <t xml:space="preserve">1.01.01.2.08.03 </t>
  </si>
  <si>
    <t>Penyediaan Jasa Peralatan dan Perlengkapan Kantor</t>
  </si>
  <si>
    <t>1.01.01.2.08.04</t>
  </si>
  <si>
    <t>Penyediaan Jasa Pelayanan Umum Kantor</t>
  </si>
  <si>
    <t>Jasa Tenaga Honor 4 Bulan</t>
  </si>
  <si>
    <t>1.01.01.2.09</t>
  </si>
  <si>
    <t>Pemeliharaan Barang Milik Daerah Penunjang Urusan Pemerintahan Daerah</t>
  </si>
  <si>
    <t>1.01.01.2.09.01</t>
  </si>
  <si>
    <t>Penyediaan Jasa Pemeliharaan, Biaya Pemeliharaan dan Pajak Kendaraan Perorangan Dinas atau Kendaraan Dinas Jabatan</t>
  </si>
  <si>
    <t>1.01.02</t>
  </si>
  <si>
    <t>PROGRAM PENGELOLAAN PENDIDIKAN</t>
  </si>
  <si>
    <t xml:space="preserve">1.01.02.2.01 </t>
  </si>
  <si>
    <t>Pengelolaan Pendidikan Sekolah Dasar</t>
  </si>
  <si>
    <t>1.01.02.2.01.02</t>
  </si>
  <si>
    <t>Penambahan Ruang Kelas Baru</t>
  </si>
  <si>
    <t>Tapanuli Utara</t>
  </si>
  <si>
    <t>1.01.02.2.01.03</t>
  </si>
  <si>
    <t>Pembangunan Ruang Guru/Kepala Sekolah/TU</t>
  </si>
  <si>
    <t>1.01.02.2.01.05</t>
  </si>
  <si>
    <t>Pembangunan Perpustakaan Sekolah</t>
  </si>
  <si>
    <t>1.01.02.2.01.06</t>
  </si>
  <si>
    <t>Pembangunan Sarana, Prasarana dan Utilitas Sekolah</t>
  </si>
  <si>
    <t xml:space="preserve">1.01.02.2.01.08 </t>
  </si>
  <si>
    <t>Rehabilitasi Sedang/Berat Ruang Kelas</t>
  </si>
  <si>
    <t xml:space="preserve">1.01.02.2.01.09 </t>
  </si>
  <si>
    <t>Rehabilitasi Sedang/Berat Ruang Guru/Kepala Sekolah/TU</t>
  </si>
  <si>
    <t>1.01.02.2.01.12</t>
  </si>
  <si>
    <t>Rehabilitasi Sedang/Berat Sarana, Prasarana dan Utilitas Sekolah</t>
  </si>
  <si>
    <t>1.01.02.2.01.17</t>
  </si>
  <si>
    <t>Pengadaan Perlengkapan Siswa</t>
  </si>
  <si>
    <t>1.01.02.2.01.25</t>
  </si>
  <si>
    <t>Pembinaan Minat, Bakat dan Kreativitas Siswa</t>
  </si>
  <si>
    <t>1.01.02.2.01.27</t>
  </si>
  <si>
    <t>Pengembangan Karir Pendidik dan Tenaga Kependidikan pada Satuan Pendidikan Sekolah Dasar</t>
  </si>
  <si>
    <t>1.01.02.2.01.28</t>
  </si>
  <si>
    <t>Pembinaan Kelembagaan dan Manajemen Sekolah</t>
  </si>
  <si>
    <t xml:space="preserve">1.01.02.2.01.29 </t>
  </si>
  <si>
    <t>Pengelolaan Dana BOS Sekolah Dasar</t>
  </si>
  <si>
    <t>1.01.02.2.02</t>
  </si>
  <si>
    <t>Pengelolaan Pendidikan Sekolah Menengah Pertama</t>
  </si>
  <si>
    <t>1.01.02.2.02.06</t>
  </si>
  <si>
    <t>Pembangunan Laboratorium</t>
  </si>
  <si>
    <t xml:space="preserve">1.01.02.2.02.14 </t>
  </si>
  <si>
    <t>Rehabilitasi Sedang/Berat Ruang Kelas Sekolah</t>
  </si>
  <si>
    <t>1.01.02.2.02.15</t>
  </si>
  <si>
    <t>Rehabilitasi Sedang/Berat Ruang Guru Sekolah</t>
  </si>
  <si>
    <t>1.01.02.2.02.16</t>
  </si>
  <si>
    <t>Rehabilitasi Sedang/Berat Ruang Unit Kesehatan Sekolah</t>
  </si>
  <si>
    <t xml:space="preserve">1.01.02.2.02.17 </t>
  </si>
  <si>
    <t>Rehabilitasi Sedang/Berat Perpustakaan Sekolah</t>
  </si>
  <si>
    <t>1.01.02.2.02.18</t>
  </si>
  <si>
    <t>Rehabilitasi Sedang/Berat Laboratorium</t>
  </si>
  <si>
    <t>1.01.02.2.02.24</t>
  </si>
  <si>
    <t xml:space="preserve">1.01.02.2.02.35 </t>
  </si>
  <si>
    <t>Pengadaan Alat Praktik dan Peraga Siswa</t>
  </si>
  <si>
    <t xml:space="preserve">1.01.02.2.02.36 </t>
  </si>
  <si>
    <t>Penyelengaraan Proses Belajar dan Ujian bagi Peserta Didik - SMP</t>
  </si>
  <si>
    <t xml:space="preserve">1.01.02.2.02.38 </t>
  </si>
  <si>
    <t xml:space="preserve">1.01.02.2.03 </t>
  </si>
  <si>
    <t>Pengelolaan Pendidikan Anak Usia Dini (PAUD)</t>
  </si>
  <si>
    <t>1.01.02.2.03.14</t>
  </si>
  <si>
    <t>Penyiapan dan Tindak Lanjut Evaluasi Satuan PAUD</t>
  </si>
  <si>
    <t>1.01.02.2.03.16</t>
  </si>
  <si>
    <t>Pengembangan Karir Pendidik dan Tenaga Kependidikan pada Satuan Pendidikan PAUD</t>
  </si>
  <si>
    <t>1.01.02.2.03.18</t>
  </si>
  <si>
    <t>Pengelolaan Dana BOP PAUD</t>
  </si>
  <si>
    <t xml:space="preserve">1.01.02.2.04 </t>
  </si>
  <si>
    <t>Pengelolaan Pendidikan Nonformal/Kesetaraan</t>
  </si>
  <si>
    <t>1.01.02.2.04.17</t>
  </si>
  <si>
    <t>Pengelolaan Dana BOP Sekolah Nonformal/Kesetaraan</t>
  </si>
  <si>
    <t>2.22.02</t>
  </si>
  <si>
    <t>PROGRAM PENGEMBANGAN KEBUDAYAAN</t>
  </si>
  <si>
    <t>2.22.02.2.01</t>
  </si>
  <si>
    <t>Pengelolaan Kebudayaan yang Masyarakat Pelakunya dalam Daerah Kabupaten/Kota</t>
  </si>
  <si>
    <t xml:space="preserve">2.22.02.2.01.02 </t>
  </si>
  <si>
    <t>Pembinaan Sumber Daya Manusia, Lembaga, dan Pranata Kebudayaan</t>
  </si>
  <si>
    <t>2.22.02.2.02.03</t>
  </si>
  <si>
    <t>Pemberian Penghargaan kepada Pihak yang Berprestasi atau Berkontribusi Luar Biasa sesuai dengan Prestasi dan Kontribusinya dalam Pemajuan Kebudayaan</t>
  </si>
  <si>
    <t>1.02.0.00.0.00.01.0000</t>
  </si>
  <si>
    <t>DINAS KESEHATAN KAB. TAPANULI UTARA</t>
  </si>
  <si>
    <t>1.02.01</t>
  </si>
  <si>
    <t>1.02.01.2.01</t>
  </si>
  <si>
    <t>1.02.01.2.01.01</t>
  </si>
  <si>
    <t>Hutatoruan IV</t>
  </si>
  <si>
    <t>1.02.01.2.01.06</t>
  </si>
  <si>
    <t>1.02.01.2.01.07</t>
  </si>
  <si>
    <t>Evaluasi Kinerja Perangkat Daerah</t>
  </si>
  <si>
    <t>1.02.01.2.02</t>
  </si>
  <si>
    <t>1.02.01.2.02.01</t>
  </si>
  <si>
    <t>1.02.01.2.02.03</t>
  </si>
  <si>
    <t>Pelaksanaan Penatausahaan dan Pengujian/Verifikasi Keuangan SKPD</t>
  </si>
  <si>
    <t>1.02.01.2.02.05</t>
  </si>
  <si>
    <t>1.02.01.2.03</t>
  </si>
  <si>
    <t>1.02.01.2.03.06</t>
  </si>
  <si>
    <t>Penatausahaan Barang Milik Daerah pada SKPD</t>
  </si>
  <si>
    <t>1.02.01.2.05</t>
  </si>
  <si>
    <t>Administrasi Kepegawaian Perangkat Daerah</t>
  </si>
  <si>
    <t>1.02.01.2.05.04</t>
  </si>
  <si>
    <t>Koordinasi dan Pelaksanaan Sistem Informasi Kepegawaian</t>
  </si>
  <si>
    <t>1.02.01.2.06</t>
  </si>
  <si>
    <t>1.02.01.2.06.01</t>
  </si>
  <si>
    <t>1.02.01.2.06.02</t>
  </si>
  <si>
    <t>1.02.01.2.06.03</t>
  </si>
  <si>
    <t>1.02.01.2.06.05</t>
  </si>
  <si>
    <t>1.02 . 1.02.01.01 . 01 . 20</t>
  </si>
  <si>
    <t>1.02.01.2.06.06</t>
  </si>
  <si>
    <t>1.02.01.2.06.08</t>
  </si>
  <si>
    <t>1.02.01.2.06.09</t>
  </si>
  <si>
    <t>1.02.01.2.07</t>
  </si>
  <si>
    <t>Pengadaan Barang Milik Daerah Penunjang Urusan Pemerintah Daerah</t>
  </si>
  <si>
    <t>1.02.01.2.07.05</t>
  </si>
  <si>
    <t>Pengadaan Mebel</t>
  </si>
  <si>
    <t>1.02.01.2.07.06</t>
  </si>
  <si>
    <t>Pengadaan Peralatan dan Mesin Lainnya</t>
  </si>
  <si>
    <t>1.02.01.2.08</t>
  </si>
  <si>
    <t>1.02.01.2.08.02</t>
  </si>
  <si>
    <t>1.02 . 1.02.01.01 . 02 . 24</t>
  </si>
  <si>
    <t>1.02.01.2.08.04</t>
  </si>
  <si>
    <t>1.02.01.2.09</t>
  </si>
  <si>
    <t>1.02.01.2.09.02</t>
  </si>
  <si>
    <t>Penyediaan Jasa Pemeliharaan, Biaya Pemeliharaan, Pajak, dan Perizinan Kendaraan DinasOperasional atau Lapangan</t>
  </si>
  <si>
    <t>1.02.01.2.09.09</t>
  </si>
  <si>
    <t>Pemeliharaan/Rehabilitasi Gedung Kantor dan Bangunan Lainnya</t>
  </si>
  <si>
    <t>1.02.01.2.09.11</t>
  </si>
  <si>
    <t>Pemeliharaan/Rehabilitasi Sarana dan Prasarana Pendukung Gedung Kantor atau BangunanLainnya</t>
  </si>
  <si>
    <t>1.02.02</t>
  </si>
  <si>
    <t>PROGRAM PEMENUHAN UPAYA KESEHATAN PERORANGAN DAN UPAYA KESEHATAN MASYARAKAT</t>
  </si>
  <si>
    <t>1.02.02.2.01</t>
  </si>
  <si>
    <t>Penyediaan Fasilitas Pelayanan Kesehatan untuk UKM dan UKP Kewenangan DaerahKabupaten/Kota</t>
  </si>
  <si>
    <t>1.02.02.2.01.13</t>
  </si>
  <si>
    <t>Pengadaan Prasarana dan Pendukung Fasilitas Pelayanan Kesehatan</t>
  </si>
  <si>
    <t>1.02.02.2.01.14</t>
  </si>
  <si>
    <t>Pengadaan Alat Kesehatan/Alat Penunjang Medik Fasilitas Pelayanan Kesehatan</t>
  </si>
  <si>
    <t>1.02.02.2.01.16</t>
  </si>
  <si>
    <t>Pengadaan Obat, Vaksin</t>
  </si>
  <si>
    <t>1.02.02.2.01.17</t>
  </si>
  <si>
    <t>Pengadaan Bahan Habis Pakai</t>
  </si>
  <si>
    <t>1.02.02.2.01.21</t>
  </si>
  <si>
    <t>Distribusi Alat Kesehatan, Obat, Vaksin, Bahan Medis Habis Pakai (BMHP), Makanan dan Minuman ke Puskesmas serta Fasilitas Kesehatan Lainnya</t>
  </si>
  <si>
    <t>1.02.02.2.02</t>
  </si>
  <si>
    <t>Penyediaan Layanan Kesehatan untuk UKM dan UKP Rujukan Tingkat Daerah Kabupaten/Kota</t>
  </si>
  <si>
    <t>1.02.02.2.02.01</t>
  </si>
  <si>
    <t>Pengelolaan Pelayanan Kesehatan Ibu Hamil</t>
  </si>
  <si>
    <t>1.02.02.2.02.02</t>
  </si>
  <si>
    <t>Pengelolaan Pelayanan Kesehatan Ibu Bersalin</t>
  </si>
  <si>
    <t>1.02.02.2.02.03</t>
  </si>
  <si>
    <t>Pengelolaan Pelayanan Kesehatan Bayi Baru Lahir</t>
  </si>
  <si>
    <t>1.02.02.2.02.04</t>
  </si>
  <si>
    <t>Pengelolaan Pelayanan Kesehatan Balita</t>
  </si>
  <si>
    <t>1.02.02.2.02.05</t>
  </si>
  <si>
    <t>Pengelolaan Pelayanan Kesehatan pada Usia Pendidikan Dasar</t>
  </si>
  <si>
    <t>1.02.02.2.02.06</t>
  </si>
  <si>
    <t>Pengelolaan Pelayanan Kesehatan pada Usia Produktif</t>
  </si>
  <si>
    <t>1.02.02.2.02.07</t>
  </si>
  <si>
    <t>Pengelolaan Pelayanan Kesehatan pada Usia Lanjut</t>
  </si>
  <si>
    <t>1.02.02.2.02.08</t>
  </si>
  <si>
    <t>Pengelolaan Pelayanan Kesehatan Penderita Hipertensi</t>
  </si>
  <si>
    <t>1.02.02.2.02.09</t>
  </si>
  <si>
    <t>Pengelolaan Pelayanan Kesehatan Penderita Diabetes Melitus</t>
  </si>
  <si>
    <t>1.02.02.2.02.10</t>
  </si>
  <si>
    <t>Pengelolaan Pelayanan Kesehatan Orang dengan Gangguan Jiwa Berat</t>
  </si>
  <si>
    <t>1.02.02.2.02.11</t>
  </si>
  <si>
    <t>Pengelolaan Pelayanan Kesehatan Orang Terduga Tuberkulosis</t>
  </si>
  <si>
    <t>1.02.02.2.02.12</t>
  </si>
  <si>
    <t>Pengelolaan Pelayanan Kesehatan Orang dengan Risiko Terinfeksi HIV</t>
  </si>
  <si>
    <t>1.02.02.2.02.13</t>
  </si>
  <si>
    <t>Pengelolaan Pelayanan Kesehatan bagi Penduduk pada Kondisi Kejadian Luar Biasa (KLB)</t>
  </si>
  <si>
    <t>1.02.02.2.02.15</t>
  </si>
  <si>
    <t>Pengelolaan Pelayanan Kesehatan Gizi Masyarakat</t>
  </si>
  <si>
    <t>1.02.02.2.02.16</t>
  </si>
  <si>
    <t>Pengelolaan Pelayanan Kesehatan Kerja dan Olahraga</t>
  </si>
  <si>
    <t>1.02.02.2.02.17</t>
  </si>
  <si>
    <t>Pengelolaan Pelayanan Kesehatan Lingkungan</t>
  </si>
  <si>
    <t>1.02.02.2.02.18</t>
  </si>
  <si>
    <t>Pengelolaan Pelayanan Promosi Kesehatan</t>
  </si>
  <si>
    <t>1.02.02.2.02.20</t>
  </si>
  <si>
    <t>Pengelolaan Surveilans Kesehatan</t>
  </si>
  <si>
    <t>1.02.02.2.02.23</t>
  </si>
  <si>
    <t>Pengelolaan Upaya Kesehatan Khusus</t>
  </si>
  <si>
    <t>1.02.02.2.02.25</t>
  </si>
  <si>
    <t>Pelayanan Kesehatan Penyakit Menular dan Tidak Menular</t>
  </si>
  <si>
    <t>1.02.02.2.02.26</t>
  </si>
  <si>
    <t>Pengelolaan Jaminan Kesehatan Masyarakat</t>
  </si>
  <si>
    <t>1.02.02.2.02.34</t>
  </si>
  <si>
    <t>Operasional Pelayanan Fasilitas Kesehatan Lainnya</t>
  </si>
  <si>
    <t>1.02.02.2.02.35</t>
  </si>
  <si>
    <t>Pelaksanaan Akreditasi Fasilitas Kesehatan di Kabupaten/Kota</t>
  </si>
  <si>
    <t>1.02 .02.2.03</t>
  </si>
  <si>
    <t>Penyelenggaraan Sistem Informasi Kesehatan secara Terintegrasi</t>
  </si>
  <si>
    <t>1.02 .02.2.03.01</t>
  </si>
  <si>
    <t>Pengelolaan Data dan Informasi Kesehatan</t>
  </si>
  <si>
    <t>1.02 .02.2.03.02</t>
  </si>
  <si>
    <t>Pengelolaan Sistem Informasi Kesehatan</t>
  </si>
  <si>
    <t>1.02.02.2.04</t>
  </si>
  <si>
    <t>Penerbitan Izin Rumah Sakit Kelas C, D dan Fasilitas Pelayanan Kesehatan Tingkat DaerahKabupaten/Kota</t>
  </si>
  <si>
    <t>1.02.02.2.04.03</t>
  </si>
  <si>
    <t>Peningkatan Mutu Pelayanan Fasilitas Kesehatan</t>
  </si>
  <si>
    <t>1.02.02.2.04.04</t>
  </si>
  <si>
    <t>Penyiapan Perumusan dan Pelaksanaan Pelayanan Kesehatan Rujukan</t>
  </si>
  <si>
    <t>1.02.03</t>
  </si>
  <si>
    <t>PROGRAM PENINGKATAN KAPASITAS SUMBER DAYA MANUSIA KESEHATAN</t>
  </si>
  <si>
    <t>1.02 .03.2.01</t>
  </si>
  <si>
    <t>Pemberian Izin Praktik Tenaga Kesehatan di Wilayah Kabupaten/Kota</t>
  </si>
  <si>
    <t>1.02 .03.2.01.01</t>
  </si>
  <si>
    <t>Pengendalian Perizinan Praktik Tenaga Kesehatan</t>
  </si>
  <si>
    <t>1.02.03.2.02</t>
  </si>
  <si>
    <t>Perencanaan Kebutuhan dan Pendayagunaan Sumberdaya Manusia Kesehatan untuk UKP danUKM di Wilayah Kabupaten/Kota</t>
  </si>
  <si>
    <t>1.02.03.2.02.02</t>
  </si>
  <si>
    <t>Pemenuhan Kebutuhan Sumber Daya Manusia Kesehatan sesuai Standar</t>
  </si>
  <si>
    <t>1.02.03.2.02.03</t>
  </si>
  <si>
    <t>Pembinaan dan Pengawasan Sumber Daya Manusia Kesehatan</t>
  </si>
  <si>
    <t>1.02 .03.2.03</t>
  </si>
  <si>
    <t>Pengembangan Mutu dan Peningkatan Kompetensi Teknis Sumber Daya Manusia Kesehatan Tingkat Daerah Kabupaten/Kota</t>
  </si>
  <si>
    <t>1.02 .03.2.03.01</t>
  </si>
  <si>
    <t>1.02.04</t>
  </si>
  <si>
    <t>PROGRAM SEDIAAN FARMASI, ALAT KESEHATAN DAN MAKANAN MINUMAN</t>
  </si>
  <si>
    <t>1.02.04.2.01</t>
  </si>
  <si>
    <t>Pemberian Izin Apotek, Toko Obat, Toko Alat Kesehatan dan Optikal, Usaha Mikro ObatTradisional (UMOT)</t>
  </si>
  <si>
    <t>1.02.04.2.01.02</t>
  </si>
  <si>
    <t>Penyediaan dan Pengelolaan Data Perizinan dan Tindak Lanjut Pengawasan Izin Apotek, Toko Obat, Toko Alat Kesehatan, dan Optikal, Usaha Mikro Obat Tradisional (UMOT)</t>
  </si>
  <si>
    <t>1.02.04.2.02</t>
  </si>
  <si>
    <t>Pemberian Sertifikat Produksi untuk Sarana Produksi Alat Kesehatan Kelas 1 tertentu danPerbekalan Kesehatan Rumah Tangga Kelas 1 Tertentu Perusahaan Rumah Tangga</t>
  </si>
  <si>
    <t>1.02.04.2.02.01</t>
  </si>
  <si>
    <t>Pengendalian dan Pengawasan serta tindak lanjut Pengawasan Sertifikat Produksi Alat Kesehatan Kelas 1 Tertentu dan PKRT Kelas 1 Tertentu Perusahaan Rumah Tangga</t>
  </si>
  <si>
    <t>1.02.04.2.02.02</t>
  </si>
  <si>
    <t>Pengendalian dan Pengawasan serta Tindak Lanjut Pengawasan Perbekalan Kesehatan Rumah Tangga Kelas 1 Tertentu Perusahaan Rumah Tangga</t>
  </si>
  <si>
    <t>1.02.04.2.03</t>
  </si>
  <si>
    <t>Penerbitan Sertifikat Laik Higiene Sanitasi Tempat Pengelolaan Makanan (TPM) antara lain Jasa Boga, Rumah Makan/Restoran dan Depot Air Minum (DAM)</t>
  </si>
  <si>
    <t>1.02.04.2.03.01</t>
  </si>
  <si>
    <t>Pengendalian dan Pengawasan serta Tindak Lanjut Pengawasan Sertifikat Produksi Pangan Industri Rumah Tangga dan Nomor P-IRT sebagai Izin Produksi, untuk Produk Makanan Minuman Tertentu yang dapat Diproduksi oleh Industri Rumah Tangga</t>
  </si>
  <si>
    <t>1.02.04.2.04</t>
  </si>
  <si>
    <t>1.02.04.2.04.01</t>
  </si>
  <si>
    <t>Pengendalian dan Pengawasan serta Tindak Lanjut Pengawasan Penerbitan Sertifikat Laik Higiene Sanitasi Tempat Pengelolaan Makanan (TPM) antara lain Jasa Boga, Rumah Makan/Restoran dan Depot Air Minum (DAM)</t>
  </si>
  <si>
    <t>1.02.04.2.06</t>
  </si>
  <si>
    <t>Pemeriksaan dan Tindak Lanjut Hasil Pemeriksaan Post Market pada Produksi dan Produk Makanan Minuman Industri Rumah Tangga</t>
  </si>
  <si>
    <t>1.02.04.2.06.01</t>
  </si>
  <si>
    <t xml:space="preserve"> Pemeriksaan Post Market pada Produk Makanan-Minuman Industri Rumah Tangga yang Beredar dan Pengawasan serta Tindak Lanjut Pengawasan</t>
  </si>
  <si>
    <t>1.02.05</t>
  </si>
  <si>
    <t>PROGRAM PEMBERDAYAAN MASYARAKAT BIDANG KESEHATAN</t>
  </si>
  <si>
    <t>1.02.05.2.01</t>
  </si>
  <si>
    <t>Advokasi, Pemberdayaan, Kemitraan, Peningkatan Peran serta Masyarakat dan Lintas SektorTingkat Daerah Kabupaten/Kota</t>
  </si>
  <si>
    <t>1.02.05.2.01.01</t>
  </si>
  <si>
    <t>Peningkatan Upaya Promosi Kesehatan, Advokasi, Kemitraan dan Pemberdayaan Masyarakat</t>
  </si>
  <si>
    <t>1.02.0.00.0.00.01.0001</t>
  </si>
  <si>
    <t>PUSKESMAS AEK PUSKESMAS AEK RAJA</t>
  </si>
  <si>
    <t>1.02.02.2.02.33</t>
  </si>
  <si>
    <t>Operasional Pelayanan Puskesmas</t>
  </si>
  <si>
    <t>DAK Non Fisik - BOKKB - BOK</t>
  </si>
  <si>
    <t>1.02.0.00.0.00.01.0002</t>
  </si>
  <si>
    <t>PUSKESMAS BUTAR</t>
  </si>
  <si>
    <t>1.02.0.00.0.00.01.0003</t>
  </si>
  <si>
    <t>PUSKESMAS GAROGA</t>
  </si>
  <si>
    <t>1.02.0.00.0.00.01.0004</t>
  </si>
  <si>
    <t>PUSKESMAS HUTABAGINDA</t>
  </si>
  <si>
    <t>1.02.0.00.0.00.01.0005</t>
  </si>
  <si>
    <t>PUSKESMAS JANJI ANGKOLA</t>
  </si>
  <si>
    <t xml:space="preserve">1.02.0.00.0.00.01.0006 </t>
  </si>
  <si>
    <t>PUSKESMAS LUMBAN SINAGA</t>
  </si>
  <si>
    <t>1.02.0.00.0.00.01.0007</t>
  </si>
  <si>
    <t>PUSKESMAS MUARA</t>
  </si>
  <si>
    <t>1.02.0.00.0.00.01.0008</t>
  </si>
  <si>
    <t xml:space="preserve"> PUSKESMAS ONAN HASANG</t>
  </si>
  <si>
    <t>1.02.0.00.0.00.01.0009</t>
  </si>
  <si>
    <t xml:space="preserve"> PUSKESMAS PANGARIBUAN</t>
  </si>
  <si>
    <t xml:space="preserve">1.02.0.00.0.00.01.0010 </t>
  </si>
  <si>
    <t>PUSKESMAS PANIARAN</t>
  </si>
  <si>
    <t xml:space="preserve">1.02.0.00.0.00.01.0011 </t>
  </si>
  <si>
    <t>PUSKESMAS PARMONANGAN</t>
  </si>
  <si>
    <t>1.02.0.00.0.00.01.0012</t>
  </si>
  <si>
    <t xml:space="preserve"> PUSKESMAS PARSINGKAMAN</t>
  </si>
  <si>
    <t xml:space="preserve">1.02.0.00.0.00.01.0013 </t>
  </si>
  <si>
    <t>PUSKESMAS SARULLA</t>
  </si>
  <si>
    <t>1.02.0.00.0.00.01.0014</t>
  </si>
  <si>
    <t xml:space="preserve"> PUSKESMAS SIATAS BARITA</t>
  </si>
  <si>
    <t>1.02.0.00.0.00.01.0015</t>
  </si>
  <si>
    <t xml:space="preserve"> PUSKESMAS SIBORONGBORONG</t>
  </si>
  <si>
    <t>1.02.0.00.0.00.01.0016</t>
  </si>
  <si>
    <t xml:space="preserve"> PUSKESMAS SILANGIT</t>
  </si>
  <si>
    <t xml:space="preserve">1.02.0.00.0.00.01.0017 </t>
  </si>
  <si>
    <t>PUSKESMAS SIMANGUMBAN</t>
  </si>
  <si>
    <t>1.02.0.00.0.00.01.0018</t>
  </si>
  <si>
    <t>PUSKESMAS SIPAHUTAR</t>
  </si>
  <si>
    <t>1.02.02.2.02.32</t>
  </si>
  <si>
    <t>Operasional Pelayanan Rumah Sakit</t>
  </si>
  <si>
    <t>1.02.0.00.0.00.01.0019</t>
  </si>
  <si>
    <t xml:space="preserve"> PUSKESMAS SIPULTAK</t>
  </si>
  <si>
    <t>1.02.0.00.0.00.01.0020</t>
  </si>
  <si>
    <t>PUSKESMAS SITADATADA</t>
  </si>
  <si>
    <t>1.02.0.00.0.00.01.0021</t>
  </si>
  <si>
    <t>PUSKESMAS SITUMEANG HABINSARAN</t>
  </si>
  <si>
    <t>1.02.0.00.0.00.02.0000</t>
  </si>
  <si>
    <t>RSU DAERAH TARUTUNG</t>
  </si>
  <si>
    <t>Hutatoruan X</t>
  </si>
  <si>
    <t>RSU Daerah Tarutung</t>
  </si>
  <si>
    <t>Belanja Honorarium Dewan Pengawas RSUD Tarutung</t>
  </si>
  <si>
    <t>6 bulan</t>
  </si>
  <si>
    <t xml:space="preserve">Belanja Gaji Tenaga Kontrak / Non PNS </t>
  </si>
  <si>
    <t>7 bulan</t>
  </si>
  <si>
    <t>Belanja Insentif Tenaga Kontrak /Non PNS</t>
  </si>
  <si>
    <t>Belanja Jasa Pelayanan dan Manajemen Rumah Sakit</t>
  </si>
  <si>
    <t>Belanja Pengganti Extrafooding Petugas Jaga Malam</t>
  </si>
  <si>
    <t>Belanja Obat-obatan</t>
  </si>
  <si>
    <t>E-Katalog</t>
  </si>
  <si>
    <t>483 jenis</t>
  </si>
  <si>
    <t>Belanja Bahan Baku Medis Habis Pakai</t>
  </si>
  <si>
    <t>150 jenis</t>
  </si>
  <si>
    <t>Belanja Sewa CT Scan</t>
  </si>
  <si>
    <t>8 bulan</t>
  </si>
  <si>
    <t>Belanja Jasa Pengangkutan Limbah B3 Medis</t>
  </si>
  <si>
    <t>10 kali pengangkutan</t>
  </si>
  <si>
    <t>Belanja Jasa Pemantauan dan Pelaporan Kualitas Lingkungan RS</t>
  </si>
  <si>
    <t>Belanja pengisian Tabung gas O2, N2O, APAR, dll</t>
  </si>
  <si>
    <t>10.940 tabung</t>
  </si>
  <si>
    <t>Belanja Bahan Makanan Pasien Rawat Inap</t>
  </si>
  <si>
    <t>200 jenis</t>
  </si>
  <si>
    <t>Belanja Telepon, Internet, Air, Listrik, TV Kabel, Retribusi  Sampah</t>
  </si>
  <si>
    <t>Belanja Jasa Surat menyurat</t>
  </si>
  <si>
    <t xml:space="preserve">365 materai, 81 kali pengiriman </t>
  </si>
  <si>
    <t xml:space="preserve">Belanja Bahan Kebutuhan Penanganan Jenazah Pasien Covid-19 </t>
  </si>
  <si>
    <t>Belanja Makanan dan Minuman Petugas Penanganan Covid-19</t>
  </si>
  <si>
    <t>Belanja Alat Tulis Kantor</t>
  </si>
  <si>
    <t>1 kegiatan</t>
  </si>
  <si>
    <t>Belanja Cetak</t>
  </si>
  <si>
    <t>Pengadaan Langsung</t>
  </si>
  <si>
    <t>1  kegiatan</t>
  </si>
  <si>
    <t>Belanja Komponen/Instalasi Listrik</t>
  </si>
  <si>
    <t>21 jenis</t>
  </si>
  <si>
    <t>Belanja Bahan Bacaan dan Peraturan Perundang-undangan</t>
  </si>
  <si>
    <t>26 surat kabar/koran</t>
  </si>
  <si>
    <t>Belanja Makanan dan Minuman Rapat/Kegiatan</t>
  </si>
  <si>
    <t>Belanja Perjalanan Dinas Luar Daerah</t>
  </si>
  <si>
    <t>25 orang</t>
  </si>
  <si>
    <t>Belanja Perjalanan Dinas Dalam Daerah</t>
  </si>
  <si>
    <t>11 orang</t>
  </si>
  <si>
    <t>Belanja Peralatan Kebersihan dan Bahan Pembersih</t>
  </si>
  <si>
    <t>23 jenis</t>
  </si>
  <si>
    <t>Belanja Penyediaan Pakaian Seragam Pegawai</t>
  </si>
  <si>
    <t>2 jenis</t>
  </si>
  <si>
    <t>Belanja Pendidikan dan Pelatihan Peningkatan SDM</t>
  </si>
  <si>
    <t>45 orang</t>
  </si>
  <si>
    <t>Belanja Pemeliharaan Rutin/Berkala Gedung Kantor</t>
  </si>
  <si>
    <t>Belanja Pemeliharaan Rutin/Berkala Peralatan Kantor</t>
  </si>
  <si>
    <t>Belanja Pemeliharaan Rutin/Berkala IPAL Rumah Sakit</t>
  </si>
  <si>
    <t>Belanja Pemeliharaan Rutin/Berkala Sistem Tata Udara Ruang Isolasi</t>
  </si>
  <si>
    <t>Belanja Pemeliharaan Rutin/Berkala Alat-Alat Kesehatan Rumah Sakit</t>
  </si>
  <si>
    <t>Belanja Maintenance SIMRS</t>
  </si>
  <si>
    <t>Belanja Kalibrasi Peralatan Kesehatan Rumah Sakit</t>
  </si>
  <si>
    <t>3 unit</t>
  </si>
  <si>
    <t>Belanja Audit Kantor Akuntansi Publik (KAP)</t>
  </si>
  <si>
    <t>Belanja Jasa Pendonor Darah</t>
  </si>
  <si>
    <t>470 orang</t>
  </si>
  <si>
    <t>Belanja Bahan Bakar, Pelumas, dan Gas LPG</t>
  </si>
  <si>
    <t>9.912 liter, 170 tabung LPG</t>
  </si>
  <si>
    <t>Belanja Transportasi Rujukan Pasien dan Mengantar Jenazah</t>
  </si>
  <si>
    <t>339 orang</t>
  </si>
  <si>
    <t>Belanja STNK/BPKP Kendaraan Dinas</t>
  </si>
  <si>
    <t>5 kendaraan</t>
  </si>
  <si>
    <t>Belanja Publikasi dan Promosi Pelayanan Kesehatan Rumah Sakit</t>
  </si>
  <si>
    <t>Belanja Perbaikan dan Pemeliharaan Rutin/Berkala Kendaraan Dinas</t>
  </si>
  <si>
    <t>7 kendaraan</t>
  </si>
  <si>
    <t>Belanja Iuran BPJS Tenaga Kontrak</t>
  </si>
  <si>
    <t>5 bulan</t>
  </si>
  <si>
    <t>Belanja Laporan Keuangan Unaudited Rumah Sakit</t>
  </si>
  <si>
    <t>1 dokumen</t>
  </si>
  <si>
    <t>Belanja Penyusunan Laporan Kinerja Instansi Pemerintah (LKIP)</t>
  </si>
  <si>
    <t>Belanja Beban Pajak dan Administrasi Bank</t>
  </si>
  <si>
    <t>Belanja Penilaian Akreditasi Rumah Sakit</t>
  </si>
  <si>
    <t>Belanja Pengaduan Pelayanan Publik</t>
  </si>
  <si>
    <t>Belanja Bantuan Sosial Rumah Sakit</t>
  </si>
  <si>
    <t>Belanja Pengurusan Aset Rumah Sakit</t>
  </si>
  <si>
    <t>Belanja Modal Peralatan dan Perlengkapan Kantor</t>
  </si>
  <si>
    <t>Belanja Modal Peralatan Rumah Tangga</t>
  </si>
  <si>
    <t xml:space="preserve">Belanja Modal Peralatan Kesehatan </t>
  </si>
  <si>
    <t>1 paket</t>
  </si>
  <si>
    <t>Belanja Modal Gedung dan Bangunan</t>
  </si>
  <si>
    <t>1.03.0.00.0.00.01.0000</t>
  </si>
  <si>
    <t>DINAS PEKERJAAN UMUM DAN TATA RUANG KAB. TAPANULI UTARA</t>
  </si>
  <si>
    <t>1.03.01</t>
  </si>
  <si>
    <t>1.03.01.2.01</t>
  </si>
  <si>
    <t>1.03.01.2.01.01</t>
  </si>
  <si>
    <t>Dinas Pekerjaan Umum dan Penataan Ruang</t>
  </si>
  <si>
    <t>1.03.01.2.01.06</t>
  </si>
  <si>
    <t>1.03.01.2.01.07</t>
  </si>
  <si>
    <t>1.03.01.2.02</t>
  </si>
  <si>
    <t>1.03.01.2.02.01</t>
  </si>
  <si>
    <t>1.03.01.2.02.03</t>
  </si>
  <si>
    <t>1.03.01.2.02.05</t>
  </si>
  <si>
    <t>1.03.01.2.02.07</t>
  </si>
  <si>
    <t>Koordinasi dan Penyusunan Laporan Keuangan Bulanan/Triwulanan/Semesteran SKPD</t>
  </si>
  <si>
    <t>1.03.01.2.03</t>
  </si>
  <si>
    <t>1.03.01.2.03.05</t>
  </si>
  <si>
    <t>Rekonsiliasi dan Penyusunan Laporan Barang Milik Daerah pada SKPD</t>
  </si>
  <si>
    <t>1.03.01.2.05</t>
  </si>
  <si>
    <t xml:space="preserve"> 1.03.01.2.05.09</t>
  </si>
  <si>
    <t>Pendidikan dan Pelatihan Pegawai Berdasarkan Tugas dan Fungsi</t>
  </si>
  <si>
    <t>1.03.01.2.06</t>
  </si>
  <si>
    <t>1.03.01.2.06.01</t>
  </si>
  <si>
    <t>1.03.01.2.06.02</t>
  </si>
  <si>
    <t>1.03.01.2.06.03</t>
  </si>
  <si>
    <t>1.03.01.2.06.05</t>
  </si>
  <si>
    <t>1.03.01.2.06.06</t>
  </si>
  <si>
    <t>1.03.01.2.06.08</t>
  </si>
  <si>
    <t>1.03.01.2.06.09</t>
  </si>
  <si>
    <t>1.03.01.2.07</t>
  </si>
  <si>
    <t>1.03.01.2.07.06</t>
  </si>
  <si>
    <t>1.03.01.2.07.11</t>
  </si>
  <si>
    <t>Pengadaan Sarana dan Prasarana Pendukung Gedung Kantor atau Bangunan Lainnya</t>
  </si>
  <si>
    <t>1.03.01.2.08</t>
  </si>
  <si>
    <t>1.03.01.2.08.01</t>
  </si>
  <si>
    <t>1.03.01.2.08.02</t>
  </si>
  <si>
    <t>1.03.01.2.08.04</t>
  </si>
  <si>
    <t>1.03.01.2.09</t>
  </si>
  <si>
    <t>1.03.01.2.09.01</t>
  </si>
  <si>
    <t>Penyediaan Jasa Pemeliharaan, Biaya Pemeliharaan dan Pajak Kendaraan Perorangan Dinasatau Kendaraan Dinas Jabatan</t>
  </si>
  <si>
    <t>1.03.01.2.09.03</t>
  </si>
  <si>
    <t>Penyediaan Jasa Pemeliharaan, Biaya Pemeliharaan dan Perizinan Alat Besar</t>
  </si>
  <si>
    <t>1.03.01.2.09.06</t>
  </si>
  <si>
    <t>Pemeliharaan Peralatan dan Mesin Lainnya</t>
  </si>
  <si>
    <t>1.03.01.2.09.09</t>
  </si>
  <si>
    <t>1.03.01.2.09.11</t>
  </si>
  <si>
    <t>1.03.02</t>
  </si>
  <si>
    <t>PROGRAM PENGELOLAAN SUMBER DAYA AIR (SDA)</t>
  </si>
  <si>
    <t>1.03.02.2.01</t>
  </si>
  <si>
    <t>Pengelolaan SDA dan Bangunan Pengaman Pantai pada Wilayah Sungai (WS) dalam 1 (satu)Daerah Kabupaten/Kota</t>
  </si>
  <si>
    <t>1.03.02.2.01.46</t>
  </si>
  <si>
    <t>Normalisasi/Restorasi Sungai</t>
  </si>
  <si>
    <t>1.03.02.2.01.63</t>
  </si>
  <si>
    <t>Koordinasi dan Sinkronisasi Peningkatan Kapasitas Kelembagaan Pengelolaan SDAKewenangan Kabupaten/Kota</t>
  </si>
  <si>
    <t>1.03.02.2.02</t>
  </si>
  <si>
    <t>Pengembangan dan Pengelolaan Sistem Irigasi Primer dan Sekunder pada Daerah Irigasi yangLuasnya dibawah 1000 Ha dalam 1 (satu) Daerah Kabupaten/Kota</t>
  </si>
  <si>
    <t>1.03.02.2.02.01</t>
  </si>
  <si>
    <t>Penyusunan Rencana Teknis dan Dokumen Lingkungan Hidup untuk Konstruksi Irigasi dan Rawa</t>
  </si>
  <si>
    <t>- DED Jaringan Irigasi Kabupaten Tapanuli Utara</t>
  </si>
  <si>
    <t>PT. Noupara/Mauritz Hengki Sahat Hutapaea,ST/Direktur Utama</t>
  </si>
  <si>
    <t xml:space="preserve"> - Updating Data Teknis Kondisi  Jaringan Irigasi Kabupaten Tapanuli Utara</t>
  </si>
  <si>
    <t>- Biaya Fasilitator Kegiatan DAK Bidang Irigasi</t>
  </si>
  <si>
    <t>Biaya Penunjang DAK Irigasi  Tahun 2022 (Epaksi)</t>
  </si>
  <si>
    <t>Biaya Penunjang DAK Irigasi  Tahun 2022 (Biaya Tender)</t>
  </si>
  <si>
    <t>Biaya Penunjang DAK Irigasi  Tahun 2022 ( Jasa Konsuktan Pengawas)</t>
  </si>
  <si>
    <t>Biaya Penunjang DAK Irigasi  Tahun 2022 ( Rapat Koordinasi)</t>
  </si>
  <si>
    <t>Biaya Penunjang DAK Irigasi  Tahun 2022 (Perjalanan Dinas ke/dari Lokasi Kegiatan dalam rangka Pengendalian dan Pengawasan)</t>
  </si>
  <si>
    <t>1.03.02.2.02.14</t>
  </si>
  <si>
    <t>Rehabilitasi Jaringan Irigasi Permukaan</t>
  </si>
  <si>
    <t>DAK, DID</t>
  </si>
  <si>
    <t>Pembangunan Jaringan Irigasi Desa Siopat Bahal (Bonus Produksi)</t>
  </si>
  <si>
    <t>Pahae Jae</t>
  </si>
  <si>
    <t>CV. Nauli BasaSaor Maruli Sitompul/Direktur</t>
  </si>
  <si>
    <t>Rehabilitasi Irigasi Aek Natumpol</t>
  </si>
  <si>
    <t>CV. Tio/Jefri Irwanto Pasaribu/Direktur</t>
  </si>
  <si>
    <t xml:space="preserve">Rehabilitasi Jaringan Irigasi Desa Aritonang </t>
  </si>
  <si>
    <t>Muara</t>
  </si>
  <si>
    <t>CV. Elsahda Laura/Sahat Parulian Simanjuntak/Direktur</t>
  </si>
  <si>
    <t>Rehabilitasi Jaringan Irigasi Desa Hutanagodang</t>
  </si>
  <si>
    <t>Rehabilitasi Jaringan Irigasi D.I Aek Martindi (100 Ha)</t>
  </si>
  <si>
    <t>Pahae Julu</t>
  </si>
  <si>
    <t>Proses Tender</t>
  </si>
  <si>
    <t>305 M'</t>
  </si>
  <si>
    <t>CV. Lovian/Anastasia Hutabarat/Direktris</t>
  </si>
  <si>
    <t>Rehabilitasi Jaringan Irigasi D.I. Siborgung Kiri/Kanan (159 Ha)</t>
  </si>
  <si>
    <t>178 M'</t>
  </si>
  <si>
    <t>CV. Kelana Karya Jaya/Chandra Junjungan Lubis/Direktur</t>
  </si>
  <si>
    <t>Rehabilitasi Jaringan Irigasi D.I Sidolgi (140 Ha)</t>
  </si>
  <si>
    <t>Pagaran</t>
  </si>
  <si>
    <t>761 M'</t>
  </si>
  <si>
    <t>CV. King Brothers/Panahatan Sitorus/Direktur</t>
  </si>
  <si>
    <t>Rehabilitasi Jaringan Irigasi D.I Silangkitang (200 Ha)</t>
  </si>
  <si>
    <t>368 M'</t>
  </si>
  <si>
    <t>CV. Excantri/Boturan SimanjuntakDirektur</t>
  </si>
  <si>
    <t>Rehabilitasi Jaringan Irigasi D.I Sitampurung (225 Ha)</t>
  </si>
  <si>
    <t>Siborongborong</t>
  </si>
  <si>
    <t>435 M'</t>
  </si>
  <si>
    <t>CV. Yakin Jaya/Tambun Hutabarat/Wakil Direktur</t>
  </si>
  <si>
    <t>Rehabilitasi Jaringan Irigasi D.I Suppol (60 Ha)</t>
  </si>
  <si>
    <t>533 M'</t>
  </si>
  <si>
    <t>CV. Artos Group/Jimmy S.M. Simaremare/Direktur</t>
  </si>
  <si>
    <t>Rehabilitasi Jaringan Irigasi Parhopian (Bonus Produksi)</t>
  </si>
  <si>
    <t>CV. Universal Kreasi Mandiri/Burnas Tambunan/Direktur</t>
  </si>
  <si>
    <t>1.03.02.2.02.21</t>
  </si>
  <si>
    <t>Operasi dan Pemeliharaan Jaringan Irigasi Permukaan</t>
  </si>
  <si>
    <t>Operasi dan Pemeliharaan Irigasi Kabupaten di Tapanuli Utara</t>
  </si>
  <si>
    <t>CV. Dolok Atehe/Robert Leonard H. Sianipar/Direktur</t>
  </si>
  <si>
    <t>Biaya Operasional Pekarya Irigasi</t>
  </si>
  <si>
    <t>1.03.10</t>
  </si>
  <si>
    <t>PROGRAM PENYELENGGARAAN JALAN</t>
  </si>
  <si>
    <t>1.03.10.2.01</t>
  </si>
  <si>
    <t>Penyelenggaraan Jalan Kabupaten/Kota</t>
  </si>
  <si>
    <t>1.03.10.2.01.01</t>
  </si>
  <si>
    <t>Penyusunan Rencana, Kebijakan, dan Strategi Pengembangan Jaringan Jalan SertaPerencanaan Teknis Penyelenggaraan Jalan dan Jembatan</t>
  </si>
  <si>
    <t>Biaya Fasilitator Kegiatan DAK Bidang Jalan</t>
  </si>
  <si>
    <t xml:space="preserve">Penyelidikan Tanah Untuk Pembangunan Jembatan	</t>
  </si>
  <si>
    <t>PT. Noupara/Mauritz Hengki Sahat Maruli Hutapea,ST/Direktur</t>
  </si>
  <si>
    <t>Kegiatan Penunjang DAK Penugasan Bidang Jalan TA. 2022</t>
  </si>
  <si>
    <t>Kegiatan Penunjang DAK Reguler Bidang Jalan TA. 2022</t>
  </si>
  <si>
    <t>Perencanaan Teknis Usulan Kegiatan DAK Penugasan Bidang Jalan TA.2023</t>
  </si>
  <si>
    <t>CV. Gedanke/ Ir. Lumumba Siahaan/ Direktur</t>
  </si>
  <si>
    <t>Perencanaan Teknis Usulan Kegiatan DAK Reguler Bidang Jalan TA.2023</t>
  </si>
  <si>
    <t>Biaya Penunjang Kegiatan PEN Tahun Jamak  (Perjalanan Dinas ke/dari Lokasi Kegiatan dalam rangka Pengendalian dan Pengawasan)</t>
  </si>
  <si>
    <t>1.03.10.2.01.04</t>
  </si>
  <si>
    <t>Survey Kondisi Jalan/Jembatan</t>
  </si>
  <si>
    <t>5 Dokumen</t>
  </si>
  <si>
    <t>1.03.10.2.01.05</t>
  </si>
  <si>
    <t>Pembangunan Jalan</t>
  </si>
  <si>
    <t>Biaya operasional penggunaan alat berat untuk pelaksanaan gotong royong</t>
  </si>
  <si>
    <t>15 Kec</t>
  </si>
  <si>
    <t>Pembangunan Jalan Desa Lumban Sipahutar</t>
  </si>
  <si>
    <t>Sipoholon</t>
  </si>
  <si>
    <t>Lapis Penetrasi Macadam 305 x 3 M'</t>
  </si>
  <si>
    <t>CV. Masphaga/Sabang Simorangkir/Direktur</t>
  </si>
  <si>
    <t>Pembangunan Jalan Desa Parhorboan</t>
  </si>
  <si>
    <t>Lapis Penetrasi Macadam 55 x 2,5 M'</t>
  </si>
  <si>
    <t>CV. Bram Mandiri Perdana/Maslin Pasaribu/Direktris</t>
  </si>
  <si>
    <t>Pembangunan Jalan Desa Rahut Bosi</t>
  </si>
  <si>
    <t>Pangaribuan</t>
  </si>
  <si>
    <t>Lapen Sep 100 M' x 2,5 M'</t>
  </si>
  <si>
    <t xml:space="preserve">CV. Felicia/Risma Pandapotan Pandiangan/Direktris </t>
  </si>
  <si>
    <t>Pembangunan Jalan Dusun Hutabagasan Desa Sibingke Kec. Pangaribuan</t>
  </si>
  <si>
    <t>Lapen Sep 183 M' x 2,5 M'</t>
  </si>
  <si>
    <t>CV. Pambers/Jonny Panjaitan/Direktur</t>
  </si>
  <si>
    <t>Pembangunan Jalan Dusun II Sipeor Desa Hutaraja Simanungkalit</t>
  </si>
  <si>
    <t xml:space="preserve">Perkerasan Beton Semen 130 M' x 2,5 M' Tbl 20 cm </t>
  </si>
  <si>
    <t>Pembangunan Jalan Hutajulu - Hutajulu Parbalik</t>
  </si>
  <si>
    <t>Parmonangan</t>
  </si>
  <si>
    <t>Pembangunan Jalan Hutanamora - Nangkot Maria Desa Hapoltahan</t>
  </si>
  <si>
    <t>CV. Panbers/Jonny Panjaitan/Direktur</t>
  </si>
  <si>
    <t>Pembangunan Jalan Lumban Sosor - Siaro</t>
  </si>
  <si>
    <t xml:space="preserve">Pembangunan Jalan Lumban Tora </t>
  </si>
  <si>
    <t>Pembangunan Jalan Menuju Lumban Holbung</t>
  </si>
  <si>
    <t>Sipahutar</t>
  </si>
  <si>
    <t>Rabat Beton Sep 81,5 M' x 2,5 M'</t>
  </si>
  <si>
    <t>CV. 295/Dameria Sitompul/Direktris</t>
  </si>
  <si>
    <t xml:space="preserve">Pembangunan jalan Najumambe - Lobu Sonak (PEN) </t>
  </si>
  <si>
    <t>Rabat Beton Sep. 509 M' x 3 M' Tbl 18 CM</t>
  </si>
  <si>
    <t>CV. Bangun Toba Sejahtera/Jogi Simanjuntak/Direktur</t>
  </si>
  <si>
    <t>Pembangunan jalan Pancur Batu - Lobu Haminjon (No. Ruas 396) (PEN)</t>
  </si>
  <si>
    <t>Adiankoting</t>
  </si>
  <si>
    <t>Perkerasan Beton Semen Tbl 15 Cm Sep. 250 M' x 3 M' dan Telford Tbl. 18 Cm Sep 1.000 x 3 M'</t>
  </si>
  <si>
    <t>CV. Bonimas/Anggiat Sintong Tulus Lumbangaol/Direktur</t>
  </si>
  <si>
    <t>Pembangunan Jalan Pantis  - Sopo Raru (PEN)</t>
  </si>
  <si>
    <t>Pahae julu</t>
  </si>
  <si>
    <t>Telford Sep. 2.420 M' x 3M' Tbl 18 CM</t>
  </si>
  <si>
    <t>CV. Lousia/Marnatal Sitorus/Direktur</t>
  </si>
  <si>
    <t>Pembangunan Jalan Pembangunan Huta Julu - Huta Julu Parbalik (PEN)</t>
  </si>
  <si>
    <t>Telford Sep. 350 M' x 2,5 M'</t>
  </si>
  <si>
    <t>CV. Yakin  Jaya/Tambun Marbue Sahala/Wakil Direktur</t>
  </si>
  <si>
    <t>Pembangunan Jalan Simpang Jalan Negara - Partangga</t>
  </si>
  <si>
    <t>Pembangunan Jalan Tor Hasiholan Banuaji II</t>
  </si>
  <si>
    <t>Karya Bakti TNI ( Bonus Produksi)</t>
  </si>
  <si>
    <t>1 Unit Jembatan</t>
  </si>
  <si>
    <t>Kodim 0210/Tapanuli Utara</t>
  </si>
  <si>
    <t>1.03.10.2.01.08</t>
  </si>
  <si>
    <t>Rekonstruksi Jalan</t>
  </si>
  <si>
    <t>Pemeliharaan Berkala / Rekonstruksi Jalan Parsorminan - Batu Nadua</t>
  </si>
  <si>
    <t>Lapen Sep 267 M' x 3 M'</t>
  </si>
  <si>
    <t>CV. Dua Sekawan/Tommi Pakpahan/Direktur</t>
  </si>
  <si>
    <t>Peningkatan Jalan Desa Sipultak</t>
  </si>
  <si>
    <t>CV. Nikmat Jaya/Parbuntian Nababan/Direktur</t>
  </si>
  <si>
    <t xml:space="preserve">Peningkatan Jalan Lobu Tonga Simatorkis </t>
  </si>
  <si>
    <t>Garoga</t>
  </si>
  <si>
    <t>Lapen Sep 148 M' x 3 M'</t>
  </si>
  <si>
    <t>CV. Carissa Bersinar/Jhonson Tampubolon/Direktur</t>
  </si>
  <si>
    <t>Peningkatan Jalan menuju Dusun Adianbatu Desa Sabungan Nihuta IV</t>
  </si>
  <si>
    <t>Lapen Sep 226 M' x 3 M'</t>
  </si>
  <si>
    <t>CV. Ada Group/Ramos Silalahi/Wakil Direktur II</t>
  </si>
  <si>
    <t>Peningkatan Jalan Menuju Lapas Siborongborong</t>
  </si>
  <si>
    <t>CV. Ladies/Duma Arta Sianturi/Direktris</t>
  </si>
  <si>
    <t>Peningkatan Jalan Sarulla - Tordolok Nauli</t>
  </si>
  <si>
    <t>Lapen Sep 290 M' x 3 M'</t>
  </si>
  <si>
    <t>CV. Nauli Basa/Saur Maruli Sitompul/Direktur</t>
  </si>
  <si>
    <t>Peningkatan Jalan Sosor Tambissu - Ambarhoda</t>
  </si>
  <si>
    <t>Siatas Barita</t>
  </si>
  <si>
    <t>Peningkatan Jalan Tarhonas Lobu Haminjon</t>
  </si>
  <si>
    <t>CV. Dinamika Jaya Amerta/Sanop Marihot Simanjuntak/Direktur</t>
  </si>
  <si>
    <t>Rekonstruksi Jalan Aek Haidupan - Pardarian</t>
  </si>
  <si>
    <t>CV. Dominggo/Dominggo Siregar/Direktur</t>
  </si>
  <si>
    <t>Rekonstruksi  Jalan Aek Ristop - SD Latihan</t>
  </si>
  <si>
    <t xml:space="preserve">Rekonstruksi Jalan Bariba Ni Aek - Sitirdak - Tapian Nauli </t>
  </si>
  <si>
    <t>Rekonstruksi jalan Bulu Payung - Pea Ombun (No. Ruas 032) (PEN)</t>
  </si>
  <si>
    <t>Telford Sep. 325 M' x 3 M' Tbl 18 CM, Rabat Beton Sep. 216 M' x 3 M' Tbl 20 CM, Sep. 26 M' x 4,5 M' Tbl 20 CM</t>
  </si>
  <si>
    <t>CV. Partogi Konstruksi/B. Sondang H. Lumban Gaol/Direktur</t>
  </si>
  <si>
    <t>Rekonstruksi Jalan Bulu Payung - Sibargot</t>
  </si>
  <si>
    <t>Rabat Beton Sep 105 M' x 3 M'</t>
  </si>
  <si>
    <t>Rekonstruksi Jalan Butar - Sitampurung</t>
  </si>
  <si>
    <t>Rekonstruksi Jalan Garoga - Rianiate</t>
  </si>
  <si>
    <t>Sep 2.146 M'</t>
  </si>
  <si>
    <t>CV. Mandiri Asaro Sari/Ir. Baringin Tampubolon/ Direktur</t>
  </si>
  <si>
    <t>Rekonstruksi  Jalan Hutabaginda - Saitnihuta</t>
  </si>
  <si>
    <t>CV. Clara Prima Mandiri/Rusmini Sitinjak/Direktur</t>
  </si>
  <si>
    <t>Rekonstruksi Jalan Hutatinggi - Parmonangan</t>
  </si>
  <si>
    <t>Rekonstruksi Jalan Janji Maria - Bonani Dolok (Bonus Produksi)</t>
  </si>
  <si>
    <t>Purbatua</t>
  </si>
  <si>
    <t>Hotmix Sep 236 M' x 3 M'</t>
  </si>
  <si>
    <t>Rekonstruksi Jalan Keliling Perumnas - Silangkitang</t>
  </si>
  <si>
    <t>CV. Charliana/Helmi Yeni Palit/Direktris</t>
  </si>
  <si>
    <t>Rekonstruksi jalan Lumban Pinasa - Gonting Hopo - Sibio bio - Padang Siandomang (No. Ruas 326) (PEN)</t>
  </si>
  <si>
    <t>Lapen Sep. 365 M' x 3 M', Telford Sep. 1000 M' x 3 M' Tbl 18 CM, Coor Sep. 300 M' x 3 M' Tbl 20 CM</t>
  </si>
  <si>
    <t>CV. Gasfri Slow/Oppong Marganda Lamiduk Banuarea/Direktur</t>
  </si>
  <si>
    <t>Rekonstruksi Jalan Menuju Siharbangan Desa Dolok Saribu</t>
  </si>
  <si>
    <t xml:space="preserve">Rekonstruksi Jalan Onan Runggu - Lbn. Rang - Lbn. Lobu - Tapian Nauli </t>
  </si>
  <si>
    <t>Hotmix Sep 403 M' x 3 M'</t>
  </si>
  <si>
    <t xml:space="preserve">Rekonstruksi jalan Onan Sabtu - Sibudil (No. Ruas 022) (PEN) </t>
  </si>
  <si>
    <t>Telford Sep. 6.166 M' x 3 M' Tbl 18 CM</t>
  </si>
  <si>
    <t>CV. Batu Harang Nauli/Bosfer T. Rikardo Nababan/Direktur</t>
  </si>
  <si>
    <t>Rekonstruksi Jalan Onan Tukka - Simanampang</t>
  </si>
  <si>
    <t>Laston Lapis Aus (AC-WC) Sep. 1920 M' x 3 M'</t>
  </si>
  <si>
    <t>CV. Sigber Jaya/Erik Siagian/Direktur</t>
  </si>
  <si>
    <t>Rekonstruksi Jalan Pancur Batu - Lobu Haminjon</t>
  </si>
  <si>
    <t>Sep 2.200 M'</t>
  </si>
  <si>
    <t>CV. Bertuah/TM. Yazid Fauzan/ Wakil Direktur</t>
  </si>
  <si>
    <t>Rekonstruksi Jalan Pangaloan - Pagaran (Bonus Produksi)</t>
  </si>
  <si>
    <t>Hotmix Sep 348 M' x 3 M'</t>
  </si>
  <si>
    <t>Rekonstruksi Jalan Panongkalan - Simp. Muara Tolang (Bonus Produksi)</t>
  </si>
  <si>
    <t>Simangumban</t>
  </si>
  <si>
    <t>Telford Sep 100 M' x 3 M'</t>
  </si>
  <si>
    <t xml:space="preserve">Rekonstruksi jalan Panongkalan - Simp. Muara Tolang (No. Ruas 435) (PEN) </t>
  </si>
  <si>
    <t>Lapis Pondasi Bawah Konstruksi Telford Sep. 7355 M' x 3 M' Tbl. 18 CM</t>
  </si>
  <si>
    <t>CV. Bangkit Jaya/Jamonang Nababan/Wakil Direktur I</t>
  </si>
  <si>
    <t>Rekonstruksi Jalan Pantis - Sopo Raru (Bonus Produksi)</t>
  </si>
  <si>
    <t>Rekonstruksi jalan Pargawahan - Lobu Tonga (No. Ruas 350) (PEN)</t>
  </si>
  <si>
    <t>Telford Sep. 1.265 M' x 3 M' Tbl 18 CM</t>
  </si>
  <si>
    <t>CV. Bornoch Jaya/Sintong M.P Simbolon/Direktur</t>
  </si>
  <si>
    <t>Rekonstruksi jalan Parinsoran - Pangorian (No. Ruas 155) (PEN)</t>
  </si>
  <si>
    <t>Telford Sep. 2.305 M' x 3 M' Tbl 18 CM</t>
  </si>
  <si>
    <t>CV. Boru Silalahi Sabungan/Seven Internoto Nababan/Direktur</t>
  </si>
  <si>
    <t xml:space="preserve">Rekonstruksi jalan Parsosoran-Hadataran (No. Ruas 388) (PEN) </t>
  </si>
  <si>
    <t>Rabat Beton Sep. 499 M' x 3 M' Tbl 20 CM, Telford Sep. 650 M' x 3 M' Tbl 18 CM</t>
  </si>
  <si>
    <t>CV. Enmo Gracia/Juanda Banuarea/Direktur</t>
  </si>
  <si>
    <t>Rekonstruksi Jalan Perum Barat Indah - Pagar Sinondi</t>
  </si>
  <si>
    <t>CV. Monase/Rido Benson Nababan/Direktur</t>
  </si>
  <si>
    <t>Rekonstruksi Jalan Simardangiang - Pasir Nauli (Bonus Produksi)</t>
  </si>
  <si>
    <t>Rekonstruksi jalan Simardangiang - Pasir Nauli (PEN)</t>
  </si>
  <si>
    <t xml:space="preserve">Rabat Beton Sep. 250 M' x 3M' Tbl 18 CM, Telford Sep. 1.345 M' x 3M' </t>
  </si>
  <si>
    <t xml:space="preserve">Rekonstruksi jalan Simp. Paranginan - Sirumambe - Hadataran (PEN) </t>
  </si>
  <si>
    <t>Lapen Sep. 955 M' x 2,5 M'</t>
  </si>
  <si>
    <t>CV. Gasfri Slow/Sri Wahyuni Oktavia Rejeki Bancin/Wakil Direktur</t>
  </si>
  <si>
    <t>Rekonstruksi Jalan Simp. Sigompulon - Sigompulon</t>
  </si>
  <si>
    <t>Rekonstruksi Jalan Simp. Tugu - Parratusan</t>
  </si>
  <si>
    <t>Rekonstruksi jalan Sp. Bulu Payung - Sibargot (No. Ruas 351) (PEN)</t>
  </si>
  <si>
    <t>Telford Sep. 1.555 M' x 3 M' Tbl 18 CM, Rabat Beton Sep. 251 M' x 3 M' Tbl 20 CM</t>
  </si>
  <si>
    <t>CV. Mandiri Ridho Konstruksi/Jara Barita L Raja/Wakil Direktur</t>
  </si>
  <si>
    <t xml:space="preserve">Rekonstruksi Jalan sp. Hariara - Rappa </t>
  </si>
  <si>
    <t>Rekonstruksi jalan Sp. Hariara – Rappa (No. Ruas 117) (PEN)</t>
  </si>
  <si>
    <t>Telford Sep. 2100 M' x 3 M'</t>
  </si>
  <si>
    <t>CV. Nabaru Tama/Rico Sipahutar/Wakil Direktur</t>
  </si>
  <si>
    <t>Rekonstruksi Jalan Sp. Pacuan - Silaitlait - Bts. Humbahas</t>
  </si>
  <si>
    <t>Laston Lapis Aus (AC-WC) Sep. 1608 M' x 3 M'</t>
  </si>
  <si>
    <t>CV. Mrs/John Victor Sianipar/Direktur</t>
  </si>
  <si>
    <t xml:space="preserve">Rekonstruksi Jalan Sp. Simangonding - Simangonding </t>
  </si>
  <si>
    <t>Rekonstruksi Jalan Tapian Nauli I - Tapian Nauli II</t>
  </si>
  <si>
    <t>Rekonstruksi Jalan Tapian Nauli - Lumban Tongatonga</t>
  </si>
  <si>
    <t>CV. Ofra Martua/Mangihut Nababan/Direktur</t>
  </si>
  <si>
    <t>1.03.10.2.01.09</t>
  </si>
  <si>
    <t>Rehabilitasi Jalan</t>
  </si>
  <si>
    <t>DAU, DAK</t>
  </si>
  <si>
    <t>Rehabilitasi Jalan Aek Rangat - Sandaran</t>
  </si>
  <si>
    <t>Lapis Penetrasi Macadam 400 x 3 M'</t>
  </si>
  <si>
    <t>Rehabilitasi Jalan Desa Lobu Siregar I</t>
  </si>
  <si>
    <t>Rehabilitasi Jalan Desa Lobu Siregar II</t>
  </si>
  <si>
    <t>Lapis Penetrasi Macadam</t>
  </si>
  <si>
    <t>CV. Ady Mulia/Ady Ripai Hutasoit/Direktur</t>
  </si>
  <si>
    <t>Rehabilitasi Jalan Garoga - Pearaja Batas Tapsel</t>
  </si>
  <si>
    <t>Lapen Sep 208 M' x 3 M'</t>
  </si>
  <si>
    <t>CV. Nauli/Rumini Nainggolan/Direktris</t>
  </si>
  <si>
    <t>Rehabilitasi Jalan Keliling Pulau Sibandang</t>
  </si>
  <si>
    <t>Rehabilitasi Jalan Lumban Pinasa - Parsosoran Gonting Salak</t>
  </si>
  <si>
    <t>Hotmix Sep 121 M' x 3 M'</t>
  </si>
  <si>
    <t>Rehabilitasi Jalan Onan Runggu - Lumban Rihit Kec. Sipahutar</t>
  </si>
  <si>
    <t>Lapen Sep 151 M' x 3 M'</t>
  </si>
  <si>
    <t xml:space="preserve">Rehabilitasi Jalan Onan Runggu - Silima Bahal - Hutagurgur </t>
  </si>
  <si>
    <t>Lapen Sep 345 M' x 3 M'</t>
  </si>
  <si>
    <t>Rehabilitasi Jalan Pagarbatu -  Dolok Imun</t>
  </si>
  <si>
    <t xml:space="preserve">Rehabilitasi Jalan Peanornor - Pantis - Sitapean </t>
  </si>
  <si>
    <t>Rehabilitsi Jalan Rahut bosi - Lobu Gala</t>
  </si>
  <si>
    <t>Lapen Sep 146 M' x 3 M'</t>
  </si>
  <si>
    <t xml:space="preserve">Rehabilitasi Jalan Rappa - Tumus - Hajoran (PEN) </t>
  </si>
  <si>
    <t>Telford Sep. 165 M' x 3 M'</t>
  </si>
  <si>
    <t>CV. Milenium 2001/Sosionggalon Hutabarat/Direktur</t>
  </si>
  <si>
    <t xml:space="preserve">Rehabilitasi Jalan Sigotom - Simanampang </t>
  </si>
  <si>
    <t>Lapen Sep 192 M' x 3 M'</t>
  </si>
  <si>
    <t>Rehabilitasi  Jalan Sigotom - Soporaru</t>
  </si>
  <si>
    <t>Telford Sep 436 M' x 3 M'</t>
  </si>
  <si>
    <t>Rehabilitasi Jalan Sigumbang - Sigalingging</t>
  </si>
  <si>
    <t>CV. Goti/Bangun Panggabean/Direktur</t>
  </si>
  <si>
    <t xml:space="preserve">Rehabilitasi Jalan Simamora Hasibuan - Sibaragas </t>
  </si>
  <si>
    <t>Lapis Penetrasi Macadam 410 x 3 M'</t>
  </si>
  <si>
    <t>CV. Excantri/Boturan Simanjuntak/Direktur</t>
  </si>
  <si>
    <t>Rehabilitasi Jalan Simanampang - Gonting Pege</t>
  </si>
  <si>
    <t>Lapen Sep 260 M' x 3 M'</t>
  </si>
  <si>
    <t>CV. Ngolu Mulia Karya/Ferdinan Feryanto Manalu/Direktur</t>
  </si>
  <si>
    <t>Rehabilitasi Jalan Simangumban - Hopong</t>
  </si>
  <si>
    <t>Lapen Sep 212 M' x 3 M'</t>
  </si>
  <si>
    <t>Rehabilitasi Jalan Simpang Perternakan - Hariara - Batas Humbahas</t>
  </si>
  <si>
    <t>Rehabilitasi Jalan Sipultak - Simamora Hasibuan</t>
  </si>
  <si>
    <t>Rehabilitasi Jalan Sitabotabo Toruan</t>
  </si>
  <si>
    <t>Laston lapis Aus (AC-WC)</t>
  </si>
  <si>
    <t>Rehabilitasi Jalan Sp. Pagarbatu - Dolok Imun Kec. Sipoholon</t>
  </si>
  <si>
    <t>Lapis Penetrasi Macadam 300 x 3 M'</t>
  </si>
  <si>
    <t>1.03.10.2.01.10</t>
  </si>
  <si>
    <t>Pemeliharaan Berkala Jalan</t>
  </si>
  <si>
    <t>Pemeliharaan Berkala Jalan Janji Angkola - Parsaoran - Janji Nauli (Bonus Produksi)</t>
  </si>
  <si>
    <t>Lapen Sep 193 M' x 3 M'</t>
  </si>
  <si>
    <t>CV.Nunut Mardenggan/Julio Panjaitan/Direktur</t>
  </si>
  <si>
    <t>Pemeliharaan Berkala Jalan Parsaoran Samosir - Hariara (Bonus Produksi)</t>
  </si>
  <si>
    <t>Lapen Sep 279 M' x 3 M'</t>
  </si>
  <si>
    <t>CV. Nauli Basa/Saor Maruli Sitompul/Direktur</t>
  </si>
  <si>
    <t xml:space="preserve">Pemeliharaan Berkala Jalan Sampagul Desa Hutaraja - Parlombuan </t>
  </si>
  <si>
    <t>Lapen Sep 154 M' x 3 M'</t>
  </si>
  <si>
    <t xml:space="preserve">Pemeliharaan Berkala Jalan Sibingke - Lobugoti - Soporaru </t>
  </si>
  <si>
    <t>Lapen Sep 205 M' x 3 M'</t>
  </si>
  <si>
    <t>Pemeliharaan Berkala Jalan Sigompulon - Bonani Dolok (Bonus Produksi)</t>
  </si>
  <si>
    <t>Lapen Sep 392 M' x 3 M'</t>
  </si>
  <si>
    <t>Pemeliharaan Berkala Jalan Sipahutar - Dolok Nagodang - Parlombuan</t>
  </si>
  <si>
    <t>Lapen Sep 214 M' x 3,5 M'</t>
  </si>
  <si>
    <t>Pemeliharaan Berkala Jalan Sipahutar - Lumban Rihit</t>
  </si>
  <si>
    <t>Lapen Sep 356 M' x 3 M'</t>
  </si>
  <si>
    <t>CV. Milenium 2001/Sosionggalon HP. Hutabarat,SE/Direktur</t>
  </si>
  <si>
    <t xml:space="preserve">Pemeliharaan Berkala Jalan Sp. Bolon - Pea Ombun </t>
  </si>
  <si>
    <t>Telford Sep 264 M' x 3 M'</t>
  </si>
  <si>
    <t>Pemeliharaan Berkala Jalan Sp. Sibaganding - Simataniari - Hutajulu (Bonus Produksi)</t>
  </si>
  <si>
    <t>Pemeliharaan Berkala / Rehabilitasi Jalan Sarulla - Sipetang</t>
  </si>
  <si>
    <t>Sep 2.000 M'</t>
  </si>
  <si>
    <t>CV. Pande Kaliaga/ Andrie Muhammad/ Direktur</t>
  </si>
  <si>
    <t>Pemeliharaan Berkala / Rehabilitasi Jalan Siparendean - Huta Mamungka - Adian Nalambok</t>
  </si>
  <si>
    <t>Laston Lapis Aus (AC-WC) Sep. 2079 M' x 3 M'</t>
  </si>
  <si>
    <t>PT. Soadamara Mitra Lestari/Chiristin M.Y Naibaho/Direktur</t>
  </si>
  <si>
    <t>Pemeliharaan Jalan Parmonangan - Hutajulu</t>
  </si>
  <si>
    <t>Pemeliharaan Jalan Saitnihuta - Hutabarat</t>
  </si>
  <si>
    <t>Laston lapis Aus (AC-WC) Sep. 185M x 3M</t>
  </si>
  <si>
    <t>Pemeliharaan Jalan Tarutung - Harean</t>
  </si>
  <si>
    <t>Laston lapis Aus (AC-WC) Sep. 145M x 4,5M</t>
  </si>
  <si>
    <t>1.03.10.2.01.11</t>
  </si>
  <si>
    <t>Pemeliharaan Rutin Jalan</t>
  </si>
  <si>
    <t>Pemeliharaan Rutin Jalan Kabupaten di Tapanuli Utara</t>
  </si>
  <si>
    <t>Laston Lapis Aus (AC-WC)</t>
  </si>
  <si>
    <t>Pekarya Jalan</t>
  </si>
  <si>
    <t>Pemeliharaan Rutin Jalan Harean-Pansurnapitu</t>
  </si>
  <si>
    <t>Pemeliharaan Rutin Jalan Simangumban - Lumban Garaga</t>
  </si>
  <si>
    <t>1.03.10.2.01.12</t>
  </si>
  <si>
    <t>Pembangunan Jembatan</t>
  </si>
  <si>
    <t xml:space="preserve">Pembangunan Jembatan Aek Julu Desa Pancur Napitu (PEN) </t>
  </si>
  <si>
    <t>1 Unit</t>
  </si>
  <si>
    <t>CV. Citra Anugrah Persada/Baktiar Panjaitan/Wakil Direktur III</t>
  </si>
  <si>
    <t>Pembangunan Jembatan Aek Barebe (Tahap II) (Bonus Produksi)</t>
  </si>
  <si>
    <t>CV. Agung Bhakti/Monte Carlo Sinaga/Direktur</t>
  </si>
  <si>
    <t>Pembangunan Jembatan Aek Dahasan (Bonus Produksi)</t>
  </si>
  <si>
    <t>Pembangunan Jembatan Aek Lobu</t>
  </si>
  <si>
    <t>Pembangunan Jembatan Aek Singgolom</t>
  </si>
  <si>
    <t>CV. Samaru Cipta Semesta/Christian Immanuel/Direktur</t>
  </si>
  <si>
    <t>Pembangunan Jembatan Dusun Buntu Raja</t>
  </si>
  <si>
    <t xml:space="preserve">Pembangunan Jembatan Pada Jalan Sp. Silando - Silando </t>
  </si>
  <si>
    <t>Pembangunan Jembatan  Sitapaian</t>
  </si>
  <si>
    <t>1 Unit Sep  10 M'</t>
  </si>
  <si>
    <t>CV. Putra Karya Fisindo/Rikardo Sibarani/Wakil Direktur I</t>
  </si>
  <si>
    <t>1.03.10.2.01.21</t>
  </si>
  <si>
    <t>Penanggulangan Bencana/Tanggap Darurat</t>
  </si>
  <si>
    <t>1.03.11</t>
  </si>
  <si>
    <t>PROGRAM PENGEMBANGAN JASA KONSTRUKSI</t>
  </si>
  <si>
    <t>1.03.11.2.01</t>
  </si>
  <si>
    <t>Penyelenggaraan Pelatihan Tenaga Terampil Konstruksi</t>
  </si>
  <si>
    <t>1.03.11.2.01.04</t>
  </si>
  <si>
    <t>Pelaksanaan Pelatihan Tenaga Terampil Konstruksi</t>
  </si>
  <si>
    <t>1.03.12</t>
  </si>
  <si>
    <t>PROGRAM PENYELENGGARAAN PENATAAN RUANG</t>
  </si>
  <si>
    <t>1.03.12.2.01</t>
  </si>
  <si>
    <t>Penetapan Rencana Tata Ruang Wilayah (RTRW) dan Rencana Rinci Tata Ruang (RRTR)Kabupaten/Kota</t>
  </si>
  <si>
    <t>1.03.12.2.01.02</t>
  </si>
  <si>
    <t>Pelaksanaan Persetujuan Substansi, Evaluasi, Konsultasi Evaluasi dan Penetapan RRTRKabupaten/Kota</t>
  </si>
  <si>
    <t>1.03.12.2.01.04</t>
  </si>
  <si>
    <t>Sosialisasi Kebijakan dan Peraturan Perundang-undangan Bidang Penataan Ruang</t>
  </si>
  <si>
    <t>1.03.12.2.02</t>
  </si>
  <si>
    <t xml:space="preserve"> Koordinasi dan Sinkronisasi Perencanaan Tata Ruang Daerah Kabupaten/Kota</t>
  </si>
  <si>
    <t>1.03.12.2.02.01</t>
  </si>
  <si>
    <t>Koordinasi dan Sinkronisasi Penyusunan RTRW Kabupaten/Kota</t>
  </si>
  <si>
    <t>1.03.12.2.04</t>
  </si>
  <si>
    <t>Koordinasi dan Sinkronisasi Pengendalian Pemanfaatan Ruang Daerah Kabupaten/Kota</t>
  </si>
  <si>
    <t>1.03.12.2.04.04</t>
  </si>
  <si>
    <t>Koordinasi Pelaksanaan Penataan Ruang</t>
  </si>
  <si>
    <t>1.04.2.10.1.03.01.0000</t>
  </si>
  <si>
    <t>DINAS PERUMAHAN DAN KAWASAN PERMUKIMAN KAB. TAPANULI UTARA</t>
  </si>
  <si>
    <t>1.03.03</t>
  </si>
  <si>
    <t>PROGRAM PENGELOLAAN DAN PENGEMBANGAN SISTEM PENYEDIAAN AIR MINUM</t>
  </si>
  <si>
    <t>1.03.03.2.01</t>
  </si>
  <si>
    <t>Pengelolaan dan Pengembangan Sistem Penyediaan Air Minum (SPAM) di DaerahKabupaten/Kota</t>
  </si>
  <si>
    <t>1.03.03.2.01.04</t>
  </si>
  <si>
    <t>Pembangunan SPAM Jaringan Perpipaan di Kawasan Perdesaan</t>
  </si>
  <si>
    <t>- Pembangunan Baru SPAM Jaringan Perpipaan Desa Parbaju Tonga Kec. Tarutung</t>
  </si>
  <si>
    <t>Parbaju Tonga</t>
  </si>
  <si>
    <t>Dinas Perumahan Rakyat dan Kawasan Pemukiman</t>
  </si>
  <si>
    <t>- Pembangunan Baru SPAM Jaringan Perpipaan Desa Parratusan Kec. Pangaribuan</t>
  </si>
  <si>
    <t>Parratusan</t>
  </si>
  <si>
    <t>- Pembangunan Baru SPAM Jaringan Perpipaan Desa Sitolu Ompu Kec. Pahae Jae</t>
  </si>
  <si>
    <t>Sitolu Ompu</t>
  </si>
  <si>
    <t>-Biaya Penunjang DAK Air Minum</t>
  </si>
  <si>
    <t>1.03.03.2.01.06</t>
  </si>
  <si>
    <t>Peningkatan SPAM Jaringan Perpipaan di Kawasan Perdesaan</t>
  </si>
  <si>
    <t>DAK, DAU</t>
  </si>
  <si>
    <t>1.03.03.2.01.12</t>
  </si>
  <si>
    <t>Fasilitasi Penyiapan Kerja Sama SPAM</t>
  </si>
  <si>
    <t>1.03.05</t>
  </si>
  <si>
    <t>PROGRAM PENGELOLAAN DAN PENGEMBANGAN SISTEM AIR LIMBAH</t>
  </si>
  <si>
    <t>1.03.05.2.01</t>
  </si>
  <si>
    <t>Pengelolaan dan Pengembangan Sistem Air Limbah Domestik dalam Daerah Kabupaten/Kota</t>
  </si>
  <si>
    <t>1.03.05.2.01.01</t>
  </si>
  <si>
    <t>Penyusunan Rencana, Kebijakan, Strategi dan Teknis Sistem Pengelolaan Air Limbah Domestikdalam Daerah Kabupaten/Kota</t>
  </si>
  <si>
    <t>1.03.05.2.01.06</t>
  </si>
  <si>
    <t>Pembangunan/Penyediaan Sub Sistem Pengolahan Setempat</t>
  </si>
  <si>
    <t>Pembangunan Baru IPAL Skala Permukiman Kombinasi MCK di Desa Sisordak Kec. Parmonangan</t>
  </si>
  <si>
    <t>Sisordak</t>
  </si>
  <si>
    <t>DAK</t>
  </si>
  <si>
    <t>Pembangunan Tangki Septik Skala Individual Perdesaan di Desa Banuaji IV Kec. Adian Koting</t>
  </si>
  <si>
    <t>Banuaji IV</t>
  </si>
  <si>
    <t>Pembangunan Tangki Septik Skala Individual Perdesaan di Desa Siandor andor Kec. Tarutung</t>
  </si>
  <si>
    <t>Siandor-andor</t>
  </si>
  <si>
    <t>Pembangunan Tangki Septik Skala Individual Perdesaan di Desa Sidagal Kec. Siatas Barita</t>
  </si>
  <si>
    <t>Sidagal</t>
  </si>
  <si>
    <t>Pembangunan Tangki Septik Skala Individual Perdesaan di Desa Sibulan bulan Kec. Purbatua</t>
  </si>
  <si>
    <t>Sibulan bulan</t>
  </si>
  <si>
    <t>Pembangunan Tangki Septik Skala Individual Perdesaan di Desa Parsibarungan Kec. Pangaribuan</t>
  </si>
  <si>
    <t>Parsibarungan</t>
  </si>
  <si>
    <t>Pembangunan Tangki Septik Skala Individual Perdesaan di Desa Parsosoran Kec. Garoga</t>
  </si>
  <si>
    <t>Parsosoran</t>
  </si>
  <si>
    <t>Pembangunan Tangki Septik Skala Individual Perdesaan di Desa Gonting Salak Kec. Garoga</t>
  </si>
  <si>
    <t xml:space="preserve">Gonting Salak </t>
  </si>
  <si>
    <t>Pembangunan Tangki Septik Skala Individual Perdesaan di Desa Sitampurung Kec. Siborongborong</t>
  </si>
  <si>
    <t>Sitampurung</t>
  </si>
  <si>
    <t>Pembangunan Tangki Septik Skala Individual Perdesaan di Desa Sibaragas Kec. Pagaran</t>
  </si>
  <si>
    <t>Sibaragas</t>
  </si>
  <si>
    <t>BIAYA PENUNJANG DAK SANITASI</t>
  </si>
  <si>
    <t>1.03.06</t>
  </si>
  <si>
    <t>PROGRAM PENGELOLAAN DAN PENGEMBANGAN SISTEM DRAINASE</t>
  </si>
  <si>
    <t>1.03.06.2.01</t>
  </si>
  <si>
    <t>Pengelolaan dan Pengembangan Sistem Drainase yang Terhubung Langsung dengan Sungaidalam Daerah Kabupaten/Kota</t>
  </si>
  <si>
    <t>1.03.06.2.01.12</t>
  </si>
  <si>
    <t>Pembangunan Sistem Drainase Lingkungan - Pembangunan Drainase Lingkungan HKBP Silait-lait Desa Silait-lait Kec Siborongborong</t>
  </si>
  <si>
    <t>Silait-lait</t>
  </si>
  <si>
    <t>Dinas Perumahan Rakyat dan Kawasan Permukiman</t>
  </si>
  <si>
    <t>1.03.08</t>
  </si>
  <si>
    <t>PROGRAM PENATAAN BANGUNAN GEDUNG</t>
  </si>
  <si>
    <t>1.03.08.2.01</t>
  </si>
  <si>
    <t>Penyelenggaraan Bangunan Gedung di Wilayah Daerah Kabupaten/Kota, Pemberian IzinMendirikan Bangunan (IMB) dan Sertifikat Laik Fungsi Bangunan Gedung</t>
  </si>
  <si>
    <t>1.03.08.2.01.01</t>
  </si>
  <si>
    <t>Penyelenggaraan Penerbitan Izin Mendirikan Bangunan (IMB), Sertifikat Laik Fungsi (SLF),peran Tenaga Ahli Bangunan Gedung (TABG), Pendataan Bangunan Gedung, serta Implementasi SIMBG</t>
  </si>
  <si>
    <t>Biaya Operasional Penyelenggaraan Bangunan Gedung (PBG)</t>
  </si>
  <si>
    <t>Biaya Pendamping Peil Banjir di Kabupaten Tapanuli Utara</t>
  </si>
  <si>
    <t>1.03.08.2.01.02</t>
  </si>
  <si>
    <t>Perencanaan, Pembangunan, Pengawasan, dan Pemanfaatan Bangunan Gedung DaerahKabupaten/Kota</t>
  </si>
  <si>
    <t>- Penyediaan Jasa Koordinasi Harga Satuan Bangunan Gedung Negara (HSBGN) dan Standard Satuan Harga Kabupaten</t>
  </si>
  <si>
    <t>- Penataan Halaman Kantor KPU Kabupaten Tapanuli Utara di Kecamatan Tarutung</t>
  </si>
  <si>
    <t xml:space="preserve">- Rehabilitasi Rumah Dinas Ketua Pengadilan Negeri Tarutung </t>
  </si>
  <si>
    <t>- Pembuatan DED Master Plan Aek Sigeaon</t>
  </si>
  <si>
    <t xml:space="preserve">Penyusunan Perda Perubahan tentang Persetujuan Bangunan Gedung </t>
  </si>
  <si>
    <t>1.04.01</t>
  </si>
  <si>
    <t>1.04.01.2.01</t>
  </si>
  <si>
    <t>1.04.01.2.01.01</t>
  </si>
  <si>
    <t>Simorangkir Julu</t>
  </si>
  <si>
    <t>1.04.01.2.01.06</t>
  </si>
  <si>
    <t>1.04.01.2.02</t>
  </si>
  <si>
    <t>1.04.01.2.02.01</t>
  </si>
  <si>
    <t>1.04.01.2.02.03</t>
  </si>
  <si>
    <t>1.04.01.2.02.05</t>
  </si>
  <si>
    <t>1.04.01.2.06</t>
  </si>
  <si>
    <t>1.04.01.2.06.01</t>
  </si>
  <si>
    <t>1.04.01.2.06.02</t>
  </si>
  <si>
    <t>1.04.01.2.06.03</t>
  </si>
  <si>
    <t>1.04.01.2.06.05</t>
  </si>
  <si>
    <t>1.04.01.2.06.06</t>
  </si>
  <si>
    <t>1.04.01.2.06.08</t>
  </si>
  <si>
    <t>1.04.01.2.06.09</t>
  </si>
  <si>
    <t>1.04.01.2.08</t>
  </si>
  <si>
    <t>1.04.01.2.08.01</t>
  </si>
  <si>
    <t>1.04.01.2.08.02</t>
  </si>
  <si>
    <t>1.04.01.2.08.04</t>
  </si>
  <si>
    <t>1.04.01.2.09</t>
  </si>
  <si>
    <t>1.04.01.2.09.01</t>
  </si>
  <si>
    <t>1.04.01.2.09.09</t>
  </si>
  <si>
    <t>1.04.01.2.09.11</t>
  </si>
  <si>
    <t>1.04.02</t>
  </si>
  <si>
    <t>PROGRAM PENGEMBANGAN PERUMAHAN</t>
  </si>
  <si>
    <t>1.04.02.2.01</t>
  </si>
  <si>
    <t>Pendataan Penyediaan dan Rehabilitasi Rumah Korban Bencana atau Relokasi ProgramKabupaten/Kota</t>
  </si>
  <si>
    <t>1.04.02.2.01.04</t>
  </si>
  <si>
    <t>Pendataan Tingkat Kerusakan Rumah Akibat Bencana</t>
  </si>
  <si>
    <t>1.04.03</t>
  </si>
  <si>
    <t>PROGRAM KAWASAN PERMUKIMAN</t>
  </si>
  <si>
    <t>1.04.03.2.02</t>
  </si>
  <si>
    <t>Penataan dan Peningkatan Kualitas Kawasan Permukiman Kumuh dengan Luas di Bawah 10(sepuluh) Ha</t>
  </si>
  <si>
    <t>1.04.03.2.02.02</t>
  </si>
  <si>
    <t>Penyusunan Rencana Pencegahan dan Peningkatan Kualitas Perumahan Kumuh danPermukiman Kumuh</t>
  </si>
  <si>
    <t>Pendamping Program Kegiatan Kota Tanpa Kumuh (KOTAKU) di Kabupaten Tapanuli Utara</t>
  </si>
  <si>
    <t>Baseline Kawasan Kumuh di Kabupaten Tapanuli Utara</t>
  </si>
  <si>
    <t>Penyusunan Dokumen Rencana Pencegahan dan Peningkatan Kualitas Perumahan Kumuh dan Permukiman Kumuh (RP2KPKPK) Kabupaten Tapanuli Utara</t>
  </si>
  <si>
    <t>1.04.03.2.03</t>
  </si>
  <si>
    <t>Peningkatan Kualitas Kawasan Permukiman Kumuh dengan Luas di Bawah 10 (sepuluh) Ha</t>
  </si>
  <si>
    <t>1.04.03.2.03.02</t>
  </si>
  <si>
    <t>Perbaikan Rumah Tidak Layak Huni</t>
  </si>
  <si>
    <t>Updating Database RTLH di Kabupaten Tapanuli Utara</t>
  </si>
  <si>
    <t>Bantuan Sosial Peningkatan Kualitas Bangunan Rumah di Kabupaten Tapanuli Utara</t>
  </si>
  <si>
    <t>HIBAH/ BANSOS RTLH</t>
  </si>
  <si>
    <t>1.04.03.2.03.03</t>
  </si>
  <si>
    <t>Kerja Sama Perbaikan Rumah Tidak Layak Huni Beserta PSU</t>
  </si>
  <si>
    <t>1.04.05</t>
  </si>
  <si>
    <t>PROGRAM PENINGKATAN PRASARANA, SARANA DAN UTILITAS UMUM (PSU)</t>
  </si>
  <si>
    <t>1.04.05.2.01</t>
  </si>
  <si>
    <t>Urusan Penyelenggaraan PSU Perumahan</t>
  </si>
  <si>
    <t>1.04.05.2.01.02</t>
  </si>
  <si>
    <t>Penyediaan Prasarana, Sarana, dan Utilitas Umum di Perumahan untuk Menunjang Fungsi Hunian</t>
  </si>
  <si>
    <t>Biaya Pendamping Pelaksanaan Program Kegiatan Pengembangan Infrastruktur Sosial Ekonomi Wilayah (PISEW)</t>
  </si>
  <si>
    <t>Biaya Tim Verifikasi dan Sekretariat PSU di Kabupaten Tapanuli Utara</t>
  </si>
  <si>
    <t>Pembuatan Database PSU di Perumahan Komersil dan Non Komersil</t>
  </si>
  <si>
    <t>Monitoring dan Pemeliharaan Lampu Penerangan Jalan Umum di Kabupaten Tapanuli Utara</t>
  </si>
  <si>
    <t>Pembangunan Taman Lampu Inisial Kecamatan</t>
  </si>
  <si>
    <t>Pembuatan Sumur Bor Air Bersih dengan Menara Air Bersih di TPU Pagar Batu Kec. Sipoholon</t>
  </si>
  <si>
    <t>Pagar Batu</t>
  </si>
  <si>
    <t>Pemeliharaan Tugu dan Gapura di Kabupaten Tapanuli Utara</t>
  </si>
  <si>
    <t>Pemeliharaan Lampu Hias</t>
  </si>
  <si>
    <t>Pemeliharaan Lampu Taman dan Lampu Kota</t>
  </si>
  <si>
    <t>Pemeliharaan Rutin TPU Pagar Batu Kec. Sipoholon dan TPU Siarang-arang Kec. Tarutung</t>
  </si>
  <si>
    <t>Siarang-arang</t>
  </si>
  <si>
    <t>Pemeliharaan Taman dan Pohon Lindung</t>
  </si>
  <si>
    <t>Pengadaan Bunga untuk Desa Percontohan PKK</t>
  </si>
  <si>
    <t>Pengadaan Mesin Pemotong Rumput</t>
  </si>
  <si>
    <t>Penyediaan Perlengkapan Kerja dan Operasional</t>
  </si>
  <si>
    <t>Penataan Taman Menara Lonceng Simpang 4 kota Tarutung</t>
  </si>
  <si>
    <t>Penataan Taman Segitiga Sipoholon</t>
  </si>
  <si>
    <t>Penataan Taman jl. Letjend Suprapto (depan kantor PM)</t>
  </si>
  <si>
    <t>Penataan Kawasan Sopo Partungkoan Tarutung</t>
  </si>
  <si>
    <t>Pembangunan Tembok Penahan Tanah di Dusun Marsaid Bosi Desa Simorangkir Julu Kecamatan Siatasbarita</t>
  </si>
  <si>
    <t>Pembangunan Tembok Penahan Tanah di Dusun Dolok Nauli Belakang Gereja Parbaju Toruan Kecamatan Tarutung</t>
  </si>
  <si>
    <t>Parbaju Toruan</t>
  </si>
  <si>
    <t>Pembangunan Jalan Lingkungan di Kompleks Fatimah Regency Kecamatan Sipoholon</t>
  </si>
  <si>
    <t>Pembangunan Tembok Penahan Tanah di Desa Parbaju Tonga Kecamatan Tarutung</t>
  </si>
  <si>
    <t>1.04.05.2.01.03</t>
  </si>
  <si>
    <t>Koordinasi dan Sinkronisasi dalam rangka Penyediaan Prasarana, Sarana, dan Utilitas Umum Perumahan</t>
  </si>
  <si>
    <t>2.10.06</t>
  </si>
  <si>
    <t>PROGRAM REDISTRIBUSI TANAH, SERTA GANTI KERUGIAN PROGRAM TANAH KELEBIHANMAKSIMUM DAN TANAH ABSENTEE</t>
  </si>
  <si>
    <t>2.10.06.2.01</t>
  </si>
  <si>
    <t>Penetapan Subjek dan Objek Redistribusi Tanah serta Ganti Kerugian Tanah Kelebihan Maksimumdan Tanah Absentee dalam 1 (satu) Daerah Kabupaten/Kota</t>
  </si>
  <si>
    <t>2.10.06.2.01.03</t>
  </si>
  <si>
    <t>Koordinasi Penyelenggaraan Redistribusi Tanah Objek Reforma Agraria dalam 1 (satu)Kabupaten/Kota</t>
  </si>
  <si>
    <t>2.10.10</t>
  </si>
  <si>
    <t>PROGRAM PENATAGUNAAN TANAH</t>
  </si>
  <si>
    <t>2.10.10.2.01</t>
  </si>
  <si>
    <t>Penggunaan Tanah yang Hamparannya dalam satu Daerah Kabupaten/Kota</t>
  </si>
  <si>
    <t>2.10.10.2.01.01</t>
  </si>
  <si>
    <t>Koordinasi dan Sinkronisasi Perencanaan Penggunaan Tanah</t>
  </si>
  <si>
    <t>2.10.10.2.01.02</t>
  </si>
  <si>
    <t>Koordinasi Pemetaan Zona Nilai Tanah Kewenangan Kabupaten/Kota</t>
  </si>
  <si>
    <t>2.10.10.2.01.03</t>
  </si>
  <si>
    <t>Koordinasi dan Sinkronisasi Pelaksanaan Konsolidasi Tanah Kabupaten/Kota</t>
  </si>
  <si>
    <t>1.05.0.00.0.00.01.0000</t>
  </si>
  <si>
    <t>SATUAN POLISI PAMONG PRAJA KAB. TAPANULI UTARA</t>
  </si>
  <si>
    <t>1.05.01</t>
  </si>
  <si>
    <t>1.05.01.2.01</t>
  </si>
  <si>
    <t>1.05.01.2.01.01</t>
  </si>
  <si>
    <t xml:space="preserve">Tersusunnya Dokumen. Perencanaan </t>
  </si>
  <si>
    <t>Satuan Polisi Pamong Praja</t>
  </si>
  <si>
    <t>1.05.01.2.01.02</t>
  </si>
  <si>
    <t>Koordinasi dan Penyusunan Dokumen RKA-SKPD</t>
  </si>
  <si>
    <t xml:space="preserve">Tersusunnya RKA-SKPD </t>
  </si>
  <si>
    <t>1.05.01.2.01.04</t>
  </si>
  <si>
    <t>Koordinasi dan Penyusunan DPA-SKPD</t>
  </si>
  <si>
    <t xml:space="preserve">Tersusunnya DPA-SKPD </t>
  </si>
  <si>
    <t>1.05.01.2.01.06</t>
  </si>
  <si>
    <t>Tersusunnya Laporan Capaian Kinerja Terhadap DAN Ihktisar Realisasi Kinerja SKPD</t>
  </si>
  <si>
    <t>1.05.01.2.01.07</t>
  </si>
  <si>
    <t>Terlaksananya Evaluasi Kinerja dengan Baik</t>
  </si>
  <si>
    <t>1.05.01.2.02</t>
  </si>
  <si>
    <t>1.05.01.2.02.01</t>
  </si>
  <si>
    <t>Gaji dan Tunjangan ASN/14 Bulan</t>
  </si>
  <si>
    <t>1.05.01.2.02.03</t>
  </si>
  <si>
    <t xml:space="preserve">Penatausahaan Verifikasi dan Honorarium Penatausahaan Keuangan </t>
  </si>
  <si>
    <t>1.05.01.2.02.05</t>
  </si>
  <si>
    <t>Terlaksananya Laporan Keuangan 9 BUKU JILID</t>
  </si>
  <si>
    <t>1.05.01.2.06</t>
  </si>
  <si>
    <t>1.05.01.2.06.01</t>
  </si>
  <si>
    <t>Tersedianya Peralatan, Perlengkapan Kantor</t>
  </si>
  <si>
    <t>1.05.01.2.06.02</t>
  </si>
  <si>
    <t>1.05.01.2.06.03</t>
  </si>
  <si>
    <t>Tersedianya Peralatan Rumah Tangga Kantor</t>
  </si>
  <si>
    <t>1.05.01.2.06.05</t>
  </si>
  <si>
    <t>Tersedia Bahan Cetak,Penggandaan</t>
  </si>
  <si>
    <t>1.05.01.2.06.09</t>
  </si>
  <si>
    <t>1.05.01.2.08</t>
  </si>
  <si>
    <t>1.05.01.2.08.01</t>
  </si>
  <si>
    <t xml:space="preserve">Meterai </t>
  </si>
  <si>
    <t>1.05.01.2.08.02</t>
  </si>
  <si>
    <t>Tersedianya Jasa Komunikasi, Sumber Daya Air dan Listrik</t>
  </si>
  <si>
    <t>1.05.01.2.08.04</t>
  </si>
  <si>
    <t>223 Orang/12 Bln</t>
  </si>
  <si>
    <t>1.05.01.2.09</t>
  </si>
  <si>
    <t>1.05.01.2.09.02</t>
  </si>
  <si>
    <t xml:space="preserve">*10 Jenis Suku  Cadang dan Jasa Service,                                                                                                                                                         BBM Pertalite              BBM Dexlite                                                                            </t>
  </si>
  <si>
    <t>1.05.01.2.09.09</t>
  </si>
  <si>
    <t>terlaksananya Pemeliharaan dan Rehabilitasi sarana Prasarana Gedung Kantor</t>
  </si>
  <si>
    <t>1.05.02</t>
  </si>
  <si>
    <t>PROGRAM PENINGKATAN KETENTERAMAN DAN KETERTIBAN UMUM</t>
  </si>
  <si>
    <t>1.05.02.2.01</t>
  </si>
  <si>
    <t>Penanganan Gangguan Ketenteraman dan Ketertiban Umum dalam 1 (satu) DaerahKabupaten/Kota</t>
  </si>
  <si>
    <t>1.05.02.2.01.01</t>
  </si>
  <si>
    <t>Pencegahan Gangguan Ketenteraman dan Ketertiban Umum melalui Deteksi Dini dan CegahDini, Pembinaan dan Penyuluhan, Pelaksanaan Patroli, Pengamanan, dan Pengawalan</t>
  </si>
  <si>
    <t>1.05.02.2.02</t>
  </si>
  <si>
    <t>Penegakan Peraturan Daerah Kabupaten/Kota dan Peraturan Bupati/Wali Kota</t>
  </si>
  <si>
    <t>1.05.02.2.02.02</t>
  </si>
  <si>
    <t>Pengawasan atas Kepatuhan terhadap Pelaksanaan Peraturan Daerah dan PeraturanBupati/Wali Kota</t>
  </si>
  <si>
    <t xml:space="preserve">Terlaksananya Pengawasan  Terhadap,Perda Perbup                                                        </t>
  </si>
  <si>
    <t>1.05.02.2.02.03</t>
  </si>
  <si>
    <t>Penanganan atas Pelanggaran Peraturan Daerah dan Peraturan Bupati/Wali Kota</t>
  </si>
  <si>
    <t xml:space="preserve">terlaksananya Kegiatan atas Pelanggaran Perda,Perbup </t>
  </si>
  <si>
    <t>1.05.04</t>
  </si>
  <si>
    <t>PROGRAM PENCEGAHAN, PENANGGULANGAN, PENYELAMATAN KEBAKARAN DAN PENYELAMATANNON KEBAKARAN</t>
  </si>
  <si>
    <t>1.05.04.2.01</t>
  </si>
  <si>
    <t>Pencegahan, Pengendalian, Pemadaman, Penyelamatan, dan Penanganan Bahan Berbahaya danBeracun Kebakaran dalam Daerah Kabupaten/Kota</t>
  </si>
  <si>
    <t>1.05.04.2.01.02</t>
  </si>
  <si>
    <t>Pemadaman dan Pengendalian Kebakaran dalam Daerah Kabupaten/Kota</t>
  </si>
  <si>
    <t>Terlaksananya Kegiatan Pemadaman dan Pengendalian Kebakaran</t>
  </si>
  <si>
    <t>1.05.04.2.01.06</t>
  </si>
  <si>
    <t>Pengadaan Sarana dan Prasarana Pencegahan, Penanggulangan Kebakaran dan AlatPelindung Diri</t>
  </si>
  <si>
    <t xml:space="preserve">Pengadaan </t>
  </si>
  <si>
    <t>LPSE,LELANG TERBUKA</t>
  </si>
  <si>
    <t>1.05.0.00.0.00.04.0000</t>
  </si>
  <si>
    <t>BADAN PENANGGULANGAN BENCANA DAERAH KAB. TAPANULI UTARA</t>
  </si>
  <si>
    <t>Badan Penanggulangan Bencana Daerah</t>
  </si>
  <si>
    <t>1.05.01.2.06.06</t>
  </si>
  <si>
    <t>1.05.01.2.09.01</t>
  </si>
  <si>
    <t>1.05.01.2.09.06</t>
  </si>
  <si>
    <t>1.05.01.2.09.11</t>
  </si>
  <si>
    <t>1.05.03</t>
  </si>
  <si>
    <t>PROGRAM PENANGGULANGAN BENCANA</t>
  </si>
  <si>
    <t>1.05.03.2.01</t>
  </si>
  <si>
    <t>Pelayanan Informasi Rawan Bencana Kabupaten/Kota</t>
  </si>
  <si>
    <t>1.05.03.2.01.02</t>
  </si>
  <si>
    <t>Sosialisasi, Komunikasi, Informasi dan Edukasi (KIE) Rawan Bencana Kabupaten/Kota (Per Jenis Bencana)</t>
  </si>
  <si>
    <t>Kontrak</t>
  </si>
  <si>
    <t>1.05.03.2.02</t>
  </si>
  <si>
    <t>Pelayanan Pencegahan dan Kesiapsiagaan Terhadap Bencana</t>
  </si>
  <si>
    <t>1.05.03.2.02.06</t>
  </si>
  <si>
    <t>Penguatan Kapasitas Kawasan untuk Pencegahan dan Kesiapsiagaan</t>
  </si>
  <si>
    <t>1.05.03.2.03</t>
  </si>
  <si>
    <t>Pelayanan Penyelamatan dan Evakuasi Korban Bencana</t>
  </si>
  <si>
    <t>1.05.03.2.03.02</t>
  </si>
  <si>
    <t>Respon Cepat Darurat Bencana Kabupaten/Kota</t>
  </si>
  <si>
    <t>1.06.0.00.0.00.01.0000</t>
  </si>
  <si>
    <t>DINAS SOSIAL KAB. TAPANULI UTARA</t>
  </si>
  <si>
    <t>1.06.01</t>
  </si>
  <si>
    <t>1.06.01.2.01</t>
  </si>
  <si>
    <t>1.06.01.2.01.01</t>
  </si>
  <si>
    <t>Parbubu Toruan</t>
  </si>
  <si>
    <t>3 dokumen</t>
  </si>
  <si>
    <t>Dinsos</t>
  </si>
  <si>
    <t>1.06.01.2.01.06</t>
  </si>
  <si>
    <t>1.06.01.2.02</t>
  </si>
  <si>
    <t>1.06.01.2.02.01</t>
  </si>
  <si>
    <t>22 orang</t>
  </si>
  <si>
    <t>Dinas Sosial</t>
  </si>
  <si>
    <t>1.06.01.2.02.03</t>
  </si>
  <si>
    <t>5 orang</t>
  </si>
  <si>
    <t>1.06.01.2.02.05</t>
  </si>
  <si>
    <t>1.06.01.2.06</t>
  </si>
  <si>
    <t>1.06.01.2.06.01</t>
  </si>
  <si>
    <t>22 jenis</t>
  </si>
  <si>
    <t>UD. Harianjaya</t>
  </si>
  <si>
    <t>1.06.01.2.06.02</t>
  </si>
  <si>
    <t>42 jenis</t>
  </si>
  <si>
    <t>1.06.01.2.06.03</t>
  </si>
  <si>
    <t>26 jenis</t>
  </si>
  <si>
    <t>1.06.01.2.06.05</t>
  </si>
  <si>
    <t>4 jenis cetak dan 40441 penggandaan</t>
  </si>
  <si>
    <t>CV. Mitra Grup, Toko Raya, Era Sablon</t>
  </si>
  <si>
    <t>1.06.01.2.06.09</t>
  </si>
  <si>
    <t>12 bulan</t>
  </si>
  <si>
    <t>1.06.01.2.07</t>
  </si>
  <si>
    <t>1.06.01.2.07.10</t>
  </si>
  <si>
    <t>Pengadaan Sarana dan Prasarana Gedung Kantor atau Bangunan Lainnya</t>
  </si>
  <si>
    <t>4 jenis</t>
  </si>
  <si>
    <t>1.06.01.2.08</t>
  </si>
  <si>
    <t>1.06.01.2.08.01</t>
  </si>
  <si>
    <t>1013 buah</t>
  </si>
  <si>
    <t>PT. POS</t>
  </si>
  <si>
    <t>1.06.01.2.08.02</t>
  </si>
  <si>
    <t>1 tahun</t>
  </si>
  <si>
    <t>PDAM, PLN, Telkom</t>
  </si>
  <si>
    <t>1.06.01.2.08.04</t>
  </si>
  <si>
    <t>1.06.01.2.09</t>
  </si>
  <si>
    <t>1.06.01.2.09.02</t>
  </si>
  <si>
    <t>Pertamina, Bengkel Prima, Samsat</t>
  </si>
  <si>
    <t>1.06.01.2.09.06</t>
  </si>
  <si>
    <t>6 jenis</t>
  </si>
  <si>
    <t xml:space="preserve">Blessing Computer </t>
  </si>
  <si>
    <t>1.06.01.2.09.09</t>
  </si>
  <si>
    <t>1 unit</t>
  </si>
  <si>
    <t>UD. Lobuan</t>
  </si>
  <si>
    <t>1.06.01.2.09.10</t>
  </si>
  <si>
    <t>Pemeliharaan/Rehabilitasi Sarana dan Prasarana Gedung Kantor atau Bangunan Lainnya</t>
  </si>
  <si>
    <t>1.06.02</t>
  </si>
  <si>
    <t>PROGRAM PEMBERDAYAAN SOSIAL</t>
  </si>
  <si>
    <t>1.06.02.2.03</t>
  </si>
  <si>
    <t>Pengembangan Potensi Sumber Kesejahteraan Sosial Daerah Kabupaten/Kota</t>
  </si>
  <si>
    <t>1.06.02.2.03.04</t>
  </si>
  <si>
    <t>Peningkatan Kemampuan Potensi Sumber Kesejahteraan Sosial Kelembagaan MasyarakatKewenangan Kabupaten/Kota</t>
  </si>
  <si>
    <t>1.06.04</t>
  </si>
  <si>
    <t>PROGRAM REHABILITASI SOSIAL</t>
  </si>
  <si>
    <t>1.06.04.2.01</t>
  </si>
  <si>
    <t>Rehabilitasi Sosial Dasar Penyandang Disabilitas Terlantar, Anak Terlantar, Lanjut Usia Terlantar,serta Gelandangan Pengemis di Luar Panti Sosial</t>
  </si>
  <si>
    <t>1.06.04.2.01.04</t>
  </si>
  <si>
    <t>Pemberian Pelayanan Reunifikasi Keluarga</t>
  </si>
  <si>
    <t>1.06.04.2.01.09</t>
  </si>
  <si>
    <t>Pemberian Layanan Data dan Pengaduan</t>
  </si>
  <si>
    <t>1.06.04.2.01.10</t>
  </si>
  <si>
    <t>Pemberian Layanan Kedaruratan</t>
  </si>
  <si>
    <t>1.06.04.2.01.11</t>
  </si>
  <si>
    <t>Pemberian Pelayanan Penelusuran Keluarga</t>
  </si>
  <si>
    <t>1.06.04.2.01.12</t>
  </si>
  <si>
    <t>Pemberian Layanan Rujukan</t>
  </si>
  <si>
    <t>1.06.04.2.02</t>
  </si>
  <si>
    <t>Rehabilitasi Sosial Penyandang Masalah Kesejahteraan Sosial (PMKS) Lainnya Bukan KorbanHIV/AIDS dan NAPZA di Luar Panti Sosial</t>
  </si>
  <si>
    <t>1.06.04.2.02.05</t>
  </si>
  <si>
    <t xml:space="preserve"> Penyediaan Alat Bantu</t>
  </si>
  <si>
    <t>1.06.04.2.02.07</t>
  </si>
  <si>
    <t>Pemberian Bimbingan Fisik, Mental, Spiritual, dan Sosial</t>
  </si>
  <si>
    <t>1.06.04.2.02.14</t>
  </si>
  <si>
    <t>Kerjasama antar Lembaga dan Kemitraan dalam Pelaksanaan Rehabilitasi SosialKabupaten/Kota</t>
  </si>
  <si>
    <t>1.06.05</t>
  </si>
  <si>
    <t>PROGRAM PERLINDUNGAN DAN JAMINAN SOSIAL</t>
  </si>
  <si>
    <t>1.06.05.2.02</t>
  </si>
  <si>
    <t>Pengelolaan Data Fakir Miskin Cakupan Daerah Kabupaten/Kota</t>
  </si>
  <si>
    <t>1.06.05.2.02.01</t>
  </si>
  <si>
    <t>Pendataan Fakir Miskin Cakupan Daerah Kabupaten/Kota</t>
  </si>
  <si>
    <t>1.06.05.2.02.02</t>
  </si>
  <si>
    <t>1.06.05.2.02.03</t>
  </si>
  <si>
    <t>Fasilitasi Bantuan Sosial Kesejahteraan Keluarga</t>
  </si>
  <si>
    <t>1.06.06</t>
  </si>
  <si>
    <t>PROGRAM PENANGANAN BENCANA</t>
  </si>
  <si>
    <t>1.06.06.2.01</t>
  </si>
  <si>
    <t>Perlindungan Sosial Korban Bencana Alam dan Sosial Kabupaten/Kota</t>
  </si>
  <si>
    <t>1.06.06.2.01.01</t>
  </si>
  <si>
    <t>Penyediaan Makanan</t>
  </si>
  <si>
    <t>1.06.06.2.02</t>
  </si>
  <si>
    <t>Penyelenggaraan Pemberdayaan Masyarakat terhadap Kesiapsiagaan Bencana Kabupaten/Kota</t>
  </si>
  <si>
    <t>1.06.06.2.02.02</t>
  </si>
  <si>
    <t>Koordinasi, Sosialisasi dan Pelaksanaan Taruna Siaga Bencana</t>
  </si>
  <si>
    <t>1.06.07</t>
  </si>
  <si>
    <t>PROGRAM PENGELOLAAN TAMAN MAKAM PAHLAWAN</t>
  </si>
  <si>
    <t>1.06.07.2.01</t>
  </si>
  <si>
    <t>Pemeliharaan Taman Makam Pahlawan Nasional Kabupaten/Kota</t>
  </si>
  <si>
    <t>1.06.07.2.01.01</t>
  </si>
  <si>
    <t>Rehabilitasi Sarana dan Prasarana Taman Makam Pahlawan Nasional Kabupaten/Kota</t>
  </si>
  <si>
    <t>1.06.07.2.01.02</t>
  </si>
  <si>
    <t>2.07.3.32.0.00.01.0000</t>
  </si>
  <si>
    <t>DINAS KETENAGAKERJAAN KAB. TAPANULI UTARA</t>
  </si>
  <si>
    <t>2.07.01</t>
  </si>
  <si>
    <t>2.07.01.2.01</t>
  </si>
  <si>
    <t xml:space="preserve">2.07.01.2.01.06 </t>
  </si>
  <si>
    <t>Simamora</t>
  </si>
  <si>
    <t>Dinas Ketenagakerjaan</t>
  </si>
  <si>
    <t xml:space="preserve">2.07.01.2.02 </t>
  </si>
  <si>
    <t>2.07.01.2.02.01</t>
  </si>
  <si>
    <t>22 org</t>
  </si>
  <si>
    <t xml:space="preserve">2.07.01.2.02.03 </t>
  </si>
  <si>
    <t>5 org</t>
  </si>
  <si>
    <t xml:space="preserve">2.07.01.2.02.05 </t>
  </si>
  <si>
    <t xml:space="preserve">2.07.01.2.06 </t>
  </si>
  <si>
    <t xml:space="preserve">2.07.01.2.06.01 </t>
  </si>
  <si>
    <t>10 komponen listrik</t>
  </si>
  <si>
    <t>2.07.01.2.06.02</t>
  </si>
  <si>
    <t>31 jenis ATK</t>
  </si>
  <si>
    <t xml:space="preserve">2.07.01.2.06.03 </t>
  </si>
  <si>
    <t>19 jenis alat/bahan</t>
  </si>
  <si>
    <t>2.07.01.2.06.05</t>
  </si>
  <si>
    <t>cetak SPPD,Kop,map</t>
  </si>
  <si>
    <t xml:space="preserve">2.07.01.2.06.09 </t>
  </si>
  <si>
    <t xml:space="preserve">2.07.01.2.07 </t>
  </si>
  <si>
    <t>2.07.01.2.07.06</t>
  </si>
  <si>
    <t>chitose,laptop,      printer</t>
  </si>
  <si>
    <t xml:space="preserve">2.07.01.2.08 </t>
  </si>
  <si>
    <t>2.07.01.2.08.01</t>
  </si>
  <si>
    <t>150 buah</t>
  </si>
  <si>
    <t xml:space="preserve">2.07.01.2.08.02 </t>
  </si>
  <si>
    <t>750 m3,12000 kwh</t>
  </si>
  <si>
    <t xml:space="preserve">2.07.01.2.08.04 </t>
  </si>
  <si>
    <t>7 org</t>
  </si>
  <si>
    <t xml:space="preserve">2.07.01.2.09 </t>
  </si>
  <si>
    <t xml:space="preserve">2.07.01.2.09.01 </t>
  </si>
  <si>
    <t>STNK,oli,BBM,suku cadang</t>
  </si>
  <si>
    <t xml:space="preserve">2.07.01.2.09.10 </t>
  </si>
  <si>
    <t>laptop,printer</t>
  </si>
  <si>
    <t>2.07.03</t>
  </si>
  <si>
    <t>PROGRAM PELATIHAN KERJA DAN PRODUKTIVITAS TENAGA KERJA</t>
  </si>
  <si>
    <t xml:space="preserve">2.07.03.2.01 </t>
  </si>
  <si>
    <t>Pelaksanaan Pelatihan berdasarkan Unit Kompetensi</t>
  </si>
  <si>
    <t xml:space="preserve">2.07.03.2.01.01 </t>
  </si>
  <si>
    <t>Proses Pelaksanaan Pendidikan dan Pelatihan Keterampilan bagi Pencari Kerja berdasarkan Klaster Kompetensi</t>
  </si>
  <si>
    <t>4 Pelatihan</t>
  </si>
  <si>
    <t xml:space="preserve">2.07.04 </t>
  </si>
  <si>
    <t>PROGRAM PENEMPATAN TENAGA KERJA</t>
  </si>
  <si>
    <t xml:space="preserve">2.07.04.2.01 </t>
  </si>
  <si>
    <t>Pelayanan Antarkerja di Daerah Kabupaten/Kota</t>
  </si>
  <si>
    <t xml:space="preserve">2.07.04.2.01.02 </t>
  </si>
  <si>
    <t>Pelayanan antar Kerja</t>
  </si>
  <si>
    <t>500 org</t>
  </si>
  <si>
    <t xml:space="preserve">2.07.05 </t>
  </si>
  <si>
    <t>PROGRAM HUBUNGAN INDUSTRIAL</t>
  </si>
  <si>
    <t>2.07.05.2.01</t>
  </si>
  <si>
    <t>Pengesahan Peraturan Perusahaan dan Pendaftaran Perjanjian Kerja Bersama untuk Perusahaan yang hanya Beroperasi dalam 1 (satu) Daerah Kabupaten/Kota</t>
  </si>
  <si>
    <t>2.07.05.2.01.01</t>
  </si>
  <si>
    <t>Pengesahan Peraturan Perusahaan bagi Perusahaan</t>
  </si>
  <si>
    <t>15 Perusahaan</t>
  </si>
  <si>
    <t xml:space="preserve">2.07.05.2.02 </t>
  </si>
  <si>
    <t>Pencegahan dan Penyelesaian Perselisihan Hubungan Industrial, Mogok Kerja dan Penutupan Perusahaan di Daerah Kabupaten/Kota</t>
  </si>
  <si>
    <t>2.07.05.2.02.05</t>
  </si>
  <si>
    <t>Pengembangan Pelaksanaan Jaminan Sosial Tenaga Kerja dan Fasilitas Kesejahteraan Pekerja</t>
  </si>
  <si>
    <t>3600 org</t>
  </si>
  <si>
    <t>2.09.3.25.0.00.01.0000</t>
  </si>
  <si>
    <t>DINAS KETAHANAN PANGAN KAB. TAPANULI UTARA</t>
  </si>
  <si>
    <t xml:space="preserve">2.09.01 </t>
  </si>
  <si>
    <t>2.09.01.2.01</t>
  </si>
  <si>
    <t xml:space="preserve">2.09.01.2.01.01 </t>
  </si>
  <si>
    <t>Hutatoruan VII</t>
  </si>
  <si>
    <t>1 Dokumen Renstra, 1 Dokumen Renja</t>
  </si>
  <si>
    <t>Dinas Ketahanan Pangan dan Perikanan</t>
  </si>
  <si>
    <t>2.09.01.2.01.02</t>
  </si>
  <si>
    <t>1 Dokumen RKA-SKPD</t>
  </si>
  <si>
    <t xml:space="preserve"> 2.09.01.2.01.06 </t>
  </si>
  <si>
    <t>1 Laporan Capaian Kinerja</t>
  </si>
  <si>
    <t xml:space="preserve"> 2.09.01.2.01.07</t>
  </si>
  <si>
    <t>1 Laporan hasil Evaluasi Renja/Renstra, Monev</t>
  </si>
  <si>
    <t xml:space="preserve">2.09.01.2.02 </t>
  </si>
  <si>
    <t xml:space="preserve">2.09.01.2.02.01 </t>
  </si>
  <si>
    <t>12 Bulan</t>
  </si>
  <si>
    <t xml:space="preserve">2.09.01.2.02.03 </t>
  </si>
  <si>
    <t>1 Laporan Keuangan</t>
  </si>
  <si>
    <t>2.09.01.2.02.05</t>
  </si>
  <si>
    <t xml:space="preserve">2.09.01.2.06 </t>
  </si>
  <si>
    <t>2.09.01.2.06.01</t>
  </si>
  <si>
    <t xml:space="preserve">2.09.01.2.06.02 </t>
  </si>
  <si>
    <t>2.09.01.2.06.03</t>
  </si>
  <si>
    <t>2.09.01.2.06.05</t>
  </si>
  <si>
    <t xml:space="preserve">2.09.01.2.06.06 </t>
  </si>
  <si>
    <t xml:space="preserve">2.09.01.2.06.09 </t>
  </si>
  <si>
    <t>2.09.01.2.07</t>
  </si>
  <si>
    <t>2.09.01.2.07.05</t>
  </si>
  <si>
    <t xml:space="preserve">25 buah Kursi Plastik </t>
  </si>
  <si>
    <t>2.09.01.2.07.06</t>
  </si>
  <si>
    <t>1 Buah TV LED dan 3 Unit Notebook</t>
  </si>
  <si>
    <t xml:space="preserve">2.09.01.2.08 </t>
  </si>
  <si>
    <t xml:space="preserve">2.09.01.2.08.01 </t>
  </si>
  <si>
    <t xml:space="preserve">2.09.01.2.08.02 </t>
  </si>
  <si>
    <t>2.09.01.2.08.04</t>
  </si>
  <si>
    <t>2.09.01.2.09</t>
  </si>
  <si>
    <t xml:space="preserve">2.09.01.2.09.02 </t>
  </si>
  <si>
    <t>Penyediaan Jasa Pemeliharaan, Biaya Pemeliharaan, Pajak, dan Perizinan Kendaraan Dinas Operasional atau Lapangan</t>
  </si>
  <si>
    <t xml:space="preserve">2.09.01.2.09.06 </t>
  </si>
  <si>
    <t xml:space="preserve">2.09.01.2.09.11 </t>
  </si>
  <si>
    <t>Pemeliharaan/Rehabilitasi Sarana dan Prasarana Pendukung Gedung Kantor atau Bangunan Lainnya</t>
  </si>
  <si>
    <t xml:space="preserve">2.09.02 </t>
  </si>
  <si>
    <t>PROGRAM PENGELOLAAN SUMBER DAYA EKONOMI UNTUK KEDAULATAN DAN KEMANDIRIAN PANGAN</t>
  </si>
  <si>
    <t>2.09.02.2.01</t>
  </si>
  <si>
    <t>Penyediaan Infrastruktur dan Seluruh Pendukung Kemandirian Pangan sesuai Kewenangan Daerah Kabupaten/Kota</t>
  </si>
  <si>
    <t>2.09.02.2.01.01</t>
  </si>
  <si>
    <t>Penyediaan Infrastruktur Lumbung Pangan</t>
  </si>
  <si>
    <t>Desa Simangumban Jae dan Desa Hutatoruan I</t>
  </si>
  <si>
    <t>Kec. Pahae Jae dan Tarutung</t>
  </si>
  <si>
    <t xml:space="preserve">2 Unit Lumbung Pangan, 2 Unit Rumah Rice Milling Unit (RMU) dan Bed Dryer </t>
  </si>
  <si>
    <t xml:space="preserve">2.09.02.2.01.02 </t>
  </si>
  <si>
    <t>Penyediaan Infrastruktur Lantai Jemur</t>
  </si>
  <si>
    <t>200 m² Lantai Jemur</t>
  </si>
  <si>
    <t>2.09.02.2.01.03</t>
  </si>
  <si>
    <t>Penyediaan Infrastruktur Pendukung Kemandirian Pangan Lainnya</t>
  </si>
  <si>
    <t>DAK + DAU</t>
  </si>
  <si>
    <t>Swakelola +Pengadaan Langsung</t>
  </si>
  <si>
    <t>2 Unit Bed Dryer kapasitas 3,5 ton, 2 Unit Rice Milling Unit (RMU) kapasitas 0,5 ton</t>
  </si>
  <si>
    <t xml:space="preserve">2.09.03 </t>
  </si>
  <si>
    <t>PROGRAM PENINGKATAN DIVERSIFIKASI DAN KETAHANAN PANGAN MASYARAKAT</t>
  </si>
  <si>
    <t xml:space="preserve">2.09.03.2.01 </t>
  </si>
  <si>
    <t>Penyediaan dan Penyaluran Pangan Pokok atau Pangan Lainnya sesuai dengan Kebutuhan Daerah Kabupaten/Kota dalam rangka Stabilisasi Pasokan dan Harga Pangan</t>
  </si>
  <si>
    <t xml:space="preserve">2.09.03.2.01.01 </t>
  </si>
  <si>
    <t>Penyediaan Informasi Harga Pangan dan Neraca Bahan Makanan</t>
  </si>
  <si>
    <t>1 laporan NBM, 16 Jenis harga komoditi</t>
  </si>
  <si>
    <t xml:space="preserve">2.09.03.2.01.05 </t>
  </si>
  <si>
    <t>Pengembangan Kelembagaan dan Jaringan Distribusi Pangan</t>
  </si>
  <si>
    <t>1.571 kg Padi</t>
  </si>
  <si>
    <t>2.09.03.2.02</t>
  </si>
  <si>
    <t>Pengelolaan dan Keseimbangan Cadangan Pangan Kabupaten/Kota</t>
  </si>
  <si>
    <t xml:space="preserve">2.09.03.2.02.03 </t>
  </si>
  <si>
    <t>Pengadaan Cadangan Pangan Pemerintah Kabupaten/Kota</t>
  </si>
  <si>
    <t>MOU (Perjanjian)</t>
  </si>
  <si>
    <t>3.007 kg beras</t>
  </si>
  <si>
    <t>PERUM BULOG Sub Divre Pematang Siantar</t>
  </si>
  <si>
    <t xml:space="preserve">2.09.03.2.02.04 </t>
  </si>
  <si>
    <t>Pemeliharaan Cadangan Pangan Pemerintah Kabupaten/Kota</t>
  </si>
  <si>
    <t>15 kecamatan</t>
  </si>
  <si>
    <t xml:space="preserve">2.09.03.2.04 </t>
  </si>
  <si>
    <t>Pelaksanaan Pencapaian Target Konsumsi Pangan Perkapita/Tahun sesuai dengan Angka Kecukupan Gizi</t>
  </si>
  <si>
    <t xml:space="preserve">2.09.03.2.04.02 </t>
  </si>
  <si>
    <t>Pemberdayaan Masyarakat dalam Penganekaragaman Konsumsi Pangan Berbasis Sumber Daya Lokal</t>
  </si>
  <si>
    <t>Pemanfaatan Lahan Pekarangan sebagai Sumber Gizi Keluarga</t>
  </si>
  <si>
    <t>30 Desa Percontohan di 15 Kecamatan</t>
  </si>
  <si>
    <t xml:space="preserve">Dinas Ketahanan Pangan </t>
  </si>
  <si>
    <t xml:space="preserve">Pekarangan Pangan Lestari (P2L) </t>
  </si>
  <si>
    <t>Desa Siraja Hutagalung dan Desa Pansur Batu I</t>
  </si>
  <si>
    <t>Kec. Siatas Barita dan Adiankoting</t>
  </si>
  <si>
    <t>DAK NON FISIK</t>
  </si>
  <si>
    <t>2 Kelompok Tani</t>
  </si>
  <si>
    <t>Pekarangan Pangan Lestari (P2L) Daerah Stunting</t>
  </si>
  <si>
    <t>Desa Silantom Tonga dan Desa Simasom</t>
  </si>
  <si>
    <t>Kec. Pangaribuan dan Pahae Julu</t>
  </si>
  <si>
    <t xml:space="preserve">2.09.03.2.04.03 </t>
  </si>
  <si>
    <t>Koordinasi dan Sinkronisasi Pemantauan dan Evaluasi Konsumsi per Kapita per Tahun</t>
  </si>
  <si>
    <t>252 Desa/Kelurahan</t>
  </si>
  <si>
    <t xml:space="preserve">2.09.04 </t>
  </si>
  <si>
    <t>PROGRAM PENANGANAN KERAWANAN PANGAN</t>
  </si>
  <si>
    <t>2.09.04.2.02</t>
  </si>
  <si>
    <t>Penanganan Kerawanan Pangan Kewenangan Kabupaten/Kota</t>
  </si>
  <si>
    <t xml:space="preserve">2.09.04.2.02.02 </t>
  </si>
  <si>
    <t>Pelaksanaan Pengadaan, Pengelolaan, dan Penyaluran Cadangan Pangan pada Kerawanan Pangan yang Mencakup dalam 1 (satu) Daerah Kabupaten/Kota</t>
  </si>
  <si>
    <t xml:space="preserve">DAU </t>
  </si>
  <si>
    <t>2.000 ekor ternak ayam umur 2 bulan</t>
  </si>
  <si>
    <t>2.09.05</t>
  </si>
  <si>
    <t>PROGRAM PENGAWASAN KEAMANAN PANGAN</t>
  </si>
  <si>
    <t xml:space="preserve">2.09.05.2.01 </t>
  </si>
  <si>
    <t>Pelaksanaan Pengawasan Keamanan Pangan Segar Daerah Kabupaten/Kota</t>
  </si>
  <si>
    <t xml:space="preserve">2.09.05.2.01.02 </t>
  </si>
  <si>
    <t>Sertifikasi Keamanan Pangan Segar Asal Tumbuhan Daerah Kabupaten/Kota</t>
  </si>
  <si>
    <t>10 Sampel Tanaman Buah dan Sayuran</t>
  </si>
  <si>
    <t xml:space="preserve">3.25.04 </t>
  </si>
  <si>
    <t>PROGRAM PENGELOLAAN PERIKANAN BUDIDAYA</t>
  </si>
  <si>
    <t xml:space="preserve">3.25.04.2.04 </t>
  </si>
  <si>
    <t>Pengelolaan Pembudidayaan Ikan</t>
  </si>
  <si>
    <t>3.25.04.2.04.02</t>
  </si>
  <si>
    <t>Penyediaan Prasarana Pembudidayaan Ikan dalam 1 (satu) Daerah Kabupaten/Kota</t>
  </si>
  <si>
    <t>10 Unit Kolam Terpal</t>
  </si>
  <si>
    <t>3.25.04.2.04.03</t>
  </si>
  <si>
    <t>Penjaminan Ketersediaan Sarana Pembudidayaan Ikan dalam 1 (satu) Daerah Kabupaten/Kota</t>
  </si>
  <si>
    <t>Penyediaan Operasional UPTD BBI Purbatua</t>
  </si>
  <si>
    <t>220.000 ekor benih ikan</t>
  </si>
  <si>
    <t>Penyediaan Operasional UPTD BBI Silangkitang</t>
  </si>
  <si>
    <t>SIpoholon</t>
  </si>
  <si>
    <t>175.000 ekor benih ikan</t>
  </si>
  <si>
    <t xml:space="preserve">3.25.04.2.04.05 </t>
  </si>
  <si>
    <t>Pembinaan dan Pemantauan Pembudidayaan Ikan di Darat</t>
  </si>
  <si>
    <t>Swakelola/ Kontrak</t>
  </si>
  <si>
    <t>68.180 ekor benih ikan Mas,55.750 ekor benih ikan Nila, 37.934 ekor benih ikan Lele Dumbo, 8.000 ekor benih ikan Grass Carp,415 ekor Calon Induk Ikan, 120 orang</t>
  </si>
  <si>
    <t>3.25.04.2.04.06</t>
  </si>
  <si>
    <t>Perencanaan, Pengembangan, Pemanfaatan dan Perlindungan Lahan untuk Pembudidayaan Ikan di Darat</t>
  </si>
  <si>
    <t>Penyediaan Jasa Operasional Alat Berat Excavator</t>
  </si>
  <si>
    <t>20 Ha Luas Lahan Budidaya</t>
  </si>
  <si>
    <t>3.27.02</t>
  </si>
  <si>
    <t xml:space="preserve"> PROGRAM PENYEDIAAN DAN PENGEMBANGAN SARANA PERTANIAN</t>
  </si>
  <si>
    <t xml:space="preserve">3.27.02.2.05 </t>
  </si>
  <si>
    <t>Pengendalian dan Pengawasan Penyediaan dan Peredaran Benih/Bibit Ternak, dan Hijauan Pakan Ternak dalam Daerah Kabupaten/Kota</t>
  </si>
  <si>
    <t>3.27.02.2.05.01</t>
  </si>
  <si>
    <t xml:space="preserve"> Penjaminan Peredaran Benih/Bibit Ternak</t>
  </si>
  <si>
    <t xml:space="preserve"> 3.27.02.2.05.05</t>
  </si>
  <si>
    <t xml:space="preserve"> Pengendalian Penyediaan Benih/Bibit Ternak dan Hijauan Pakan Ternak</t>
  </si>
  <si>
    <t>3.27.02.2.06</t>
  </si>
  <si>
    <t xml:space="preserve"> Penyediaan Benih/Bibit Ternak dan Hijauan Pakan Ternak yang Sumbernya dalam 1 (satu) Daerah Kabupaten/Kota Lain</t>
  </si>
  <si>
    <t xml:space="preserve">3.27.02.2.06.01 </t>
  </si>
  <si>
    <t>Pengadaan Benih/Bibit Ternak yang Sumbernya dari Daerah Kabupaten/Kota Lain</t>
  </si>
  <si>
    <t>3.27.03</t>
  </si>
  <si>
    <t xml:space="preserve"> PROGRAM PENYEDIAAN DAN PENGEMBANGAN PRASARANA PERTANIAN</t>
  </si>
  <si>
    <t>3.27.03.2.01</t>
  </si>
  <si>
    <t xml:space="preserve"> Pengembangan Prasarana Pertanian</t>
  </si>
  <si>
    <t>3.27.03.2.01.04</t>
  </si>
  <si>
    <t xml:space="preserve"> Penyusunan Masterplan Pengembangan Prasarana, Sarana, Kawasan dan Komoditas Perkebunan</t>
  </si>
  <si>
    <t xml:space="preserve">3.27.04 </t>
  </si>
  <si>
    <t>PROGRAM PENGENDALIAN KESEHATAN HEWAN DAN KESEHATAN MASYARAKAT VETERINER</t>
  </si>
  <si>
    <t xml:space="preserve">3.27.04.2.01 </t>
  </si>
  <si>
    <t>Penjaminan Kesehatan Hewan, Penutupan dan Pembukaan Daerah Wabah Penyakit Hewan Menular Dalam Daerah Kabupaten/Kota</t>
  </si>
  <si>
    <t>3.27.04.2.01.01</t>
  </si>
  <si>
    <t>Pengendalian dan Penanggulangan Penyakit Hewan dan Zoonosis</t>
  </si>
  <si>
    <t xml:space="preserve">3.27.04.2.01.02 </t>
  </si>
  <si>
    <t>Pembebasan Penyakit Hewan Menular dalam 1 (satu) Daerah Kabupaten/Kota</t>
  </si>
  <si>
    <t xml:space="preserve">3.27.04.2.03 </t>
  </si>
  <si>
    <t>Pengelolaan Pelayanan Jasa Laboratorium dan Jasa Medik Veteriner dalam Daerah Kabupaten/Kota</t>
  </si>
  <si>
    <t xml:space="preserve"> 3.27.04.2.03.02</t>
  </si>
  <si>
    <t xml:space="preserve"> Penyediaan Pelayanan Jasa Medik Veteriner</t>
  </si>
  <si>
    <t>2.11.0.00.0.00.01.0000</t>
  </si>
  <si>
    <t>DINAS LINGKUNGAN HIDUP KAB. TAPANULI UTARA</t>
  </si>
  <si>
    <t>2.11.01</t>
  </si>
  <si>
    <t>2.11.01.2.01</t>
  </si>
  <si>
    <t>2.11.01.2.01.01</t>
  </si>
  <si>
    <t xml:space="preserve">2.11.01.2.01.06 </t>
  </si>
  <si>
    <t xml:space="preserve">2.11.01.2.02 </t>
  </si>
  <si>
    <t xml:space="preserve">2.11.01.2.02.01 </t>
  </si>
  <si>
    <t xml:space="preserve">2.11.01.2.02.03 </t>
  </si>
  <si>
    <t>2.11.01.2.02.05</t>
  </si>
  <si>
    <t xml:space="preserve">2.11.01.2.05 </t>
  </si>
  <si>
    <t xml:space="preserve">2.11.01.2.05.02 </t>
  </si>
  <si>
    <t>Pengadaan Pakaian Dinas Beserta Atribut Kelengkapannya</t>
  </si>
  <si>
    <t>2.11.01.2.06</t>
  </si>
  <si>
    <t>2.11.01.2.06.01</t>
  </si>
  <si>
    <t>2.11.01.2.06.02</t>
  </si>
  <si>
    <t>2.11.01.2.06.03</t>
  </si>
  <si>
    <t xml:space="preserve">2.11.01.2.06.05 </t>
  </si>
  <si>
    <t xml:space="preserve">2.11.01.2.06.09 </t>
  </si>
  <si>
    <t xml:space="preserve">2.11.01.2.07 </t>
  </si>
  <si>
    <t xml:space="preserve">2.11.01.2.07.06 </t>
  </si>
  <si>
    <t xml:space="preserve">2.11.01.2.08 </t>
  </si>
  <si>
    <t xml:space="preserve">2.11.01.2.08.01 </t>
  </si>
  <si>
    <t xml:space="preserve">2.11.01.2.08.02 </t>
  </si>
  <si>
    <t>2.11.01.2.08.04</t>
  </si>
  <si>
    <t>2.11.01.2.09</t>
  </si>
  <si>
    <t xml:space="preserve">2.11.01.2.09.01 </t>
  </si>
  <si>
    <t xml:space="preserve">2.11.01.2.09.02 </t>
  </si>
  <si>
    <t>2.11.01.2.09.07</t>
  </si>
  <si>
    <t>Pemeliharaan Aset Tetap Lainnya</t>
  </si>
  <si>
    <t xml:space="preserve">2.11.01.2.09.09 </t>
  </si>
  <si>
    <t xml:space="preserve">2.11.01.2.09.10 </t>
  </si>
  <si>
    <t xml:space="preserve">2.11.03 </t>
  </si>
  <si>
    <t>PROGRAM PENGENDALIAN PENCEMARAN DAN/ATAU KERUSAKAN LINGKUNGAN HIDUP</t>
  </si>
  <si>
    <t xml:space="preserve">2.11.03.2.01 </t>
  </si>
  <si>
    <t>Pencegahan Pencemaran dan/atau Kerusakan Lingkungan Hidup Kabupaten/Kota</t>
  </si>
  <si>
    <t xml:space="preserve">2.11.03.2.01.01 </t>
  </si>
  <si>
    <t>Koordinasi, Sinkronisasi, dan Pelaksanaan Pencegahan Pencemaran Lingkungan Hidup Dilaksanakan terhadap Media Tanah, Air, Udara, dan Laut</t>
  </si>
  <si>
    <t xml:space="preserve">2.11.03.2.01.02 </t>
  </si>
  <si>
    <t>Koordinasi, Sinkronisasi dan Pelaksanaan Pengendalian Emisi Gas Rumah Kaca, Mitigasi dan Adaptasi Perubahan Iklim</t>
  </si>
  <si>
    <t xml:space="preserve">2.11.03.2.01.03 </t>
  </si>
  <si>
    <t>Pengelolaan Laboratorium Lingkungan Hidup Kabupaten/Kota</t>
  </si>
  <si>
    <t xml:space="preserve">2.11.03.2.03 </t>
  </si>
  <si>
    <t>Pemulihan Pencemaran dan/atau Kerusakan Lingkungan Hidup Kabupaten/Kota</t>
  </si>
  <si>
    <t>2.11.03.2.03.04</t>
  </si>
  <si>
    <t>Koordinasi, Sinkronisasi dan Pelaksanaan Rehabilitasi</t>
  </si>
  <si>
    <t>2.11.05</t>
  </si>
  <si>
    <t>PROGRAM PENGENDALIAN BAHAN BERBAHAYA DAN BERACUN (B3) DAN LIMBAH BAHAN BERBAHAYA DAN BERACUN (LIMBAH B3)</t>
  </si>
  <si>
    <t xml:space="preserve">2.11.05.2.01 </t>
  </si>
  <si>
    <t>Penyimpanan Sementara Limbah B3</t>
  </si>
  <si>
    <t xml:space="preserve">2.11.05.2.01.02 </t>
  </si>
  <si>
    <t>Verifikasi Lapangan untuk Memastikan Pemenuhan Persyaratan Administrasi dan Teknis Penyimpanan Sementara Limbah B3</t>
  </si>
  <si>
    <t>2.11.06</t>
  </si>
  <si>
    <t>PROGRAM PEMBINAAN DAN PENGAWASAN TERHADAP IZIN LINGKUNGAN DAN IZIN PERLINDUNGAN DAN PENGELOLAAN LINGKUNGAN HIDUP (PPLH)</t>
  </si>
  <si>
    <t>2.11.06.2.01</t>
  </si>
  <si>
    <t>Pembinaan dan Pengawasan Terhadap Usaha dan/atau Kegiatan yang Izin Lingkungan dan Izin PPLH diterbitkan oleh Pemerintah Daerah Kabupaten/Kota</t>
  </si>
  <si>
    <t>2.11.06.2.01.01</t>
  </si>
  <si>
    <t>Fasilitasi Pemenuhan Ketentuan dan Kewajiban Izin Lingkungan dan/atau Izin PPLH</t>
  </si>
  <si>
    <t xml:space="preserve">2.11.06.2.01.03 </t>
  </si>
  <si>
    <t>Pengawasan Usaha dan/atau Kegiatan yang Izin Lingkungan Hidup, Izin PPLH yang Diterbitkan oleh Pemerintah Daerah Kabupaten/Kota</t>
  </si>
  <si>
    <t xml:space="preserve">2.11.09 </t>
  </si>
  <si>
    <t>PROGRAM PENGHARGAAN LINGKUNGAN HIDUP UNTUK MASYARAKAT</t>
  </si>
  <si>
    <t xml:space="preserve">2.11.09.2.01 </t>
  </si>
  <si>
    <t>Pemberian Penghargaan Lingkungan Hidup Tingkat Daerah Kabupaten/Kota</t>
  </si>
  <si>
    <t xml:space="preserve">2.11.09.2.01.01 </t>
  </si>
  <si>
    <t>Penilaian Kinerja Masyarakat/Lembaga Masyarakat/Dunia Usaha/Dunia Pendidikan/ Filantropi dalam Perlindungan dan Pengelolaan Lingkungan Hidup</t>
  </si>
  <si>
    <t>2.11.10</t>
  </si>
  <si>
    <t>PROGRAM PENANGANAN PENGADUAN LINGKUNGAN HIDUP</t>
  </si>
  <si>
    <t xml:space="preserve">2.11.10.2.01 </t>
  </si>
  <si>
    <t>Penyelesaian Pengaduan Masyarakat di Bidang Perlindungan dan Pengelolaan Lingkungan Hidup (PPLH) Kabupaten/Kota</t>
  </si>
  <si>
    <t>2.11.10.2.01.01</t>
  </si>
  <si>
    <t>Pengelolaan Pengaduan Masyarakat terhadap PPLH Kabupaten/Kota</t>
  </si>
  <si>
    <t xml:space="preserve">2.11.11 </t>
  </si>
  <si>
    <t>PROGRAM PENGELOLAAN PERSAMPAHAN</t>
  </si>
  <si>
    <t xml:space="preserve">2.11.11.2.01 </t>
  </si>
  <si>
    <t>Pengelolaan Sampah</t>
  </si>
  <si>
    <t xml:space="preserve">2.11.11.2.01.03 </t>
  </si>
  <si>
    <t>Penanganan Sampah dengan melakukan Pemilahan, Pengumpulan, Pengangkutan, Pengolahan, dan Pemrosesan Akhir Sampah di TPA/TPST/SPA Kabupaten/Kota</t>
  </si>
  <si>
    <t xml:space="preserve">2.11.11.2.01.07 </t>
  </si>
  <si>
    <t>Penyediaan Sarana dan Prasarana Pengelolaan Persampahan di TPA/TPST/SPA Kabupaten/Kota</t>
  </si>
  <si>
    <t>DAK - Fisik</t>
  </si>
  <si>
    <t>2.12.0.00.0.00.01.0000</t>
  </si>
  <si>
    <t>DINAS KEPENDUDUKAN DAN PENCATATAN SIPIL KAB. TAPANULI UTARA</t>
  </si>
  <si>
    <t xml:space="preserve">2.12.01 </t>
  </si>
  <si>
    <t>2.12.01.2.01</t>
  </si>
  <si>
    <t xml:space="preserve">2.12.01.2.01.01 </t>
  </si>
  <si>
    <t>Hutatoruan VI</t>
  </si>
  <si>
    <t>Dinas Kependudukan dan Pencatatan Sipil</t>
  </si>
  <si>
    <t xml:space="preserve">2.12.01.2.02 </t>
  </si>
  <si>
    <t>2.12.01.2.02.01</t>
  </si>
  <si>
    <t xml:space="preserve">2.12.01.2.02.03 </t>
  </si>
  <si>
    <t>2.12.01.2.02.07</t>
  </si>
  <si>
    <t xml:space="preserve">2.12.01.2.06 </t>
  </si>
  <si>
    <t>2.12.01.2.06.01</t>
  </si>
  <si>
    <t xml:space="preserve">2.12.01.2.06.02 </t>
  </si>
  <si>
    <t>2.12.01.2.06.03</t>
  </si>
  <si>
    <t>2.12.01.2.06.05</t>
  </si>
  <si>
    <t>2.12.01.2.06.06</t>
  </si>
  <si>
    <t xml:space="preserve">2.12.01.2.06.08 </t>
  </si>
  <si>
    <t>2.12.01.2.06.09</t>
  </si>
  <si>
    <t xml:space="preserve">2.12.01.2.07 </t>
  </si>
  <si>
    <t xml:space="preserve">2.12.01.2.07.06 </t>
  </si>
  <si>
    <t xml:space="preserve">2.12.01.2.08 </t>
  </si>
  <si>
    <t xml:space="preserve">2.12.01.2.08.01 </t>
  </si>
  <si>
    <t xml:space="preserve">2.12.01.2.08.02 </t>
  </si>
  <si>
    <t>2.12.01.2.08.04</t>
  </si>
  <si>
    <t xml:space="preserve">2.12.01.2.09 </t>
  </si>
  <si>
    <t>2.12.01.2.09.01</t>
  </si>
  <si>
    <t xml:space="preserve"> 2.12.01.2.09.06 </t>
  </si>
  <si>
    <t>2.12.01.2.09.09</t>
  </si>
  <si>
    <t xml:space="preserve">2.12.01.2.09.11 </t>
  </si>
  <si>
    <t>2.12.01.2.13</t>
  </si>
  <si>
    <t>Penataan Organisasi</t>
  </si>
  <si>
    <t xml:space="preserve">2.12.01.2.13.05 </t>
  </si>
  <si>
    <t>Koordinasi dan Penyusunan Laporan Kinerja Pemerintah Daerah</t>
  </si>
  <si>
    <t>2.12.02</t>
  </si>
  <si>
    <t>PROGRAM PENDAFTARAN PENDUDUK</t>
  </si>
  <si>
    <t>2.12.02.2.01</t>
  </si>
  <si>
    <t>Pelayanan Pendaftaran Penduduk</t>
  </si>
  <si>
    <t>2.12.02.2.01.02</t>
  </si>
  <si>
    <t>Pencatatan, Penatausahaan dan Penerbitan Dokumen atas Pendaftaran Penduduk</t>
  </si>
  <si>
    <t>DAK Non Fisik - Dana Yanminduk</t>
  </si>
  <si>
    <t xml:space="preserve">2.12.02.2.01.04 </t>
  </si>
  <si>
    <t>Peningkatan Pelayanan Pendaftaran Penduduk</t>
  </si>
  <si>
    <t xml:space="preserve">2.12.03 </t>
  </si>
  <si>
    <t>PROGRAM PENCATATAN SIPIL</t>
  </si>
  <si>
    <t>2.12.03.2.01</t>
  </si>
  <si>
    <t>Pelayanan Pencatatan Sipil</t>
  </si>
  <si>
    <t xml:space="preserve">2.12.03.2.01.02 </t>
  </si>
  <si>
    <t>Peningkatan dalam Pelayanan Pencatatan Sipil</t>
  </si>
  <si>
    <t xml:space="preserve">2.12.04 </t>
  </si>
  <si>
    <t>PROGRAM PENGELOLAAN INFORMASI ADMINISTRASI KEPENDUDUKAN</t>
  </si>
  <si>
    <t xml:space="preserve">2.12.04.2.01 </t>
  </si>
  <si>
    <t>Pengumpulan Data Kependudukan dan Pemanfaatan dan Penyajian Database Kependudukan</t>
  </si>
  <si>
    <t>2.12.04.2.01.01</t>
  </si>
  <si>
    <t>Pengolahan dan Penyajian Data Kependudukan</t>
  </si>
  <si>
    <t xml:space="preserve">2.12.04.2.01.02 </t>
  </si>
  <si>
    <t>Kerjasama Pemanfaatan Data Kependudukan</t>
  </si>
  <si>
    <t>2.12.05</t>
  </si>
  <si>
    <t>PROGRAM PENGELOLAAN PROFIL KEPENDUDUKAN</t>
  </si>
  <si>
    <t>2.12.05.2.01</t>
  </si>
  <si>
    <t>Penyusunan Profil Kependudukan</t>
  </si>
  <si>
    <t xml:space="preserve">2.12.05.2.01.02 </t>
  </si>
  <si>
    <t>Penyusunan Profil Data Perkembangan dan Proyeksi Kependudukan serta Kebutuhan yang lain</t>
  </si>
  <si>
    <t>2.13.0.00.0.00.01.0000</t>
  </si>
  <si>
    <t>DINAS PEMBERDAYAAN MASYARAKAT DAN DESA KAB. TAPANULI UTARA</t>
  </si>
  <si>
    <t xml:space="preserve">2.13.01 </t>
  </si>
  <si>
    <t xml:space="preserve">2.13.01.2.01 </t>
  </si>
  <si>
    <t xml:space="preserve">2.13.01.2.01.06 </t>
  </si>
  <si>
    <t xml:space="preserve">1 dokumen </t>
  </si>
  <si>
    <t>Dinas Pemberdayaan Masyarakat dan Desa</t>
  </si>
  <si>
    <t xml:space="preserve">2.13.01.2.02 </t>
  </si>
  <si>
    <t xml:space="preserve">2.13.01.2.02.01 </t>
  </si>
  <si>
    <t xml:space="preserve">12 bulan </t>
  </si>
  <si>
    <t xml:space="preserve">2.13.01.2.02.03 </t>
  </si>
  <si>
    <t xml:space="preserve">2.13.01.2.02.05 </t>
  </si>
  <si>
    <t>2.13.01.2.06</t>
  </si>
  <si>
    <t xml:space="preserve">2.13.01.2.06.01 </t>
  </si>
  <si>
    <t>2.13.01.2.06.02</t>
  </si>
  <si>
    <t xml:space="preserve">2.13.01.2.06.03 </t>
  </si>
  <si>
    <t xml:space="preserve">2.13.01.2.06.05 </t>
  </si>
  <si>
    <t>2.13.01.2.06.06</t>
  </si>
  <si>
    <t xml:space="preserve">2.13.01.2.06.09 </t>
  </si>
  <si>
    <t>2.13.01.2.08</t>
  </si>
  <si>
    <t xml:space="preserve">2.13.01.2.08.01 </t>
  </si>
  <si>
    <t xml:space="preserve">2.13.01.2.08.02 </t>
  </si>
  <si>
    <t>2.13.01.2.08.04</t>
  </si>
  <si>
    <t xml:space="preserve">2.13.01.2.09 </t>
  </si>
  <si>
    <t xml:space="preserve">2.13.01.2.09.01 </t>
  </si>
  <si>
    <t xml:space="preserve">1  Tahun </t>
  </si>
  <si>
    <t xml:space="preserve">2.13.01.2.09.06 </t>
  </si>
  <si>
    <t>2.13.01.2.09.07</t>
  </si>
  <si>
    <t xml:space="preserve">2.13.03 </t>
  </si>
  <si>
    <t>PROGRAM PENINGKATAN KERJASAMA DESA</t>
  </si>
  <si>
    <t xml:space="preserve">2.13.03.2.01 </t>
  </si>
  <si>
    <t>Fasilitasi Kerja sama antar Desa</t>
  </si>
  <si>
    <t xml:space="preserve">2.13.03.2.01.02 </t>
  </si>
  <si>
    <t>Fasilitasi Kerja Sama Antar Desa dengan Pihak Ketiga dalam Kabupaten/Kota</t>
  </si>
  <si>
    <t xml:space="preserve">2.13.04 </t>
  </si>
  <si>
    <t>PROGRAM ADMINISTRASI PEMERINTAHAN DESA</t>
  </si>
  <si>
    <t xml:space="preserve">2.13.04.2.01 </t>
  </si>
  <si>
    <t>Pembinaan dan Pengawasan Penyelenggaraan Administrasi Pemerintahan Desa</t>
  </si>
  <si>
    <t>2.13.04.2.01.01</t>
  </si>
  <si>
    <t>Fasilitasi Penyelenggaraan Administrasi Pemerintahan Desa</t>
  </si>
  <si>
    <t>241 Desa</t>
  </si>
  <si>
    <t>2.13.04.2.01.04</t>
  </si>
  <si>
    <t>Fasilitasi Pengelolaan Keuangan Desa</t>
  </si>
  <si>
    <t>241  Desa</t>
  </si>
  <si>
    <t xml:space="preserve">2.13.04.2.01.08 </t>
  </si>
  <si>
    <t>Pembinaan dan Pemberdayaan BUM Desa dan Lembaga Kerja sama antar Desa</t>
  </si>
  <si>
    <t>2.13.04.2.01.11</t>
  </si>
  <si>
    <t>Fasilitasi Penyusunan Profil Desa</t>
  </si>
  <si>
    <t xml:space="preserve">2.13.05 </t>
  </si>
  <si>
    <t>PROGRAM PEMBERDAYAAN LEMBAGA KEMASYARAKATAN, LEMBAGA ADAT DAN MASYARAKAT HUKUM ADAT</t>
  </si>
  <si>
    <t xml:space="preserve">2.13.05.2.01 </t>
  </si>
  <si>
    <t>Pemberdayaan Lembaga Kemasyarakatan yang Bergerak di Bidang Pemberdayaan Desa dan Lembaga Adat Tingkat Daerah Kabupaten/Kota serta Pemberdayaan Masyarakat Hukum Adat yang Masyarakat Pelakunya Hukum Adat yang Sama dalam Daerah Kabupaten/Kota</t>
  </si>
  <si>
    <t xml:space="preserve">2.13.05.2.01.02 </t>
  </si>
  <si>
    <t>Fasilitasi Penataan, Pemberdayaan dan Pendayagunaan Kelembagaan Lembaga Kemasyarakatan Desa/Kelurahan (RT, RW, PKK, Posyandu, LPM, dan Karang Taruna), Lembaga Adat Desa/Kelurahan dan Masyarakat Hukum Adat</t>
  </si>
  <si>
    <t xml:space="preserve">2.13.05.2.01.03 </t>
  </si>
  <si>
    <t>Peningkatan Kapasitas Kelembagaan Lembaga Kemasyarakatan Desa/Kelurahan (RT, RW, PKK, Posyandu, LPM, dan Karang Taruna), Lembaga Adat Desa/Kelurahan dan Masyarakat Hukum Adat</t>
  </si>
  <si>
    <t xml:space="preserve">2.13.05.2.01.04 </t>
  </si>
  <si>
    <t xml:space="preserve">Fasilitasi Penyediaan Sarana dan Prasarana Kelembagaan Lembaga Kemasyarakatan Desa/Kelurahan (RT, RW, PKK, Posyandu, LPM, dan Karang Taruna), Lembaga Adat Desa/Kelurahan dan Masyarakat Hukum Adat Sumber Pendanaan : Dana Transfer Umum-Dana </t>
  </si>
  <si>
    <t xml:space="preserve">2.13.05.2.01.05 </t>
  </si>
  <si>
    <t>Fasilitasi Pengembangan Usaha Ekonomi Masyarakat dan Pemerintah Desa dalam Meningkatkan Pendapatan Asli Desa</t>
  </si>
  <si>
    <t>2.14.2.08.0.00.01.0000</t>
  </si>
  <si>
    <t>DINAS PENGENDALIAN PENDUDUK, KELUARGA BERENCANA, PEMBERDAYAAN PEREMPUAN DAN PERLINDUNGAN ANAK KAB. TAPANULI UTARA</t>
  </si>
  <si>
    <t>2.08.02</t>
  </si>
  <si>
    <t>PROGRAM PENGARUSUTAMAAN GENDER DAN PEMBERDAYAAN PEREMPUAN</t>
  </si>
  <si>
    <t>2.08.02.2.01</t>
  </si>
  <si>
    <t>Pelembagaan Pengarusutamaan Gender (PUG) pada Lembaga Pemerintah Kewenangan Kabupaten/Kota</t>
  </si>
  <si>
    <t>2.08.02.2.01.01</t>
  </si>
  <si>
    <t>Koordinasi dan Sinkronisasi Perumusan Kebijakan Pelaksanaan PUG</t>
  </si>
  <si>
    <t>2.08.02.2.01.02</t>
  </si>
  <si>
    <t>Koordinasi dan Sinkronisasi Pelaksanaan PUG Kewenangan Kabupaten/Kota</t>
  </si>
  <si>
    <t>2.08.02.2.02</t>
  </si>
  <si>
    <t>Pemberdayaan Perempuan Bidang Politik, Hukum, Sosial, dan Ekonomi pada Organisasi
Kemasyarakatan Kewenangan Kabupaten/Kota</t>
  </si>
  <si>
    <t>2.08.02.2.02.01</t>
  </si>
  <si>
    <t>Sosialisasi Peningkatan Partisipasi Perempuan di Bidang Politik, Hukum, Sosial dan Ekonomi</t>
  </si>
  <si>
    <t>2.08.02.2.02.02</t>
  </si>
  <si>
    <t>Advokasi Kebijakan dan Pendampingan Peningkatan Partisipasi Perempuan dan Politik, Hukum,Sosial dan Ekonomi</t>
  </si>
  <si>
    <t>2.08.06</t>
  </si>
  <si>
    <t>PROGRAM PEMENUHAN HAK ANAK (PHA)</t>
  </si>
  <si>
    <t>2.08.06.2.01</t>
  </si>
  <si>
    <t>Pelembagaan PHA pada Lembaga Pemerintah, Nonpemerintah, dan Dunia Usaha KewenanganKabupaten/Kota</t>
  </si>
  <si>
    <t>2.08.06.2.01.01</t>
  </si>
  <si>
    <t>Advokasi Kebijakan dan Pendampingan Pemenuhan Hak Anak pada Lembaga Pemerintah, NonPemerintah, Media dan Dunia Usaha Kewenangan Kabupaten/Kota</t>
  </si>
  <si>
    <t>2.08.06.2.01.02</t>
  </si>
  <si>
    <t>Koordinasi dan Sinkronisasi Pelembagaan Pemenuhan Hak Anak Kewenangan Kabupaten/Kota</t>
  </si>
  <si>
    <t>2.08.07</t>
  </si>
  <si>
    <t>PROGRAM PERLINDUNGAN KHUSUS ANAK</t>
  </si>
  <si>
    <t>2.08.07.2.01</t>
  </si>
  <si>
    <t>Pencegahan Kekerasan Terhadap Anak yang Melibatkan para Pihak Lingkup DaerahKabupaten/Kota</t>
  </si>
  <si>
    <t>2.08.07.2.01.01</t>
  </si>
  <si>
    <t>Advokasi Kebijakan dan Pendampingan Pelaksanaan Kebijakan, Program dan KegiatanPencegahan Kekerasan terhadap Anak Kewenangan Kabupaten/Kota</t>
  </si>
  <si>
    <t>2.14.01</t>
  </si>
  <si>
    <t>PROGRAM PENUNJANG URUSAN PEMERINTAHAN DAERAH</t>
  </si>
  <si>
    <t>2.14.01.2.01</t>
  </si>
  <si>
    <t>Perencanaan dan Evaluasi Kinerja Perangkat Daerah</t>
  </si>
  <si>
    <t>2.14.01.2.01.06</t>
  </si>
  <si>
    <t>2.14.01.2.02</t>
  </si>
  <si>
    <t>2.14.01.2.02.01</t>
  </si>
  <si>
    <t>2.14.01.2.02.02</t>
  </si>
  <si>
    <t>2.14.01.2.02.05</t>
  </si>
  <si>
    <t>2.14.01.2.05</t>
  </si>
  <si>
    <t>2.14.01.2.05.05</t>
  </si>
  <si>
    <t>Monitoring, Evaluasi dan Penilaian Kinerja Pegawai</t>
  </si>
  <si>
    <t>2.14.01.2.06</t>
  </si>
  <si>
    <t>2.14.01.2.06.01</t>
  </si>
  <si>
    <t>2.14.01.2.06.02</t>
  </si>
  <si>
    <t>2.14.01.2.06.03</t>
  </si>
  <si>
    <t>2.14.01.2.06.05</t>
  </si>
  <si>
    <t>2.14.01.2.06.06</t>
  </si>
  <si>
    <t>2.14.01.2.06.09</t>
  </si>
  <si>
    <t>2.14.01.2.08</t>
  </si>
  <si>
    <t>2.14.01.2.08.01</t>
  </si>
  <si>
    <t>2.14.01.2.08.02</t>
  </si>
  <si>
    <t>2.14.01.2.08.04</t>
  </si>
  <si>
    <t>2.14.01.2.09</t>
  </si>
  <si>
    <t>2.14.01.2.09.01</t>
  </si>
  <si>
    <t>2.14.03</t>
  </si>
  <si>
    <t>PROGRAM PEMBINAAN KELUARGA BERENCANA (KB)</t>
  </si>
  <si>
    <t>2.14.03.2.01</t>
  </si>
  <si>
    <t>Pelaksanaan Advokasi, Komunikasi, Informasi dan Edukasi (KIE) Pengendalian Penduduk dan KBsesuai Kearifan Budaya Lokal</t>
  </si>
  <si>
    <t>2.14.03.2.01.03</t>
  </si>
  <si>
    <t>Penyediaan dan Distribusi Sarana KIE Program KKBPK</t>
  </si>
  <si>
    <t>DAK Non Fisik</t>
  </si>
  <si>
    <t>2.14.03.2.01.04</t>
  </si>
  <si>
    <t>Promosi dan KIE Program KKBPK Melalui Media Massa Cetak dan Elektronik serta Media LuarRuang</t>
  </si>
  <si>
    <t>2.14.03.2.01.07</t>
  </si>
  <si>
    <t>Pengelolaan Operasional dan Sarana di Balai Penyuluhan KKBPK</t>
  </si>
  <si>
    <t>2.14.03.2.02</t>
  </si>
  <si>
    <t>Pendayagunaan Tenaga Penyuluh KB/Petugas Lapangan KB (PKB/PLKB)</t>
  </si>
  <si>
    <t>2.14.03.2.02.02</t>
  </si>
  <si>
    <t>Penyediaan Sarana Pendukung Operasional PKB/PLKB</t>
  </si>
  <si>
    <t>DAK Fisik</t>
  </si>
  <si>
    <t>2.14.03.2.02.04</t>
  </si>
  <si>
    <t>Penggerakan Kader Institusi Masyarakat Pedesaan (IMP)</t>
  </si>
  <si>
    <t>2.14.03.2.03</t>
  </si>
  <si>
    <t>Pengendalian dan Pendistribusian Kebutuhan Alat dan Obat Kontrasepsi serta PelaksanaanPelayanan KB di Daerah Kabupaten/Kota</t>
  </si>
  <si>
    <t>2.14.03.2.03.01</t>
  </si>
  <si>
    <t>Pengendalian Pendistribusian Alat dan Obat Kontrasepsi dan Sarana Penunjang Pelayanan KBke Fasilitas Kesehatan Termasuk Jaringan dan Jejaringnya</t>
  </si>
  <si>
    <t>2.14.03.2.03.03</t>
  </si>
  <si>
    <t>Peningkatan Kesertaan Penggunaan Metode Kontrasepsi Jangka Panjang (MKJP)</t>
  </si>
  <si>
    <t>2.14.03.2.03.08</t>
  </si>
  <si>
    <t>Pembinaan Pelayanan Keluarga Berencana dan Kesehatan Reproduksi di Fasilitas Kesehatantermasuk Jaringan dan Jejaringnya</t>
  </si>
  <si>
    <t>2.14.03.2.03.11</t>
  </si>
  <si>
    <t>Dukungan Operasional Pelayanan KB Bergerak</t>
  </si>
  <si>
    <t>2.14.03.2.03.13</t>
  </si>
  <si>
    <t>Peningkatan Kesertaan KB Pria</t>
  </si>
  <si>
    <t>2.14.03.2.04</t>
  </si>
  <si>
    <t>Pemberdayaan dan Peningkatan Peran serta Organisasi Kemasyarakatan Tingkat DaerahKabupaten/Kota dalam Pelaksanaan Pelayanan dan Pembinaan Kesertaan Ber-KB</t>
  </si>
  <si>
    <t>2.14.03.2.04.01</t>
  </si>
  <si>
    <t>Penguatan Peran serta Organisasi Kemasyarakatan dan Mitra Kerja Lainnya dalam PelaksanaanPelayanan dan Pembinaan Kesertaan Ber-KB</t>
  </si>
  <si>
    <t>2.14.03.2.04.03</t>
  </si>
  <si>
    <t>Pelaksanaan dan Pengelolaan Program KKBPK di Kampung KB</t>
  </si>
  <si>
    <t>2.14.04</t>
  </si>
  <si>
    <t>PROGRAM PEMBERDAYAAN DAN PENINGKATAN KELUARGA SEJAHTERA (KS)</t>
  </si>
  <si>
    <t>2.14.04.2.01</t>
  </si>
  <si>
    <t>Pelaksanaan Pembangunan Keluarga melalui Pembinaan Ketahanan dan Kesejahteraan Keluarga</t>
  </si>
  <si>
    <t>2.14.04.2.01.10</t>
  </si>
  <si>
    <t>Penyediaan dan Pengembangan Materi IPK</t>
  </si>
  <si>
    <t>2.14.04.2.01.11</t>
  </si>
  <si>
    <t>Advokasi dan Promosi IPK</t>
  </si>
  <si>
    <t>2.15.0.00.0.00.01.0000</t>
  </si>
  <si>
    <t>DINAS PERHUBUNGAN KAB. TAPANULI UTARA</t>
  </si>
  <si>
    <t>2.15.01</t>
  </si>
  <si>
    <t>2.15.01.2.01</t>
  </si>
  <si>
    <t>2.15.01.2.01.01</t>
  </si>
  <si>
    <t>Partali Toruan</t>
  </si>
  <si>
    <t>2.15.01.2.01.06</t>
  </si>
  <si>
    <t>2.15.01.2.02</t>
  </si>
  <si>
    <t>2.15.01.2.02.01</t>
  </si>
  <si>
    <t>2.15.01.2.02.03</t>
  </si>
  <si>
    <t>2.15.01.2.02.05</t>
  </si>
  <si>
    <t>2.15.01.2.06</t>
  </si>
  <si>
    <t>2.15.01.2.06.01</t>
  </si>
  <si>
    <t>2.15.01.2.06.02</t>
  </si>
  <si>
    <t>2.15.01.2.06.03</t>
  </si>
  <si>
    <t>2.15.01.2.06.05</t>
  </si>
  <si>
    <t>2.15.01.2.06.06</t>
  </si>
  <si>
    <t>2.15.01.2.06.09</t>
  </si>
  <si>
    <t>2.15.01.2.07</t>
  </si>
  <si>
    <t>2.15.01.2.07.02</t>
  </si>
  <si>
    <t>Pengadaan Kendaraan Dinas Operasional atau Lapangan</t>
  </si>
  <si>
    <t>2.15.01.2.07.06</t>
  </si>
  <si>
    <t>2.15.01.2.08</t>
  </si>
  <si>
    <t>2.15.01.2.08.01</t>
  </si>
  <si>
    <t>2.15.01.2.08.02</t>
  </si>
  <si>
    <t>2.15.01.2.08.04</t>
  </si>
  <si>
    <t>2.15.01.2.09</t>
  </si>
  <si>
    <t>2.15.01.2.09.02</t>
  </si>
  <si>
    <t>2.15.01.2.09.06</t>
  </si>
  <si>
    <t>2.15.02</t>
  </si>
  <si>
    <t>PROGRAM PENYELENGGARAAN LALU LINTAS DAN ANGKUTAN JALAN (LLAJ)</t>
  </si>
  <si>
    <t>2.15.02.2.03</t>
  </si>
  <si>
    <t>Pengelolaan Terminal Penumpang Tipe C</t>
  </si>
  <si>
    <t>2.15.02.2.03.03</t>
  </si>
  <si>
    <t>Pengembangan Sarana dan Prasarana Terminal</t>
  </si>
  <si>
    <t>2.15.02.2.05</t>
  </si>
  <si>
    <t>Pengujian Berkala Kendaraan Bermotor</t>
  </si>
  <si>
    <t>2.15.02.2.05.03</t>
  </si>
  <si>
    <t>Registrasi Kendaraan Wajib Uji Berkala Kendaraan Bermotor</t>
  </si>
  <si>
    <t>2.15.02.2.05.04</t>
  </si>
  <si>
    <t>Penyediaan Bukti Lulus Uji Pengujian Berkala Kendaraan Bermotor</t>
  </si>
  <si>
    <t>2.15.02.2.05.07</t>
  </si>
  <si>
    <t>Pemeliharaan Sarana dan Prasarana Pengujian Berkala Kendaraan Bermotor</t>
  </si>
  <si>
    <t>2.15.02.2.06</t>
  </si>
  <si>
    <t>Pelaksanaan Manajemen dan Rekayasa Lalu Lintas untuk Jaringan Jalan Kabupaten/Kota</t>
  </si>
  <si>
    <t>2.15.02.2.06.01</t>
  </si>
  <si>
    <t>Penataan Manajemen dan Rekayasa Lalu Lintas Untuk Jaringan Jalan Kabupaten/Kota</t>
  </si>
  <si>
    <t>2.15.02.2.14</t>
  </si>
  <si>
    <t>Penerbitan Izin Penyelenggaraan Angkutan Orang dalam Trayek Lintas Daerah Kabupaten/Kota dalam 1 (satu) Daerah Kabupaten/Kota</t>
  </si>
  <si>
    <t>2.15.02.2.14.02</t>
  </si>
  <si>
    <t>Koordinasi dan Sinkronisasi Pengawasan Pelaksanaan Izin Penyelenggaraan Angkutan Orang dalam Trayek Kewenangan Kabupaten/Kota</t>
  </si>
  <si>
    <t>2.15.03.2.13</t>
  </si>
  <si>
    <t>Pembangunan dan Penerbitan Izin Pembangunan dan Pengoperasian Pelabuhan Sungai dan Danau</t>
  </si>
  <si>
    <t>2.15.03.2.13.03</t>
  </si>
  <si>
    <t>Pengoperasian dan Pemeliharaan Pelabuhan Sungai dan Danau</t>
  </si>
  <si>
    <t>2.16.2.20.2.21.01.0000</t>
  </si>
  <si>
    <t>DINAS KOMUNIKASI DAN INFORMATIKA KAB. TAPANULI UTARA</t>
  </si>
  <si>
    <t>2.16.01</t>
  </si>
  <si>
    <t>2.16.01.2.01</t>
  </si>
  <si>
    <t>2.16.01.2.01.06</t>
  </si>
  <si>
    <t>Kelurahan X</t>
  </si>
  <si>
    <t>2.16.01.2.01.07</t>
  </si>
  <si>
    <t>2.16.01.2.02</t>
  </si>
  <si>
    <t>2.16.01.2.02.01</t>
  </si>
  <si>
    <t>2.16.01.2.02.03</t>
  </si>
  <si>
    <t>2.16.01.2.02.05</t>
  </si>
  <si>
    <t>2.16.01.2.04</t>
  </si>
  <si>
    <t>Administrasi Pendapatan Daerah Kewenangan Perangkat Daerah</t>
  </si>
  <si>
    <t xml:space="preserve">2.16.01.2.04.07 </t>
  </si>
  <si>
    <t>Pelaporan Pengelolaan Retribusi Daerah</t>
  </si>
  <si>
    <t>2.16.01.2.06</t>
  </si>
  <si>
    <t>2.16.01.2.06.01</t>
  </si>
  <si>
    <t>2.16.01.2.06.02</t>
  </si>
  <si>
    <t>2.16.01.2.06.04</t>
  </si>
  <si>
    <t>Penyediaan Bahan Logistik Kantor</t>
  </si>
  <si>
    <t>2.16.01.2.07</t>
  </si>
  <si>
    <t xml:space="preserve">2.16.01.2.07.11 </t>
  </si>
  <si>
    <t>2.16.01.2.08</t>
  </si>
  <si>
    <t>2.16.01.2.08.01</t>
  </si>
  <si>
    <t>2.16.01.2.08.02</t>
  </si>
  <si>
    <t>2.16.01.2.08.03</t>
  </si>
  <si>
    <t>2.16.01.2.08.04</t>
  </si>
  <si>
    <t>2.16.01.2.09</t>
  </si>
  <si>
    <t>2.16.01.2.09.01</t>
  </si>
  <si>
    <t>2.16.01.2.09.09</t>
  </si>
  <si>
    <t>2.16.02</t>
  </si>
  <si>
    <t>PROGRAM INFORMASI DAN KOMUNIKASI PUBLIK</t>
  </si>
  <si>
    <t>2.16.02.2.01</t>
  </si>
  <si>
    <t>Pengelolaan Informasi dan Komunikasi Publik Pemerintah Daerah Kabupaten/Kota</t>
  </si>
  <si>
    <t>2.16.02.2.01.04</t>
  </si>
  <si>
    <t>Pengelolaan Konten dan Perencanaan Media Komunikasi Publik</t>
  </si>
  <si>
    <t>2.16.02.2.01.05</t>
  </si>
  <si>
    <t>Pengelolaan Media Komunikasi Publik</t>
  </si>
  <si>
    <t>2.16.02.2.01.06</t>
  </si>
  <si>
    <t>Pelayanan Informasi Publik</t>
  </si>
  <si>
    <t>2.16.02.2.01.08</t>
  </si>
  <si>
    <t>Kemitraan dengan Pemangku Kepentingan</t>
  </si>
  <si>
    <t>2.16.03</t>
  </si>
  <si>
    <t>PROGRAM APLIKASI INFORMATIKA</t>
  </si>
  <si>
    <t>2.16.03.2.02</t>
  </si>
  <si>
    <t>Pengelolaan e-government Di Lingkup Pemerintah Daerah Kabupaten/Kota</t>
  </si>
  <si>
    <t>2.16.03.2.02.01</t>
  </si>
  <si>
    <t>Penatalaksanaan dan Pengawasan e-government dalam Penyelenggaraan PemerintahanDaerah Kabupaten/Kota</t>
  </si>
  <si>
    <t>2.16.03.2.02.11</t>
  </si>
  <si>
    <t>Pengelolaan Government Chief Information Officer (GCIO)</t>
  </si>
  <si>
    <t>2.20.01.2.01</t>
  </si>
  <si>
    <t>PROGRAM PENYELENGGARAAN STATISTIK SEKTORAL DI LINGKUP DAERAH KABUPATEN/KOTA</t>
  </si>
  <si>
    <t>2.20.02.2.01.02</t>
  </si>
  <si>
    <t>Peningkatan kapasitas SDM Pemerintah Daerah dalam Peningkatan Mutu Statistik Daerah yang Terintegrasi</t>
  </si>
  <si>
    <t>2.17.3.30.3.31.03.0000</t>
  </si>
  <si>
    <t>DINAS KOPERASI, USAHA KECIL MENENGAH, PERINDUSTRIAN DAN PERDAGANGAN</t>
  </si>
  <si>
    <t xml:space="preserve"> 
2.17 </t>
  </si>
  <si>
    <t>URUSAN PEMERINTAHAN BIDANG KOPERASI, USAHA KECIL, DAN MENENGAH</t>
  </si>
  <si>
    <t>2.17.01</t>
  </si>
  <si>
    <t>2.17.01.2.01</t>
  </si>
  <si>
    <t>2.11 . 2.11.01.01 . 01 . 07</t>
  </si>
  <si>
    <t>Dinas KUKM Perindag</t>
  </si>
  <si>
    <t>Belanja Makanan dan Minuman Rapat</t>
  </si>
  <si>
    <t>2.17.01.2.02</t>
  </si>
  <si>
    <t>2.17.01.2.02.01</t>
  </si>
  <si>
    <t>2.17.01.2.02.03</t>
  </si>
  <si>
    <t>2.17.01.2.06</t>
  </si>
  <si>
    <t>2.17.01.2.06.01</t>
  </si>
  <si>
    <t>2.17.01.2.06.02</t>
  </si>
  <si>
    <t>2.17.01.2.06.03</t>
  </si>
  <si>
    <t>2.17.01.2.06.05</t>
  </si>
  <si>
    <t>2.17.01.2.06.06</t>
  </si>
  <si>
    <t>2.17.01.2.06.08</t>
  </si>
  <si>
    <t>2.17.01.2.06.09</t>
  </si>
  <si>
    <t>2.17.01.2.08</t>
  </si>
  <si>
    <t>2.17.01.2.08.01</t>
  </si>
  <si>
    <t>2.17.01.2.08.02</t>
  </si>
  <si>
    <t>2.17.01.2.08.04</t>
  </si>
  <si>
    <t>2.17.01.2.09</t>
  </si>
  <si>
    <t>2.17.01.2.09.01</t>
  </si>
  <si>
    <t>2.17.01.2.09.06</t>
  </si>
  <si>
    <t xml:space="preserve">2.17.01.2.09.09 </t>
  </si>
  <si>
    <t>2.17.03</t>
  </si>
  <si>
    <t>PROGRAM PENGAWASAN DAN PEMERIKSAAN KOPERASI</t>
  </si>
  <si>
    <t>2.17.03.2.01</t>
  </si>
  <si>
    <t>Pemeriksaan dan Pengawasan Koperasi, Koperasi Simpan Pinjam/Unit Simpan Pinjam Koperasiyang Wilayah Keanggotaannya dalam Daerah Kabupaten/ Kota</t>
  </si>
  <si>
    <t>2.17.03.2.01.01</t>
  </si>
  <si>
    <t>Pengawasan Kekuatan, Kesehatan, Kemandirian, Ketangguhan, serta Akuntabilitas KoperasiKewenangan Kabupaten/Kota</t>
  </si>
  <si>
    <t>2.17.05</t>
  </si>
  <si>
    <t>PROGRAM PENDIDIKAN DAN LATIHAN PERKOPERASIAN</t>
  </si>
  <si>
    <t>2.17.05.2.01</t>
  </si>
  <si>
    <t>Pendidikan dan Latihan Perkoperasian Bagi Koperasi yang Wilayah Keanggotaan dalam DaerahKabupaten/Kota</t>
  </si>
  <si>
    <t>2.17.05.2.01.01</t>
  </si>
  <si>
    <t>Peningkatan Pemahaman dan Pengetahuan Perkoperasian serta Kapasitas dan KompetensiSDM Koperasi</t>
  </si>
  <si>
    <t>DAU dan DAK FISIK</t>
  </si>
  <si>
    <t>PL &amp; Swakelola</t>
  </si>
  <si>
    <t>2.17.06</t>
  </si>
  <si>
    <t>PROGRAM PEMBERDAYAAN DAN PERLINDUNGAN KOPERASI</t>
  </si>
  <si>
    <t>2.17.06.2.01</t>
  </si>
  <si>
    <t>Pemberdayaan dan Perlindungan Koperasi yang Keanggotaannya dalam Daerah Kabupaten/Kota</t>
  </si>
  <si>
    <t>2.17.06.2.01.01</t>
  </si>
  <si>
    <t>Pemberdayaan Peningkatan Produktivitas, Nilai Tambah, Akses Pasar, Akses Pembiayaan,Penguatan Kelembagaan, Penataan Manajemen, Standarisasi, dan Restrukturisasi Usaha Koperasi KewenanganKabupaten/Kota</t>
  </si>
  <si>
    <t>Dinas KUKM</t>
  </si>
  <si>
    <t>Hibah</t>
  </si>
  <si>
    <t>2.17.07</t>
  </si>
  <si>
    <t>PROGRAM PEMBERDAYAAN USAHA MENENGAH, USAHA KECIL, DAN USAHA MIKRO (UMKM)</t>
  </si>
  <si>
    <t>2.17.07.2.01</t>
  </si>
  <si>
    <t>Pemberdayaan Usaha Mikro yang Dilakukan melalui Pendataan, Kemitraan, Kemudahan Perizinan,Penguatan Kelembagaan dan Koordinasi dengan Para Pemangku Kepentingan</t>
  </si>
  <si>
    <t>2.17.07.2.01.01</t>
  </si>
  <si>
    <t>Pendataan Potensi dan Pengembangan Usaha Mikro</t>
  </si>
  <si>
    <t>DID</t>
  </si>
  <si>
    <t>2.17.07.2.01.03</t>
  </si>
  <si>
    <t>Fasilitasi Kemudahan Perizinan Usaha Mikro</t>
  </si>
  <si>
    <t>2.17.07.2.01.05</t>
  </si>
  <si>
    <t>Koordinasi dan Sinkronisasi dengan Para Pemangku Kepentingan dalam Pemberdayaan Usaha Mikro</t>
  </si>
  <si>
    <t>2.17.08</t>
  </si>
  <si>
    <t>PROGRAM PENGEMBANGAN UMKM</t>
  </si>
  <si>
    <t>2.17.08.2.01</t>
  </si>
  <si>
    <t>Pengembangan Usaha Mikro dengan Orientasi Peningkatan Skala Usaha Menjadi Usaha Kecil</t>
  </si>
  <si>
    <t>2.17.08.2.01.01</t>
  </si>
  <si>
    <t>Fasilitasi Usaha Mikro Menjadi Usaha Kecil dalam Pengembangan Produksi dan Pengolahan,Pemasaran, SDM, serta Desain dan Teknologi</t>
  </si>
  <si>
    <t>3.30</t>
  </si>
  <si>
    <t>URUSAN PEMERINTAHAN BIDANG PERDAGANGAN</t>
  </si>
  <si>
    <t>3.30.01</t>
  </si>
  <si>
    <t xml:space="preserve"> PROGRAM PENUNJANG URUSAN PEMERINTAHAN DAERAH KABUPATEN//KOTA</t>
  </si>
  <si>
    <t>3.31.01.2.01</t>
  </si>
  <si>
    <t>3.31.01.2.01.02</t>
  </si>
  <si>
    <t>Desa Simamora</t>
  </si>
  <si>
    <t>3.30.01.2.05</t>
  </si>
  <si>
    <t xml:space="preserve"> Administrasi Kepegawaian Perangkat Daerah</t>
  </si>
  <si>
    <t xml:space="preserve"> 3.30.01.2.05.09 </t>
  </si>
  <si>
    <t xml:space="preserve">3.30.01.2.05.10 </t>
  </si>
  <si>
    <t>Sosialisasi Peraturan Perundang-Undangan</t>
  </si>
  <si>
    <t>3.30.01.2.07</t>
  </si>
  <si>
    <t xml:space="preserve">3.30.01.2.07.05 </t>
  </si>
  <si>
    <t xml:space="preserve">3.30.01.2.07.06 </t>
  </si>
  <si>
    <t>3.30.03</t>
  </si>
  <si>
    <t>PROGRAM PENINGKATAN SARANA DISTRIBUSI PERDAGANGAN</t>
  </si>
  <si>
    <t>3.30.03.2.01</t>
  </si>
  <si>
    <t>Pembangunan dan Pengelolaan Sarana Distribusi Perdagangan</t>
  </si>
  <si>
    <t>3.30.03.2.01.01</t>
  </si>
  <si>
    <t>Penyediaan Sarana Distribusi Perdagangan</t>
  </si>
  <si>
    <t>3.30.03.2.01.02</t>
  </si>
  <si>
    <t>Fasilitasi Pengelolaan Sarana Distribusi Perdagangan</t>
  </si>
  <si>
    <t>3.30.03.2.02</t>
  </si>
  <si>
    <t>Pembinaan Terhadap Pengelola Sarana Distribusi Perdagangan Masyarakat di Wilayah Kerjanya</t>
  </si>
  <si>
    <t>3.30.03.2.02.01</t>
  </si>
  <si>
    <t>Pembinaan dan Pengendalian Pengelola Sarana Distribusi Perdagangan</t>
  </si>
  <si>
    <t>3.30.04</t>
  </si>
  <si>
    <t>PROGRAM STABILISASI HARGA BARANG KEBUTUHAN POKOK DAN BARANG PENTING</t>
  </si>
  <si>
    <t>3.30.04.2.02</t>
  </si>
  <si>
    <t>Pengendalian Harga, dan Stok Barang Kebutuhan Pokok dan Barang Penting di Tingkat PasarKabupaten/Kota</t>
  </si>
  <si>
    <t>3.30.04.2.02.01</t>
  </si>
  <si>
    <t>Pemantauan Harga dan Stok Barang Kebutuhan Pokok dan Barang Penting pada Pelaku UsahaDistribusi Barang dalam 1 (satu) Kabupaten/Kota</t>
  </si>
  <si>
    <t>3.30.04.2.03</t>
  </si>
  <si>
    <t>Pengawasan Pupuk dan Pestisida Bersubsidi di Tingkat Daerah Kabupaten/Kota</t>
  </si>
  <si>
    <t xml:space="preserve">3.30.04.2.03.03 </t>
  </si>
  <si>
    <t>Pengawasan Penyaluran dan Penggunaan Pupuk dan Pestisida Bersubsidi</t>
  </si>
  <si>
    <t>3.30.06</t>
  </si>
  <si>
    <t>PROGRAM STANDARDISASI DAN PERLINDUNGAN KONSUMEN</t>
  </si>
  <si>
    <t>3.30.06.2.01</t>
  </si>
  <si>
    <t>Pelaksanaan Metrologi Legal, Berupa Tera, Tera Ulang, dan Pengawasan</t>
  </si>
  <si>
    <t>3.30.06.2.01.01</t>
  </si>
  <si>
    <t>Pelaksanaan Metrologi Legal, Berupa Tera, Tera Ulang</t>
  </si>
  <si>
    <t>3.30.06.2.01.02</t>
  </si>
  <si>
    <t>Pengawasan/Penyuluhan Metrologi Legal</t>
  </si>
  <si>
    <t>3.30.07</t>
  </si>
  <si>
    <t>PROGRAM PENGGUNAAN DAN PEMASARAN PRODUK DALAM NEGERI</t>
  </si>
  <si>
    <t>3.30.07.2.01</t>
  </si>
  <si>
    <t>Pelaksanaan Promosi, Pemasaran dan Peningkatan Penggunaan Produk Dalam Negeri</t>
  </si>
  <si>
    <t>3.30.07.2.01.01</t>
  </si>
  <si>
    <t>Pelaksanaan Promosi Penggunaan Produk Dalam Negeri di Tingkat Kabupaten/Kota</t>
  </si>
  <si>
    <t>3.31</t>
  </si>
  <si>
    <t>URUSAN PEMERINTAHAN BIDANG PERINDUSTRIAN</t>
  </si>
  <si>
    <t>3.31.02</t>
  </si>
  <si>
    <t>PROGRAM PERENCANAAN DAN PEMBANGUNAN INDUSTRI</t>
  </si>
  <si>
    <t>3.31.02.2.01</t>
  </si>
  <si>
    <t>Penyusunan dan Evaluasi Rencana Pembangunan Industri Kabupaten/Kota</t>
  </si>
  <si>
    <t>3.31.02.2.01.05</t>
  </si>
  <si>
    <t>Koordinasi, Sinkronisasi, dan Pelaksanaan Pemberdayaan Industri dan Peran Serta Masyarakat</t>
  </si>
  <si>
    <t>2.18.0.00.0.00.01.0000</t>
  </si>
  <si>
    <t>DINAS PENANAMAN MODAL DAN PELAYANAN TERPADU SATU PINTU KAB. TAPANULI UTARA</t>
  </si>
  <si>
    <t>2.18.01</t>
  </si>
  <si>
    <t>2.18.01.2.01</t>
  </si>
  <si>
    <t>2.18.01.2.01.06</t>
  </si>
  <si>
    <t>2.18.01.2.02</t>
  </si>
  <si>
    <t>2.18.01.2.02.01</t>
  </si>
  <si>
    <t>2.18.01.2.02.03</t>
  </si>
  <si>
    <t>2.18.01.2.02.05</t>
  </si>
  <si>
    <t>2.18.01.2.06</t>
  </si>
  <si>
    <t>2.18.01.2.06.01</t>
  </si>
  <si>
    <t>2.18.01.2.06.02</t>
  </si>
  <si>
    <t>2.18.01.2.06.03</t>
  </si>
  <si>
    <t>2.18.01.2.06.05</t>
  </si>
  <si>
    <t>2.18.01.2.06.09</t>
  </si>
  <si>
    <t xml:space="preserve">2.18.01.2.07 </t>
  </si>
  <si>
    <t xml:space="preserve">2.18.01.2.07.05 </t>
  </si>
  <si>
    <t>2.18.01.2.07.06</t>
  </si>
  <si>
    <t>2.18.01.2.07.10</t>
  </si>
  <si>
    <t>2.18.01.2.08</t>
  </si>
  <si>
    <t>2.18.01.2.08.01</t>
  </si>
  <si>
    <t>2.18.01.2.08.02</t>
  </si>
  <si>
    <t>2.18.01.2.08.04</t>
  </si>
  <si>
    <t>2.18.01.2.09</t>
  </si>
  <si>
    <t>2.18.01.2.09.01</t>
  </si>
  <si>
    <t>2.18.01.2.09.06</t>
  </si>
  <si>
    <t>2.18.01.2.09.09</t>
  </si>
  <si>
    <t>2.18.01.2.09.11</t>
  </si>
  <si>
    <t>2.18.02</t>
  </si>
  <si>
    <t>PROGRAM PENGEMBANGAN IKLIM PENANAMAN MODAL</t>
  </si>
  <si>
    <t>2.18.02.2.01</t>
  </si>
  <si>
    <t>Penetapan Pemberian Fasilitas/Insentif Dibidang Penanaman Modal yang menjadi KewenanganDaerah Kabupaten/Kota</t>
  </si>
  <si>
    <t>2.18.02.2.01.01</t>
  </si>
  <si>
    <t>Penetapan Kebijakan Daerah mengenai Pemberian Fasilitas/Insentif dan KemudahanPenanaman Modal</t>
  </si>
  <si>
    <t>2.18.02.2.02</t>
  </si>
  <si>
    <t>Pembuatan Peta Potensi Investasi Kabupaten/Kota</t>
  </si>
  <si>
    <t>2.18.02.2.02.01</t>
  </si>
  <si>
    <t>Penyusunan Rencana Umum Penanaman Modal Daerah Kabupaten/Kota</t>
  </si>
  <si>
    <t>2.18.02.2.02.02</t>
  </si>
  <si>
    <t>Penyediaan Peta Potensi dan Peluang Usaha Kabupaten/Kota</t>
  </si>
  <si>
    <t>2.18.03</t>
  </si>
  <si>
    <t>PROGRAM PROMOSI PENANAMAN MODAL</t>
  </si>
  <si>
    <t>2.18.03.2.01</t>
  </si>
  <si>
    <t>Penyelenggaraan Promosi Penanaman Modal yang menjadi Kewenangan Daerah Kabupaten/Kota</t>
  </si>
  <si>
    <t>2.18.03.2.01.01</t>
  </si>
  <si>
    <t>Penyusunan Strategi Promosi Penanaman Modal</t>
  </si>
  <si>
    <t>2.18.03.2.01.02</t>
  </si>
  <si>
    <t>Pelaksanaan Kegiatan Promosi Penanaman Modal Daerah Kabupaten/Kota</t>
  </si>
  <si>
    <t>2.18.04</t>
  </si>
  <si>
    <t>PROGRAM PELAYANAN PENANAMAN MODAL</t>
  </si>
  <si>
    <t>2.18.04.2.01</t>
  </si>
  <si>
    <t>Pelayanan Perizinan dan Non Perizinan secara Terpadu Satu Pintu dibidang Penanaman Modalyang menjadi Kewenangan Daerah Kabupaten/ Kota</t>
  </si>
  <si>
    <t>2.18.04.2.01.01</t>
  </si>
  <si>
    <t>Penyediaan Pelayanan Terpadu Perizinan dan Nonperizinan berbasis Sistem PelayananPerizinan Berusaha Terintegrasi secara Elektronik</t>
  </si>
  <si>
    <t>2.18.04.2.01.03</t>
  </si>
  <si>
    <t>Penyediaan Layanan Konsultasi dan Pengelolaan Pengaduan Masyarakat terhadap PelayananTerpadu Perizinan dan Non Perizinan</t>
  </si>
  <si>
    <t>2.18.05</t>
  </si>
  <si>
    <t>PROGRAM PENGENDALIAN PELAKSANAAN PENANAMAN MODAL</t>
  </si>
  <si>
    <t>2.18.05.2.01</t>
  </si>
  <si>
    <t>Pengendalian Pelaksanaan Penanaman Modal yang menjadi Kewenangan DaerahKabupaten/Kota</t>
  </si>
  <si>
    <t>2.18.05.2.01.01</t>
  </si>
  <si>
    <t>Koordinasi dan Sinkronisasi Pemantauan Pelaksanaan Penanaman Modal</t>
  </si>
  <si>
    <t>2.18.05.2.01.02</t>
  </si>
  <si>
    <t>Koordinasi dan Sinkronisasi Pembinaan Pelaksanaan Penanaman Modal</t>
  </si>
  <si>
    <t>2.18.05.2.01.03</t>
  </si>
  <si>
    <t>Koordinasi dan Sinkronisasi Pengawasan Pelaksanaan Penanaman Modal</t>
  </si>
  <si>
    <t>2.18.06</t>
  </si>
  <si>
    <t>PROGRAM PENGELOLAAN DATA DAN SISTEM INFORMASI PENANAMAN MODAL</t>
  </si>
  <si>
    <t>2.18.06.2.01</t>
  </si>
  <si>
    <t>Pengelolaan Data dan Informasi Perizinan dan Non Perizinan yang Terintegrasi pada TingkatDaerah Kabupaten/Kota</t>
  </si>
  <si>
    <t>2.18.06.2.01.01</t>
  </si>
  <si>
    <t>Pengolahan, Penyajian dan Pemanfaatan Data dan Informasi Perizinan dan Non PerizinanBerbasis Sistem Pelayanan Perizinan Berusaha Terintegrasi secara Elektronik</t>
  </si>
  <si>
    <t>2.19.0.00.0.00.01.0000</t>
  </si>
  <si>
    <t>DINAS PEMUDA DAN OLAH RAGA KAB. TAPANULI UTARA</t>
  </si>
  <si>
    <t>2.19.01</t>
  </si>
  <si>
    <t>2.19.01.2.01</t>
  </si>
  <si>
    <t>2.19.01.2.01.01</t>
  </si>
  <si>
    <t>1 Dok. Renja, 1 Dok Perubahan Renja+ Rakor PD</t>
  </si>
  <si>
    <t>Dinas Pemuda dan Olah Raga</t>
  </si>
  <si>
    <t>2.19.01.2.01.06</t>
  </si>
  <si>
    <t>1 Dok. Lakip</t>
  </si>
  <si>
    <t>2.19.01.2.02</t>
  </si>
  <si>
    <t>2.19.01.2.02.01</t>
  </si>
  <si>
    <t>12 Bulan Gaji dan Tunjangan</t>
  </si>
  <si>
    <t>2.19.01.2.02.03</t>
  </si>
  <si>
    <t>12 Bulan Honor</t>
  </si>
  <si>
    <t>2.19.01.2.02.07</t>
  </si>
  <si>
    <t>1 Dokumen</t>
  </si>
  <si>
    <t>2.19.01.2.06</t>
  </si>
  <si>
    <t>2.19.01.2.06.01</t>
  </si>
  <si>
    <t>2.19.01.2.06.02</t>
  </si>
  <si>
    <t>2.19.01.2.06.03</t>
  </si>
  <si>
    <t>2.19.01.2.06.05</t>
  </si>
  <si>
    <t>2.19.01.2.06.06</t>
  </si>
  <si>
    <t>2.19.01.2.06.09</t>
  </si>
  <si>
    <t>2.19.01.2.07</t>
  </si>
  <si>
    <t>2.19.01.2.07.06</t>
  </si>
  <si>
    <t>13 Unit Filing Kabinet, 2 White Board Pakai Roda, I Unit Printer Canon,1 Unit Kamera Digital, Laptop</t>
  </si>
  <si>
    <t>2.19.01.2.08</t>
  </si>
  <si>
    <t>2.19.01.2.08.01</t>
  </si>
  <si>
    <t>200 materai</t>
  </si>
  <si>
    <t>2.19.01.2.08.02</t>
  </si>
  <si>
    <t>2.19.01.2.08.04</t>
  </si>
  <si>
    <t>2.19.01.2.09</t>
  </si>
  <si>
    <t>2.19.01.2.09.01</t>
  </si>
  <si>
    <t>2.19.01.2.09.06</t>
  </si>
  <si>
    <t>2.19.01.2.09.09</t>
  </si>
  <si>
    <t>2.19.02</t>
  </si>
  <si>
    <t>PROGRAM PENGEMBANGAN KAPASITAS DAYA SAING KEPEMUDAAN</t>
  </si>
  <si>
    <t>2.19.02.2.01</t>
  </si>
  <si>
    <t>Penyadaran, Pemberdayaan, dan Pengembangan Pemuda dan Kepemudaan Terhadap PemudaPelopor Kabupaten/Kota, Wirausaha Muda Pemula, dan Pemuda Kader Kabupaten/Kota</t>
  </si>
  <si>
    <t>2.19.02.2.01.03</t>
  </si>
  <si>
    <t>Koordinasi, Sinkronisasi dan Penyelenggaraan Peningkatan Kapasitas Daya Saing Pemuda Kader Kabupaten/Kota</t>
  </si>
  <si>
    <t>1 Kegiatan</t>
  </si>
  <si>
    <t>2.19.02.2.02</t>
  </si>
  <si>
    <t>Pemberdayaan dan Pengembangan Organisasi Kepemudaan Tingkat Daerah Kabupaten/Kota</t>
  </si>
  <si>
    <t>2.19.02.2.02.02</t>
  </si>
  <si>
    <t>Peningkatan Kapasitas Pemuda dan Organisasi Kepemudaan Kabupaten/Kota</t>
  </si>
  <si>
    <t>3 Organisasi</t>
  </si>
  <si>
    <t>2.19.03</t>
  </si>
  <si>
    <t>PROGRAM PENGEMBANGAN KAPASITAS DAYA SAING KEOLAHRAGAAN</t>
  </si>
  <si>
    <t>2.19.03.2.01</t>
  </si>
  <si>
    <t>Pembinaan dan Pengembangan Olahraga Pendidikan pada Jenjang Pendidikan yang menjadiKewenangan Daerah Kabupaten/Kota</t>
  </si>
  <si>
    <t>2.19.03.2.01.03</t>
  </si>
  <si>
    <t>Koordinasi, Sinkronisasi dan Pelaksanaan Penyediaan Sarana dan Prasarana OlahragaKabupaten/Kota</t>
  </si>
  <si>
    <t>3 Kegiatan</t>
  </si>
  <si>
    <t>2.19.03.2.04</t>
  </si>
  <si>
    <t>Pembinaan dan Pengembangan Organisasi Olahraga</t>
  </si>
  <si>
    <t>2.19.03.2.04.02</t>
  </si>
  <si>
    <t>Pengembangan Organisasi Keolahragaan</t>
  </si>
  <si>
    <t>2 Organisasi</t>
  </si>
  <si>
    <t>2.23.2.24.0.00.01.0000</t>
  </si>
  <si>
    <t>DINAS PERPUSTAKAAN KAB. TAPANULI UTARA</t>
  </si>
  <si>
    <t>2.23.01</t>
  </si>
  <si>
    <t>2.23.01.2.01</t>
  </si>
  <si>
    <t>2.23.01.2.01.01</t>
  </si>
  <si>
    <t>1 set  Dokumen</t>
  </si>
  <si>
    <t>Dinas Perpustakaan</t>
  </si>
  <si>
    <t>2.23.01.2.01.02</t>
  </si>
  <si>
    <t>2.23.01.2.01.03</t>
  </si>
  <si>
    <t>Koordinasi dan Penyusunan Dokumen Perubahan RKA-SKPD</t>
  </si>
  <si>
    <t>2.23.01.2.01.06</t>
  </si>
  <si>
    <t>1 set  Laporan</t>
  </si>
  <si>
    <t>2.23.01.2.02</t>
  </si>
  <si>
    <t>2.23.01.2.02.01</t>
  </si>
  <si>
    <t>30 orang (30x14 bulan)</t>
  </si>
  <si>
    <t>2.23.01.2.02.03</t>
  </si>
  <si>
    <t>48 x (4 orang x12 bulan)</t>
  </si>
  <si>
    <t>2.23.01.2.02.05</t>
  </si>
  <si>
    <t>1 set Laporan</t>
  </si>
  <si>
    <t>2.23.01.2.06</t>
  </si>
  <si>
    <t>2.23.01.2.06.01</t>
  </si>
  <si>
    <t>2.23.01.2.06.02</t>
  </si>
  <si>
    <t>39 Jenis</t>
  </si>
  <si>
    <t>2.23.01.2.06.03</t>
  </si>
  <si>
    <t>24 jenis</t>
  </si>
  <si>
    <t>2.23.01.2.06.05</t>
  </si>
  <si>
    <t>5 jenis</t>
  </si>
  <si>
    <t>2.23.01.2.06.06</t>
  </si>
  <si>
    <t>500 eksemplar</t>
  </si>
  <si>
    <t>2.23.01.2.06.09</t>
  </si>
  <si>
    <t>2.23.01.2.07</t>
  </si>
  <si>
    <t>2.23.01.2.07.02</t>
  </si>
  <si>
    <t>2 unit</t>
  </si>
  <si>
    <t>2.23.01.2.07.06</t>
  </si>
  <si>
    <t>2.23.01.2.08</t>
  </si>
  <si>
    <t>2.23.01.2.08.01</t>
  </si>
  <si>
    <t>250 lembar</t>
  </si>
  <si>
    <t>2.23.01.2.08.02</t>
  </si>
  <si>
    <t>Biaya rek. Air= 1120 m3; Biaya token listrik = 110 buah</t>
  </si>
  <si>
    <t>2.23.01.2.08.04</t>
  </si>
  <si>
    <t>120 x (10 orang x 12 bulan)</t>
  </si>
  <si>
    <t>2.23.01.2.09</t>
  </si>
  <si>
    <t>2.23.01.2.09.01</t>
  </si>
  <si>
    <t>2.23.01.2.09.05</t>
  </si>
  <si>
    <t>Pemeliharaan Mebel</t>
  </si>
  <si>
    <t>2.23.01.2.09.06</t>
  </si>
  <si>
    <t>4 unit</t>
  </si>
  <si>
    <t>2.23.02</t>
  </si>
  <si>
    <t>PROGRAM PEMBINAAN PERPUSTAKAAN</t>
  </si>
  <si>
    <t>2.23.02.2.01</t>
  </si>
  <si>
    <t>Pengelolaan Perpustakaan Tingkat Daerah Kabupaten/Kota</t>
  </si>
  <si>
    <t>2.23.02.2.01.01</t>
  </si>
  <si>
    <t>Pengembangan dan Pemeliharaan Layanan Perpustakaan Elektronik</t>
  </si>
  <si>
    <t>12x (1 rek wifi x 12 bulan)</t>
  </si>
  <si>
    <t>2.23.02.2.01.02</t>
  </si>
  <si>
    <t>Pengembangan Perpustakaan di Tingkat Daerah Kabupaten/Kota</t>
  </si>
  <si>
    <t>2.23.02.2.01.09</t>
  </si>
  <si>
    <t>Pengelolaan dan Pengembangan Bahan Pustaka</t>
  </si>
  <si>
    <t>2.24.02</t>
  </si>
  <si>
    <t>PROGRAM PENGELOLAAN ARSIP</t>
  </si>
  <si>
    <t>2.24.02.2.01</t>
  </si>
  <si>
    <t>Pengelolaan Arsip Dinamis Daerah Kabupaten/Kota</t>
  </si>
  <si>
    <t>2.24.02.2.01.01</t>
  </si>
  <si>
    <t>Penciptaan dan Penggunaan Arsip Dinamis</t>
  </si>
  <si>
    <t>3.26.0.00.0.00.01.0000</t>
  </si>
  <si>
    <t>DINAS PARIWISATA KAB. TAPANULI UTARA</t>
  </si>
  <si>
    <t>3.26.01</t>
  </si>
  <si>
    <t>3.26.01.2.01</t>
  </si>
  <si>
    <t>3.26.01.2.01.04</t>
  </si>
  <si>
    <t>JL Balige</t>
  </si>
  <si>
    <t>1 Laporan</t>
  </si>
  <si>
    <t>Dinas Pariwisata</t>
  </si>
  <si>
    <t>3.26.01.2.01.06</t>
  </si>
  <si>
    <t>3.26.01.2.01.07</t>
  </si>
  <si>
    <t>3.26.01.2.02</t>
  </si>
  <si>
    <t>3.26.01.2.02.01</t>
  </si>
  <si>
    <t>3.26.01.2.02.03</t>
  </si>
  <si>
    <t>3.26.01.2.02.05</t>
  </si>
  <si>
    <t>3.26.01.2.06</t>
  </si>
  <si>
    <t>3.26.01.2.06.01</t>
  </si>
  <si>
    <t>3.26.01.2.06.02</t>
  </si>
  <si>
    <t>3.26.01.2.06.03</t>
  </si>
  <si>
    <t>3.26.01.2.06.05</t>
  </si>
  <si>
    <t>3.26.01.2.06.08</t>
  </si>
  <si>
    <t>3.26.01.2.06.09</t>
  </si>
  <si>
    <t>5 Orang</t>
  </si>
  <si>
    <t>3.26.01.2.07</t>
  </si>
  <si>
    <t>3.26.01.2.07.06</t>
  </si>
  <si>
    <t>3.26.01.2.08</t>
  </si>
  <si>
    <t>3.26.01.2.08.01</t>
  </si>
  <si>
    <t>3.26.01.2.08.02</t>
  </si>
  <si>
    <t>3.26.01.2.08.04</t>
  </si>
  <si>
    <t>3.26.01.2.09</t>
  </si>
  <si>
    <t xml:space="preserve">3.26.01.2.09.02 </t>
  </si>
  <si>
    <t>3.26.01.2.09.06</t>
  </si>
  <si>
    <t>3.26.01.2.09.09</t>
  </si>
  <si>
    <t>Penyedia</t>
  </si>
  <si>
    <t>2 Unit</t>
  </si>
  <si>
    <t>3.26.02.2.02</t>
  </si>
  <si>
    <t>Pengelolaan Kawasan Strategis Pariwisata Kabupaten/Kota</t>
  </si>
  <si>
    <t>3.26.02.2.02.04</t>
  </si>
  <si>
    <t xml:space="preserve">Pengadaan/Pemeliharaan/Rehabilitasi Sarana dan Prasarana dalam Pengelolaan Kawasan Wisata Strategis Pariwisata Kabupaten/Kota </t>
  </si>
  <si>
    <t>7 Dok</t>
  </si>
  <si>
    <t>3.26.02.2.03</t>
  </si>
  <si>
    <t>Pengelolaan Destinasi Pariwisata Kabupaten/Kota</t>
  </si>
  <si>
    <t>3.26.02.2.03.02</t>
  </si>
  <si>
    <t xml:space="preserve"> Perencanaan Destinasi Pariwisata Kabupaten/Kota</t>
  </si>
  <si>
    <t xml:space="preserve">3.26.02.2.03.03 </t>
  </si>
  <si>
    <t>Pengembangan Destinasi Pariwisata Kabupaten/Kota</t>
  </si>
  <si>
    <t>3.26.03</t>
  </si>
  <si>
    <t>PROGRAM PEMASARAN PARIWISATA</t>
  </si>
  <si>
    <t>3.26.03.2.01</t>
  </si>
  <si>
    <t>Pemasaran Pariwisata Dalam dan Luar Negeri Daya Tarik, Destinasi dan Kawasan Strategis Pariwisata Kabupaten/Kota</t>
  </si>
  <si>
    <t>3.26.03.2.01.01</t>
  </si>
  <si>
    <t>Penguatan Promosi melalui Media Cetak, Elektronik, dan Media Lainnya Baik Dalam dan Luar Negeri</t>
  </si>
  <si>
    <t>3 event</t>
  </si>
  <si>
    <t>3.26.03.2.01.02</t>
  </si>
  <si>
    <t xml:space="preserve"> Fasilitasi Kegiatan Pemasaran Pariwisata Baik Dalam dan Luar Negeri Pariwisata Kabupaten/Kota</t>
  </si>
  <si>
    <t>3.26.03.2.01.04</t>
  </si>
  <si>
    <t>Peningkatan Kerja Sama dan Kemitraan Pariwisata Dalam dan Luar Negeri</t>
  </si>
  <si>
    <t>3.26.05</t>
  </si>
  <si>
    <t>PROGRAM PENGEMBANGAN SUMBER DAYA PARIWISATA DAN EKONOMI KREATIF</t>
  </si>
  <si>
    <t xml:space="preserve">3.26.05.2.01 </t>
  </si>
  <si>
    <t>Pelaksanaan Peningkatan Kapasitas Sumber Daya Manusia Pariwisata dan Ekonomi Kreatif Tingkat Dasar</t>
  </si>
  <si>
    <t xml:space="preserve">3.26.05.2.01.07 </t>
  </si>
  <si>
    <t>Monitoring dan Evaluasi Pengembangan Sumber Daya Pariwisata dan Ekonomi Kreatif</t>
  </si>
  <si>
    <t>3.27.0.00.0.00.01.0000</t>
  </si>
  <si>
    <t>DINAS PERTANIAN KAB. TAPANULI UTARA</t>
  </si>
  <si>
    <t xml:space="preserve">3.27.01 </t>
  </si>
  <si>
    <t>3.27.01.2.01</t>
  </si>
  <si>
    <t xml:space="preserve">3.27.01.2.01.06 </t>
  </si>
  <si>
    <t xml:space="preserve">3.27.01.2.02 </t>
  </si>
  <si>
    <t xml:space="preserve">3.27.01.2.02.01 </t>
  </si>
  <si>
    <t xml:space="preserve">3.27.01.2.02.03 </t>
  </si>
  <si>
    <t xml:space="preserve">3.27.01.2.02.05 </t>
  </si>
  <si>
    <t xml:space="preserve">3.27.01.2.03 </t>
  </si>
  <si>
    <t xml:space="preserve">3.27.01.2.03.06 </t>
  </si>
  <si>
    <t>3.27.01.2.06</t>
  </si>
  <si>
    <t xml:space="preserve">3.27.01.2.06.01 </t>
  </si>
  <si>
    <t>3.27.01.2.06.02</t>
  </si>
  <si>
    <t>3.27.01.2.06.03</t>
  </si>
  <si>
    <t>3.27.01.2.06.05</t>
  </si>
  <si>
    <t xml:space="preserve">3.27.01.2.06.06 </t>
  </si>
  <si>
    <t>3.27.01.2.06.08</t>
  </si>
  <si>
    <t>3.27.01.2.06.09</t>
  </si>
  <si>
    <t xml:space="preserve">3.27.01.2.07 </t>
  </si>
  <si>
    <t>3.27.01.2.07.06</t>
  </si>
  <si>
    <t>3.27.01.2.08</t>
  </si>
  <si>
    <t>3.27.01.2.08.01</t>
  </si>
  <si>
    <t xml:space="preserve">3.27.01.2.08.02 </t>
  </si>
  <si>
    <t>3.27.01.2.08.04</t>
  </si>
  <si>
    <t xml:space="preserve"> Penyediaan Jasa Pelayanan Umum Kantor</t>
  </si>
  <si>
    <t xml:space="preserve">3.27.01.2.09 </t>
  </si>
  <si>
    <t xml:space="preserve">3.27.01.2.09.02 </t>
  </si>
  <si>
    <t xml:space="preserve">3.27.01.2.09.06 </t>
  </si>
  <si>
    <t>PROGRAM PENYEDIAAN DAN PENGEMBANGAN SARANA PERTANIAN</t>
  </si>
  <si>
    <t xml:space="preserve">3.27.02.2.01 </t>
  </si>
  <si>
    <t>Pengawasan Penggunaan Sarana Pertanian</t>
  </si>
  <si>
    <t xml:space="preserve">3.27.02.2.01.01 </t>
  </si>
  <si>
    <t>Pengawasan Penggunaan Sarana Pendukung Pertanian sesuai dengan Komoditas, Teknologi dan Spesifik Lokasi</t>
  </si>
  <si>
    <t xml:space="preserve">3.27.02.2.01.02 </t>
  </si>
  <si>
    <t>Pendampingan Penggunaan Sarana Pendukung Pertanian</t>
  </si>
  <si>
    <t xml:space="preserve">3.27.02.2.02 </t>
  </si>
  <si>
    <t>Pengelolaan Sumber Daya Genetik (SDG) Hewan, Tumbuhan, dan Mikro Organisme Kewenangan Kabupaten/Kota</t>
  </si>
  <si>
    <t xml:space="preserve">3.27.02.2.02.01 </t>
  </si>
  <si>
    <t>Penjaminan Kemurnian dan Kelestarian SDG Hewan/Tanaman</t>
  </si>
  <si>
    <t xml:space="preserve">3.27.02.2.02.03 </t>
  </si>
  <si>
    <t>Pemanfaatan SDG Hewan/Tanaman</t>
  </si>
  <si>
    <t>3.27.02.2.05</t>
  </si>
  <si>
    <t xml:space="preserve">3.27.02.2.05.01 </t>
  </si>
  <si>
    <t>Penjaminan Peredaran Benih/Bibit Ternak</t>
  </si>
  <si>
    <t xml:space="preserve">3.27.02.2.05.05 </t>
  </si>
  <si>
    <t>Pengendalian Penyediaan Benih/Bibit Ternak dan Hijauan Pakan Ternak</t>
  </si>
  <si>
    <t>Penyediaan Benih/Bibit Ternak dan Hijauan Pakan Ternak yang Sumbernya dalam 1 (satu) Daerah Kabupaten/Kota Lain</t>
  </si>
  <si>
    <t>PROGRAM PENYEDIAAN DAN PENGEMBANGAN PRASARANA PERTANIAN</t>
  </si>
  <si>
    <t xml:space="preserve">3.27.03.2.01 </t>
  </si>
  <si>
    <t>Pengembangan Prasarana Pertanian</t>
  </si>
  <si>
    <t>3.27.03.2.01.03</t>
  </si>
  <si>
    <t>Koordinasi dan Sinkronisasi Prasarana Pendukung Pertanian lainnya</t>
  </si>
  <si>
    <t>Penyusunan Masterplan Pengembangan Prasarana, Sarana, Kawasan dan Komoditas Perkebunan</t>
  </si>
  <si>
    <t xml:space="preserve">3.27.03.2.02 </t>
  </si>
  <si>
    <t>Pembangunan Prasarana Pertanian</t>
  </si>
  <si>
    <t>3.27.03.2.02.03</t>
  </si>
  <si>
    <t>Pembangunan, Rehabilitasi dan Pemeliharaan Jalan Usaha Tani</t>
  </si>
  <si>
    <t>3.27.04</t>
  </si>
  <si>
    <t>3.27.04.2.03.02</t>
  </si>
  <si>
    <t>Penyediaan Pelayanan Jasa Medik Veteriner</t>
  </si>
  <si>
    <t xml:space="preserve">3.27.05 </t>
  </si>
  <si>
    <t>PROGRAM PENGENDALIAN DAN PENANGGULANGAN BENCANA PERTANIAN</t>
  </si>
  <si>
    <t xml:space="preserve">3.27.05.2.01 </t>
  </si>
  <si>
    <t>Pengendalian dan Penanggulangan Bencana Pertanian Kabupaten/Kota</t>
  </si>
  <si>
    <t xml:space="preserve">3.27.05.2.01.01 </t>
  </si>
  <si>
    <t>Pengendalian Organisme Pengganggu Tumbuhan (OPT) Tanaman Pangan, Hortikultura, dan Perkebunan</t>
  </si>
  <si>
    <t>3.27.06</t>
  </si>
  <si>
    <t>PROGRAM PERIZINAN USAHA PERTANIAN</t>
  </si>
  <si>
    <t>3.27.06.2.01</t>
  </si>
  <si>
    <t>Penerbitan Izin Usaha Pertanian yang Kegiatan Usahanya dalam Daerah Kabupaten/Kota</t>
  </si>
  <si>
    <t xml:space="preserve">3.27.06.2.01.03 </t>
  </si>
  <si>
    <t>Pembinaan dan Pengawasan Penerapan Izin Usaha Pertanian</t>
  </si>
  <si>
    <t xml:space="preserve">3.27.07 </t>
  </si>
  <si>
    <t>PROGRAM PENYULUHAN PERTANIAN</t>
  </si>
  <si>
    <t>3.27.07.2.01</t>
  </si>
  <si>
    <t>Pelaksanaan Penyuluhan Pertanian</t>
  </si>
  <si>
    <t xml:space="preserve">3.27.07.2.01.01 </t>
  </si>
  <si>
    <t>Peningkatan Kapasitas Kelembagaan Penyuluhan Pertanian di Kecamatan dan Desa</t>
  </si>
  <si>
    <t xml:space="preserve">3.27.07.2.01.02 </t>
  </si>
  <si>
    <t>Pengembangan Kapasitas Kelembagaan Petani di Kecamatan dan Desa</t>
  </si>
  <si>
    <t xml:space="preserve">3.27.07.2.01.03 </t>
  </si>
  <si>
    <t>Penyediaan dan Pemanfaatan Sarana dan Prasarana Penyuluhan Pertanian</t>
  </si>
  <si>
    <t>4.01.0.00.0.00.01.0000</t>
  </si>
  <si>
    <t>SEKRETARIAT DAERAH KAB. TAPANULI UTARA</t>
  </si>
  <si>
    <t>4.01.0.00.0.00.01.0001</t>
  </si>
  <si>
    <t>BAGIAN UMUM SETDAKAB TAPANULI UTARA</t>
  </si>
  <si>
    <t>4.01.01</t>
  </si>
  <si>
    <t>4.01.01.2.06</t>
  </si>
  <si>
    <t>4.01.01.2.06.01</t>
  </si>
  <si>
    <t>Bagian Umum</t>
  </si>
  <si>
    <t>4.01.01.2.06.03</t>
  </si>
  <si>
    <t>4.01.01.2.06.05</t>
  </si>
  <si>
    <t>4.01.01.2.06.08</t>
  </si>
  <si>
    <t>4.01.01.2.06.09</t>
  </si>
  <si>
    <t>4.01.01.2.07</t>
  </si>
  <si>
    <t>4.01.01.2.07.02</t>
  </si>
  <si>
    <t>4.01.01.2.07.05</t>
  </si>
  <si>
    <t>4.01.01.2.07.06</t>
  </si>
  <si>
    <t>Pengadaan Peralatan dan Mesin Lainnya :</t>
  </si>
  <si>
    <t>5.1.02.01.01.0012</t>
  </si>
  <si>
    <t>Belanja Bahan-Bahan Lainnya</t>
  </si>
  <si>
    <t>15 Jenis Alat Soun System</t>
  </si>
  <si>
    <t>5.1.02.01.01.0026</t>
  </si>
  <si>
    <t xml:space="preserve">Belanja Alat/Bahan untuk Kegiatan Kantor-Bahan Cetakan </t>
  </si>
  <si>
    <t xml:space="preserve">Bendera Merah Putih uk. 100 x 150 cm 10 buah, Bendera Merah Putih uk. 120 x 180cm 10 buah </t>
  </si>
  <si>
    <t>5.1.02.01.01.0029</t>
  </si>
  <si>
    <t>Belanja Alat/Bahan untuk Kegiatan Kantor-Bahan Komputer</t>
  </si>
  <si>
    <t>1 set Instalasi Internet</t>
  </si>
  <si>
    <t>5.1.02.01.01.0031</t>
  </si>
  <si>
    <t>Belanja Alat/Bahan untuk kegiatan kantor-Alat Listrik</t>
  </si>
  <si>
    <t>3 Jenis Alat Speaker</t>
  </si>
  <si>
    <t>5.1.02.01.01.0036</t>
  </si>
  <si>
    <t>Belanja Alat/Bahan untuk Kegiatan Kantor-Alat/Bahan untuk Kegiatan Kantor Lainnya</t>
  </si>
  <si>
    <t>6 Jenis Peralatan Natal</t>
  </si>
  <si>
    <t>5.1.02.02.01.0005</t>
  </si>
  <si>
    <t>Belanja Modal Alat Kantor Lainnya</t>
  </si>
  <si>
    <t xml:space="preserve">7 Jenis Peralatan </t>
  </si>
  <si>
    <t>5.2.02.05.02.0006</t>
  </si>
  <si>
    <t>Belanja Modal Alat Rumah Tangga Lainnya (Home Use)</t>
  </si>
  <si>
    <t>5 Jenis Peralatan Rumah Tangga</t>
  </si>
  <si>
    <t>5.2.02.01.01.0003</t>
  </si>
  <si>
    <t>Belanja Modal Komputer Unit Lainnya</t>
  </si>
  <si>
    <t>6 Jenis Komputer dan Kelengkapannya</t>
  </si>
  <si>
    <t>4.01.01.2.08</t>
  </si>
  <si>
    <t>4.01.01.2.08.01</t>
  </si>
  <si>
    <t>4.01.01.2.08.02</t>
  </si>
  <si>
    <t>4.01.01.2.08.03</t>
  </si>
  <si>
    <t>4.01.01.2.08.04</t>
  </si>
  <si>
    <t>4.01.01.2.09</t>
  </si>
  <si>
    <t>4.01.01.2.09.01</t>
  </si>
  <si>
    <t>4.01.01.2.09.05</t>
  </si>
  <si>
    <t>4.01.01.2.09.06</t>
  </si>
  <si>
    <t>4.01.01.2.09.09</t>
  </si>
  <si>
    <t>4.01.01.2.09.10</t>
  </si>
  <si>
    <t>4.01.01.2.12</t>
  </si>
  <si>
    <t>Fasilitasi Kerumahtanggaan Sekretariat Daerah</t>
  </si>
  <si>
    <t>4.01.01.2.12.01</t>
  </si>
  <si>
    <t>Penyediaan Kebutuhan Rumah Tangga Kepala Daerah</t>
  </si>
  <si>
    <t>4.01.01.2.12.02</t>
  </si>
  <si>
    <t>Penyediaan Kebutuhan Rumah Tangga Wakil Kepala Daerah</t>
  </si>
  <si>
    <t>4.01.0.00.0.00.01.0002</t>
  </si>
  <si>
    <t>BAGIAN TATA PEMERINTAHAN DAN KERJASAMA SETDAKAB TAPANULI UTARA</t>
  </si>
  <si>
    <t>4.01.02</t>
  </si>
  <si>
    <t>PROGRAM PEMERINTAHAN DAN KESEJAHTERAAN RAKYAT</t>
  </si>
  <si>
    <t>4.01.02.2.01</t>
  </si>
  <si>
    <t>Administrasi Tata Pemerintahan</t>
  </si>
  <si>
    <t>4.01.02.2.01.01</t>
  </si>
  <si>
    <t>Penataan Administrasi Pemerintahan</t>
  </si>
  <si>
    <t>Bagian Tata Pemerintahan dan Kerja Sama</t>
  </si>
  <si>
    <t>4.01.02.2.01.02</t>
  </si>
  <si>
    <t>Pengelolaan Administrasi Kewilayahan</t>
  </si>
  <si>
    <t>4.01.02.2.01.03</t>
  </si>
  <si>
    <t>Fasilitasi Pelaksanaan Otonomi Daerah</t>
  </si>
  <si>
    <t>4.01.02.2.04</t>
  </si>
  <si>
    <t>Fasilitasi Kerjasama Daerah</t>
  </si>
  <si>
    <t>4.01.02.2.04.01 </t>
  </si>
  <si>
    <t>Fasilitasi Kerja Sama Dalam Negeri</t>
  </si>
  <si>
    <t>4.01.02.2.04.03</t>
  </si>
  <si>
    <t>Evaluasi Pelaksanaan Kerja Sama</t>
  </si>
  <si>
    <t>4.01.0.00.0.00.01.0003</t>
  </si>
  <si>
    <t>BAGIAN ADMINISTRASI PEMBANGUNAN SETDAKAB TAPANULI UTARA</t>
  </si>
  <si>
    <t>4.01.03</t>
  </si>
  <si>
    <t>PROGRAM PEREKONOMIAN DAN PEMBANGUNAN</t>
  </si>
  <si>
    <t>4.01.03.2.02</t>
  </si>
  <si>
    <t>Pelaksanaan Administrasi Pembangunan</t>
  </si>
  <si>
    <t>4.01.03.2.02.01</t>
  </si>
  <si>
    <t>Fasilitasi Penyusunan Program Pembangunan</t>
  </si>
  <si>
    <t>Bagian Administrasi Pembangunan</t>
  </si>
  <si>
    <t>4.01.03.2.02.02</t>
  </si>
  <si>
    <t>Pengendalian dan Evaluasi Program Pembangunan</t>
  </si>
  <si>
    <t>4.01.03.2.02.03</t>
  </si>
  <si>
    <t>Pengelolaan Evaluasi dan Pelaporan Pelaksanaan Pembangunan</t>
  </si>
  <si>
    <t>4.01.0.00.0.00.01.0004</t>
  </si>
  <si>
    <t>BAGIAN KESEJAHTERAAN RAKYAT SETDAKAB TAPANULI UTARA</t>
  </si>
  <si>
    <t>4.01.02.2.02</t>
  </si>
  <si>
    <t>Pelaksanaan Kebijakan Kesejahteraan Rakyat</t>
  </si>
  <si>
    <t>4.01.02.2.02.01</t>
  </si>
  <si>
    <t>Fasilitasi Pengelolaan Bina Mental Spiritual</t>
  </si>
  <si>
    <t>Bagian Kesejahteraan Rakyat</t>
  </si>
  <si>
    <t>4.01.02.2.02.02</t>
  </si>
  <si>
    <t>Pelaksanaan Kebijakan, Evaluasi, dan Capaian Kinerja terkait Kesejahteraan Sosial</t>
  </si>
  <si>
    <t>4.01.02.2.02.03</t>
  </si>
  <si>
    <t>Pelaksanaan Kebijakan, Evaluasi, dan Capaian Kinerja terkait Kesejahteraan Masyarakat</t>
  </si>
  <si>
    <t>4.01.0.00.0.00.01.0005</t>
  </si>
  <si>
    <t>BAGIAN PEREKONOMIAN DAN SUMBER DAYA ALAM SETDAKAB TAPANULI UTARA</t>
  </si>
  <si>
    <t>4.01.03.2.01</t>
  </si>
  <si>
    <t>Pelaksanaan Kebijakan Perekonomian</t>
  </si>
  <si>
    <t>4.01.03.2.01.01</t>
  </si>
  <si>
    <t>Koordinasi, Sinkronisasi, Monitoring dan Evaluasi Kebijakan Pengelolaan BUMD dan BLUD</t>
  </si>
  <si>
    <t>Bagian Perekonomian dan SDA</t>
  </si>
  <si>
    <t>4.01.03.2.01.02</t>
  </si>
  <si>
    <t>Pengendalian dan Distribusi Perekonomian</t>
  </si>
  <si>
    <t>4.01.03.2.01.03</t>
  </si>
  <si>
    <t>Perencanaan dan Pengawasan Ekonomi Mikro kecil</t>
  </si>
  <si>
    <t>4.01.0.00.0.00.01.0006</t>
  </si>
  <si>
    <t>BAGIAN HUKUM SETDAKAB TAPANULI UTARA</t>
  </si>
  <si>
    <t>4.01.02.2.03</t>
  </si>
  <si>
    <t>Fasilitasi dan Koordinasi Hukum</t>
  </si>
  <si>
    <t>4.01.02.2.03.01</t>
  </si>
  <si>
    <t>Fasilitasi Penyusunan Produk Hukum Daerah</t>
  </si>
  <si>
    <t>Bagian Hukum</t>
  </si>
  <si>
    <t>4.01.02.2.03.02</t>
  </si>
  <si>
    <t>Fasilitasi Bantuan Hukum</t>
  </si>
  <si>
    <t>4.01.02.2.03.03</t>
  </si>
  <si>
    <t>Pendokumentasian Produk Hukum dan Pengelolaan Informasi Hukum</t>
  </si>
  <si>
    <t>4.01.0.00.0.00.01.0007 </t>
  </si>
  <si>
    <t>BAGIAN PROTOKOL DAN KOMUNIKASI PIMPINAN SETDAKAB TAPANULI UTARA</t>
  </si>
  <si>
    <t>4.01.01.2.14</t>
  </si>
  <si>
    <t>Pelaksanaan Protokol dan Komunikasi Pimpinan</t>
  </si>
  <si>
    <t>4.01.01.2.14.01</t>
  </si>
  <si>
    <t>Fasilitasi Keprotokolan</t>
  </si>
  <si>
    <t>Bagian Protokol dan Komunikasi Pimpinan</t>
  </si>
  <si>
    <t>4.01.01.2.14.02</t>
  </si>
  <si>
    <t>Fasilitasi Komunikasi Pimpinan</t>
  </si>
  <si>
    <t>4.01.01.2.14.03</t>
  </si>
  <si>
    <t>Pendokumentasian Tugas Pimpinan</t>
  </si>
  <si>
    <t>4.01.0.00.0.00.01.0008</t>
  </si>
  <si>
    <t>BAGIAN ORGANISASI SETDAKAB TAPANULI UTARA</t>
  </si>
  <si>
    <t>4.01.01.2.13</t>
  </si>
  <si>
    <t>4.01.01.2.13.01</t>
  </si>
  <si>
    <t>Pengelolaan Kelembagaan dan Analisis Jabatan</t>
  </si>
  <si>
    <t>Bagian Organisasi</t>
  </si>
  <si>
    <t>4.01.01.2.13.02</t>
  </si>
  <si>
    <t>Fasilitasi Pelayanan Publik dan Tata Laksana</t>
  </si>
  <si>
    <t>4.01.01.2.13.03</t>
  </si>
  <si>
    <t>Peningkatan Kinerja dan Reformasi Birokrasi</t>
  </si>
  <si>
    <t>4.01.0.00.0.00.01.0009</t>
  </si>
  <si>
    <t>BAGIAN PERENCANAAN DAN KEUANGAN SETDAKAB TAPANULI UTARA</t>
  </si>
  <si>
    <t>4.01.01.2.01</t>
  </si>
  <si>
    <t>4.01.01.2.01.01</t>
  </si>
  <si>
    <t>Bagian Perencanaan dan Keuangan</t>
  </si>
  <si>
    <t>4.01.01.2.01.02</t>
  </si>
  <si>
    <t>4.01.01.2.01.04</t>
  </si>
  <si>
    <t>4.01.01.2.01.05</t>
  </si>
  <si>
    <t>Koordinasi dan Penyusunan Perubahan DPA-SKPD</t>
  </si>
  <si>
    <t>4.01.01.2.01.06</t>
  </si>
  <si>
    <t>4.01.01.2.01.07</t>
  </si>
  <si>
    <t>4.01.01.2.02</t>
  </si>
  <si>
    <t>4.01.01.2.02.01</t>
  </si>
  <si>
    <t>4.01.01.2.02.03</t>
  </si>
  <si>
    <t>4.01.01.2.02.05</t>
  </si>
  <si>
    <t>4.01.01.2.02.07</t>
  </si>
  <si>
    <t>4.01.01.2.03</t>
  </si>
  <si>
    <t>4.01.01.2.03.06</t>
  </si>
  <si>
    <t>4.01.01.2.11</t>
  </si>
  <si>
    <t>Administrasi Keuangan dan Operasional Kepala Daerah dan Wakil Kepala Daerah</t>
  </si>
  <si>
    <t>4.01.01.2.11.01</t>
  </si>
  <si>
    <t>Penyediaan Gaji dan Tunjangan Kepala Daerah dan Wakil Kepala Daerah</t>
  </si>
  <si>
    <t>4.01.0.00.0.00.01.0010</t>
  </si>
  <si>
    <t>BAGIAN PENGADAAN BARANG DAN JASA SETDAKAB TAPANULI UTARA</t>
  </si>
  <si>
    <t>4.01.03.2.03</t>
  </si>
  <si>
    <t>Pengelolaan Pengadaan Barang dan Jasa</t>
  </si>
  <si>
    <t>4.01.03.2.03.01</t>
  </si>
  <si>
    <t>Bagian Pengadaan Barang dan Jasa</t>
  </si>
  <si>
    <t>4.01.03.2.03.02</t>
  </si>
  <si>
    <t>Pengelolaan Layanan Pengadaan secara Elektronik</t>
  </si>
  <si>
    <t>4.01.03.2.03.03</t>
  </si>
  <si>
    <t>Pembinaan dan Advokasi Pengadaan Barang dan Jasa</t>
  </si>
  <si>
    <t>4.02.0.00.0.00.01.0000</t>
  </si>
  <si>
    <t>SEKRETARIAT DPRD KAB. TAPANULI UTARA</t>
  </si>
  <si>
    <t xml:space="preserve">4.02.01 </t>
  </si>
  <si>
    <t xml:space="preserve">4.02.01.2.01 </t>
  </si>
  <si>
    <t xml:space="preserve"> 4.02.01.2.01.01</t>
  </si>
  <si>
    <t xml:space="preserve">3 Dokumen </t>
  </si>
  <si>
    <t>Sekretariat Dewan</t>
  </si>
  <si>
    <t xml:space="preserve">4.02.01.2.01.06 </t>
  </si>
  <si>
    <t>24 Laporan</t>
  </si>
  <si>
    <t xml:space="preserve">4.02.01.2.02 </t>
  </si>
  <si>
    <t xml:space="preserve">4.02.01.2.02.01 </t>
  </si>
  <si>
    <t xml:space="preserve">4.02.01.2.02.03 </t>
  </si>
  <si>
    <t>7 OB</t>
  </si>
  <si>
    <t>4.02.01.2.02.05</t>
  </si>
  <si>
    <t xml:space="preserve">4.02.01.2.05 </t>
  </si>
  <si>
    <t xml:space="preserve">4.02.01.2.05.11 </t>
  </si>
  <si>
    <t>Bimbingan Teknis Implementasi Peraturan Perundang-Undangan</t>
  </si>
  <si>
    <t>14 Orang</t>
  </si>
  <si>
    <t>4.02.01.2.06</t>
  </si>
  <si>
    <t xml:space="preserve">4.02.01.2.06.01 </t>
  </si>
  <si>
    <t xml:space="preserve">4.02.01.2.06.02 </t>
  </si>
  <si>
    <t xml:space="preserve">4.02.01.2.06.03 </t>
  </si>
  <si>
    <t>4.02.01.2.06.04</t>
  </si>
  <si>
    <t xml:space="preserve">4.02.01.2.06.05 </t>
  </si>
  <si>
    <t xml:space="preserve">4.02.01.2.06.08 </t>
  </si>
  <si>
    <t xml:space="preserve">4.02.01.2.06.09 </t>
  </si>
  <si>
    <t>100 Dokumen</t>
  </si>
  <si>
    <t xml:space="preserve">4.02.01.2.07 </t>
  </si>
  <si>
    <t>4.02.01.2.07.05</t>
  </si>
  <si>
    <t>3 Unit/Set</t>
  </si>
  <si>
    <t xml:space="preserve">4.02.01.2.07.06 </t>
  </si>
  <si>
    <t>16 Unit/ Buah</t>
  </si>
  <si>
    <t xml:space="preserve">4.02.01.2.08 </t>
  </si>
  <si>
    <t xml:space="preserve">4.02.01.2.08.01 </t>
  </si>
  <si>
    <t>1500 Buah</t>
  </si>
  <si>
    <t xml:space="preserve">4.02.01.2.08.02 </t>
  </si>
  <si>
    <t>4.02.01.2.08.04</t>
  </si>
  <si>
    <t>264 OB</t>
  </si>
  <si>
    <t>4.02.01.2.09</t>
  </si>
  <si>
    <t xml:space="preserve">4.02.01.2.09.01 </t>
  </si>
  <si>
    <t>12 Bulan/6 Unit</t>
  </si>
  <si>
    <t>4.02.01.2.09.09</t>
  </si>
  <si>
    <t>Penunjukan Langsung</t>
  </si>
  <si>
    <t>12 Tahun</t>
  </si>
  <si>
    <t>4.02.01.2.09.10</t>
  </si>
  <si>
    <t xml:space="preserve">4.02.01.2.15 </t>
  </si>
  <si>
    <t>Layanan Keuangan dan Kesejahteraan DPRD</t>
  </si>
  <si>
    <t>4.02.01.2.15.01</t>
  </si>
  <si>
    <t>Penyelenggaraan Administrasi Keuangan DPRD</t>
  </si>
  <si>
    <t>420 OB</t>
  </si>
  <si>
    <t xml:space="preserve">4.02.01.2.15.02 </t>
  </si>
  <si>
    <t>Penyediaan Pakaian Dinas dan Atribut DPRD</t>
  </si>
  <si>
    <t>Tender/LPSE</t>
  </si>
  <si>
    <t xml:space="preserve">140 Stell Pasanag </t>
  </si>
  <si>
    <t xml:space="preserve">4.02.01.2.15.03 </t>
  </si>
  <si>
    <t>Pelaksanaan Medical Check Up DPRD</t>
  </si>
  <si>
    <t>35 Orang</t>
  </si>
  <si>
    <t xml:space="preserve">4.02.01.2.16 </t>
  </si>
  <si>
    <t>Layanan Administrasi DPRD</t>
  </si>
  <si>
    <t xml:space="preserve">4.02.01.2.16.02 </t>
  </si>
  <si>
    <t>Fasilitasi Fraksi DPRD</t>
  </si>
  <si>
    <t>4.02.01.2.16.03</t>
  </si>
  <si>
    <t>Fasilitasi Rapat Koordinasi dan Konsultasi DPRD</t>
  </si>
  <si>
    <t>25 Kali</t>
  </si>
  <si>
    <t xml:space="preserve">4.02.01.2.16.04 </t>
  </si>
  <si>
    <t>Penyediaan Kebutuhan Rumah Tangga DPRD</t>
  </si>
  <si>
    <t>12 Bulan/3 Orang</t>
  </si>
  <si>
    <t xml:space="preserve">4.02.02 </t>
  </si>
  <si>
    <t>PROGRAM DUKUNGAN PELAKSANAAN TUGAS DAN FUNGSI DPRD</t>
  </si>
  <si>
    <t xml:space="preserve">4.02.02.2.01 </t>
  </si>
  <si>
    <t>Pembentukan Peraturan Daerah dan Peraturan DPRD</t>
  </si>
  <si>
    <t xml:space="preserve">4.02.02.2.01.01 </t>
  </si>
  <si>
    <t>Penyusunan dan Pembahasan Program Pembentukan Peraturan Daerah</t>
  </si>
  <si>
    <t>4 Kali</t>
  </si>
  <si>
    <t>4.02.02.2.01.02</t>
  </si>
  <si>
    <t>Pembahasan Rancangan Peraturan Daerah</t>
  </si>
  <si>
    <t>11 Kali</t>
  </si>
  <si>
    <t>4.02.02.2.01.04</t>
  </si>
  <si>
    <t xml:space="preserve">4.02.02.2.02 </t>
  </si>
  <si>
    <t>Pembahasan Kebijakan Anggaran</t>
  </si>
  <si>
    <t>4.02.02.2.02.01</t>
  </si>
  <si>
    <t>Pembahasan KUA dan PPAS</t>
  </si>
  <si>
    <t>2 Kali</t>
  </si>
  <si>
    <t xml:space="preserve">4.02.02.2.02.03 </t>
  </si>
  <si>
    <t>Pembahasan APBD</t>
  </si>
  <si>
    <t>4.02.02.2.02.04</t>
  </si>
  <si>
    <t>Pembahasan APBD Perubahan</t>
  </si>
  <si>
    <t>1 Kali</t>
  </si>
  <si>
    <t xml:space="preserve">4.02.02.2.02.06 </t>
  </si>
  <si>
    <t>Pembahasan Pertanggungjawaban APBD</t>
  </si>
  <si>
    <t>4.02.02.2.03</t>
  </si>
  <si>
    <t>Pengawasan Penyelenggaraan Pemerintahan</t>
  </si>
  <si>
    <t xml:space="preserve">4.02.02.2.03.07 </t>
  </si>
  <si>
    <t>Pengawasan Penggunaan Anggaran</t>
  </si>
  <si>
    <t>100 Laporan</t>
  </si>
  <si>
    <t>4.02.02.2.04</t>
  </si>
  <si>
    <t>Peningkatan Kapasitas DPRD</t>
  </si>
  <si>
    <t>4.02.02.2.04.02</t>
  </si>
  <si>
    <t>Pendalaman Tugas DPRD</t>
  </si>
  <si>
    <t>140 Orang</t>
  </si>
  <si>
    <t xml:space="preserve">4.02.02.2.04.03 </t>
  </si>
  <si>
    <t>Publikasi dan Dokumentasi Dewan</t>
  </si>
  <si>
    <t>200 Kegiatan</t>
  </si>
  <si>
    <t>4.02.02.2.04.04</t>
  </si>
  <si>
    <t>Penyediaan Kelompok Pakar dan Tim Ahli</t>
  </si>
  <si>
    <t>36 OB/ Kegiatan</t>
  </si>
  <si>
    <t xml:space="preserve">4.02.02.2.04.05 </t>
  </si>
  <si>
    <t>Penyediaan Tenaga Ahli Fraksi</t>
  </si>
  <si>
    <t>72 OB</t>
  </si>
  <si>
    <t>4.02.02.2.04.06</t>
  </si>
  <si>
    <t>Penyelenggaraan Hubungan Masyarakat</t>
  </si>
  <si>
    <t xml:space="preserve">4.02.02.2.04.07 </t>
  </si>
  <si>
    <t>Penyusunan Program Kerja DPRD</t>
  </si>
  <si>
    <t>4.02.02.2.05</t>
  </si>
  <si>
    <t>Penyerapan dan Penghimpunan Aspirasi Masyaraka</t>
  </si>
  <si>
    <t xml:space="preserve">4.02.02.2.05.01 </t>
  </si>
  <si>
    <t>Kunjungan Kerja dalam Daerah</t>
  </si>
  <si>
    <t>1000 Dokumen</t>
  </si>
  <si>
    <t xml:space="preserve">4.02.02.2.05.03 </t>
  </si>
  <si>
    <t>Pelaksanaan Reses</t>
  </si>
  <si>
    <t>105 Orang</t>
  </si>
  <si>
    <t>4.02.02.2.06</t>
  </si>
  <si>
    <t>Pelaksanaan dan Pengawasan Kode Etik DPRD</t>
  </si>
  <si>
    <t xml:space="preserve">4.02.02.2.06.02 </t>
  </si>
  <si>
    <t>Pengawasan Kode Etik DPRD</t>
  </si>
  <si>
    <t xml:space="preserve">4.02.02.2.08 </t>
  </si>
  <si>
    <t>Fasilitasi Tugas DPRD</t>
  </si>
  <si>
    <t xml:space="preserve">4.02.02.2.08.01 </t>
  </si>
  <si>
    <t>Koordinasi dan Konsultasi Pelaksanaan Tugas DPRD</t>
  </si>
  <si>
    <t>17 Kali</t>
  </si>
  <si>
    <t xml:space="preserve">4.02.02.2.08.03 </t>
  </si>
  <si>
    <t>Fasilitasi Pelaksanaan Tugas Badan Musyawarah</t>
  </si>
  <si>
    <t>12 Kali</t>
  </si>
  <si>
    <t xml:space="preserve">4.02.02.2.08.04 </t>
  </si>
  <si>
    <t>Fasilitasi Tugas Pimpinan DPRD</t>
  </si>
  <si>
    <t>3 Orang</t>
  </si>
  <si>
    <t>5.01.5.05.0.00.01.0000</t>
  </si>
  <si>
    <t>BADAN PERENCANAAN PEMBANGUNAN, PENELITIAN DAN PENGEMBANGAN DAERAH KAB. TAPANULI UTARA</t>
  </si>
  <si>
    <t xml:space="preserve">5.01.01 </t>
  </si>
  <si>
    <t xml:space="preserve">5.01.01.2.01 </t>
  </si>
  <si>
    <t>5.01.01.2.01.01</t>
  </si>
  <si>
    <t>5.01.01.2.01.06</t>
  </si>
  <si>
    <t xml:space="preserve"> 5.01.01.2.01.07</t>
  </si>
  <si>
    <t xml:space="preserve">5.01.01.2.02 </t>
  </si>
  <si>
    <t>5.01.01.2.02.01</t>
  </si>
  <si>
    <t xml:space="preserve">5.01.01.2.02.03 </t>
  </si>
  <si>
    <t>5.01.01.2.02.05</t>
  </si>
  <si>
    <t xml:space="preserve">5.01.01.2.06 </t>
  </si>
  <si>
    <t xml:space="preserve">5.01.01.2.06.01 </t>
  </si>
  <si>
    <t>5.01.01.2.06.02</t>
  </si>
  <si>
    <t xml:space="preserve">5.01.01.2.06.03 </t>
  </si>
  <si>
    <t xml:space="preserve">5.01.01.2.06.05 </t>
  </si>
  <si>
    <t xml:space="preserve">5.01.01.2.06.06 </t>
  </si>
  <si>
    <t xml:space="preserve">5.01.01.2.06.09 </t>
  </si>
  <si>
    <t xml:space="preserve">5.01.01.2.07 </t>
  </si>
  <si>
    <t xml:space="preserve">5.01.01.2.07.06 </t>
  </si>
  <si>
    <t xml:space="preserve">5.01.01.2.08 </t>
  </si>
  <si>
    <t xml:space="preserve">5.01.01.2.08.01 </t>
  </si>
  <si>
    <t xml:space="preserve">5.01.01.2.08.02 </t>
  </si>
  <si>
    <t>5.01.01.2.08.04</t>
  </si>
  <si>
    <t xml:space="preserve">5.01.01.2.09 </t>
  </si>
  <si>
    <t xml:space="preserve">5.01.01.2.09.01 </t>
  </si>
  <si>
    <t xml:space="preserve">5.01.01.2.09.02 </t>
  </si>
  <si>
    <t xml:space="preserve">5.01.01.2.09.06 </t>
  </si>
  <si>
    <t xml:space="preserve">5.01.01.2.09.09 </t>
  </si>
  <si>
    <t xml:space="preserve">5.01.01.2.09.11 </t>
  </si>
  <si>
    <t>5.01.02.2.01</t>
  </si>
  <si>
    <t>Penyusunan Perencanaan dan Pendanaan</t>
  </si>
  <si>
    <t xml:space="preserve"> 5.01.02.2.01.03</t>
  </si>
  <si>
    <t>Pelaksanaan Konsultasi Publik</t>
  </si>
  <si>
    <t>5.01.02.2.01.04</t>
  </si>
  <si>
    <t>Koordinasi Pelaksanaan Forum SKPD/Lintas SKPD</t>
  </si>
  <si>
    <t>5.01.02.2.01.05</t>
  </si>
  <si>
    <t>Pelaksanaan Musrenbang Kabupaten/Kota</t>
  </si>
  <si>
    <t>5.01.02.2.01.07</t>
  </si>
  <si>
    <t>Koordinasi Penyusunan dan Penetapan Dokumen Perencanaan Pembangunan Daerah  Kabupaten/Kota</t>
  </si>
  <si>
    <t xml:space="preserve">5.01.02 </t>
  </si>
  <si>
    <t>PROGRAM PERENCANAAN, PENGENDALIAN DAN EVALUASI PEMBANGUNAN DAERAH</t>
  </si>
  <si>
    <t>5.01.02.2.03</t>
  </si>
  <si>
    <t>Pengendalian, Evaluasi dan Pelaporan Bidang Perencanaan Pembangunan Daerah</t>
  </si>
  <si>
    <t xml:space="preserve">5.01.02.2.03.01 </t>
  </si>
  <si>
    <t>Koordinasi Pengendalian Perencanaan dan Pelaksanaan Pembangunan Daerah di Kabupaten/Kota</t>
  </si>
  <si>
    <t xml:space="preserve"> 5.01.02.2.03.03</t>
  </si>
  <si>
    <t>Monitoring, Evaluasi dan Penyusunan Laporan Berkala Pelaksanaan Pembangunan Daerah</t>
  </si>
  <si>
    <t>5.01.03</t>
  </si>
  <si>
    <t>PROGRAM KOORDINASI DAN SINKRONISASI PERENCANAAN PEMBANGUNAN DAERAH</t>
  </si>
  <si>
    <t xml:space="preserve">5.01.03.2.01 </t>
  </si>
  <si>
    <t>Koordinasi Perencanaan Bidang Pemerintahan dan Pembangunan Manusia</t>
  </si>
  <si>
    <t>5.01.03.2.01.01</t>
  </si>
  <si>
    <t>Asistensi Penyusunan Dokumen Perencanaan Pembangunan Perangkat Daerah Bidang Pemerintahan</t>
  </si>
  <si>
    <t xml:space="preserve">5.01.03.2.01.02 </t>
  </si>
  <si>
    <t xml:space="preserve">5.01.03.2.01.03 </t>
  </si>
  <si>
    <t>Pelaksanaan Monitoring dan Evaluasi Penyusunan Dokumen Perencanaan Pembangunan Perangkat Daerah Bidang Pemerintahan (RPJPD, RPJMD dan RKPD)</t>
  </si>
  <si>
    <t>5.01.03.2.01.05</t>
  </si>
  <si>
    <t>Koordinasi Penyusunan Dokumen Perencanaan Pembangunan Daerah Bidang Pembangunan Manusia (RPJPD, RPJMD dan RKPD)</t>
  </si>
  <si>
    <t>5.01.03.2.01.06</t>
  </si>
  <si>
    <t>Asistensi Penyusunan Dokumen Perencanaan Pembangunan Perangkat Daerah Bidang Pembangunan Manusia</t>
  </si>
  <si>
    <t>5.01.03.2.01.07</t>
  </si>
  <si>
    <t>Pelaksanaan Monitoring dan Evaluasi Penyusunan Dokumen Perencanaan Pembangunan Perangkat Daerah Bidang Pembangunan Manusia</t>
  </si>
  <si>
    <t>5.01.03.2.02</t>
  </si>
  <si>
    <t>Koordinasi Perencanaan Bidang Perekonomian dan SDA (Sumber Daya Alam)</t>
  </si>
  <si>
    <t xml:space="preserve">5.01.03.2.02.01 </t>
  </si>
  <si>
    <t>Koordinasi Penyusunan Dokumen Perencanaan Pembangunan Daerah Bidang Perekonomian (RPJPD, RPJMD dan RKPD)</t>
  </si>
  <si>
    <t xml:space="preserve">5.01.03.2.02.02 </t>
  </si>
  <si>
    <t>Asistensi Penyusunan Dokumen Perencanaan Pembangunan Perangkat Daerah Bidang Perekonomian</t>
  </si>
  <si>
    <t>5.01.03.2.02.03</t>
  </si>
  <si>
    <t>Pelaksanaan Monitoring dan Evaluasi Penyusunan Dokumen Perencanaan Pembangunan Perangkat Daerah Bidang Perekonomian</t>
  </si>
  <si>
    <t>5.01.03.2.03</t>
  </si>
  <si>
    <t>Koordinasi Perencanaan Bidang Infrastruktur dan Kewilayahan</t>
  </si>
  <si>
    <t>5.01.03.2.03.01</t>
  </si>
  <si>
    <t>Koordinasi Penyusunan Dokumen Perencanaan Pembangunan Daerah Bidang Infrastruktur (RPJPD, RPJMD dan RKPD)</t>
  </si>
  <si>
    <t xml:space="preserve">5.01.03.2.03.02 </t>
  </si>
  <si>
    <t>Asistensi Penyusunan Dokumen Perencanaan Pembangunan Perangkat Daerah Bidang Infrastruktur</t>
  </si>
  <si>
    <t>5.01.03.2.03.03</t>
  </si>
  <si>
    <t>Pelaksanaan Monitoring dan Evaluasi Penyusunan Dokumen Perencanaan Pembangunan Perangkat Daerah Bidang Infrastruktur</t>
  </si>
  <si>
    <t>5.01.03.2.03.05</t>
  </si>
  <si>
    <t>Koordinasi Penyusunan Dokumen Perencanaan Pembangunan Daerah Bidang Kewilayahan (RPJPD, RPJMD dan RKPD)</t>
  </si>
  <si>
    <t>5.01.03.2.03.06</t>
  </si>
  <si>
    <t>Asistensi Penyusunan Dokumen Perencanaan Pembangunan Perangkat Daerah Bidang Kewilayahan</t>
  </si>
  <si>
    <t>5.01.03.2.03.07</t>
  </si>
  <si>
    <t>Pelaksanaan Monitoring dan Evaluasi Penyusunan Dokumen Perencanaan Pembangunan Perangkat Daerah Bidang Kewilayahan</t>
  </si>
  <si>
    <t xml:space="preserve">5.05.02 </t>
  </si>
  <si>
    <t>PROGRAM PENELITIAN DAN PENGEMBANGAN DAERAH</t>
  </si>
  <si>
    <t>5.05.02.2.03</t>
  </si>
  <si>
    <t>Penelitian dan Pengembangan Bidang Ekonomi dan Pembangunan</t>
  </si>
  <si>
    <t xml:space="preserve">5.05.02.2.03.04 </t>
  </si>
  <si>
    <t>Penelitian dan Pengembangan Pertanian, Perkebunan dan Pangan</t>
  </si>
  <si>
    <t xml:space="preserve">5.05.02.2.04 </t>
  </si>
  <si>
    <t>Pengembangan Inovasi dan Teknologi</t>
  </si>
  <si>
    <t>5.05.02.2.04.03</t>
  </si>
  <si>
    <t>Diseminasi Jenis, Prosedur dan Metode Penyelenggaraan Pemerintahan Daerah Yang Bersifat Inovatif</t>
  </si>
  <si>
    <t xml:space="preserve">5.02.0.00.0.00.02.0000 </t>
  </si>
  <si>
    <t>BADAN PENDAPATAN DAERAH</t>
  </si>
  <si>
    <t>5.02.01</t>
  </si>
  <si>
    <t>5.02.01.2.01</t>
  </si>
  <si>
    <t>5.02.01.2.01.01</t>
  </si>
  <si>
    <t>Evaluasi dan Analisa Sistem Informasi Keuangan Daerah (SIKD)</t>
  </si>
  <si>
    <t xml:space="preserve">5.02.01.2.01.03 </t>
  </si>
  <si>
    <t xml:space="preserve">5.02.01.2.01.04 </t>
  </si>
  <si>
    <t>Koordinasi dan Penyusunan Dokumen DPA-SKPD</t>
  </si>
  <si>
    <t xml:space="preserve">5.02.01.2.01.07 </t>
  </si>
  <si>
    <t xml:space="preserve">5.02.01 </t>
  </si>
  <si>
    <t xml:space="preserve">5.02.01.2.02 </t>
  </si>
  <si>
    <t xml:space="preserve">5.02.01.2.02.01 </t>
  </si>
  <si>
    <t>Gaji dan Tunjangan ASN</t>
  </si>
  <si>
    <t xml:space="preserve">5.02.01.2.04 </t>
  </si>
  <si>
    <t xml:space="preserve">5.02.01.2.04.06 </t>
  </si>
  <si>
    <t>Penetapan Wajib Retribusi Daerah</t>
  </si>
  <si>
    <t>Terlaksananya Ketetapan  Wajib Retribusi Daerah</t>
  </si>
  <si>
    <t>5.02.01.2.06</t>
  </si>
  <si>
    <t xml:space="preserve">5.02.01.2.06.01 </t>
  </si>
  <si>
    <t>Tersedianya penerangan kantor</t>
  </si>
  <si>
    <t xml:space="preserve">5.02.01.2.06.02 </t>
  </si>
  <si>
    <t>Tersedianya peralatan dan perlengkapan kantor</t>
  </si>
  <si>
    <t xml:space="preserve">5.02.01.2.06.03 </t>
  </si>
  <si>
    <t>Tersedianya peralatan Rumah Tangga</t>
  </si>
  <si>
    <t xml:space="preserve">5.02.01.2.06.04 </t>
  </si>
  <si>
    <t>Tersedianya makanan minuman</t>
  </si>
  <si>
    <t xml:space="preserve">5.02.01.2.06.05 </t>
  </si>
  <si>
    <t xml:space="preserve">Barang Cetakan </t>
  </si>
  <si>
    <t xml:space="preserve">5.02.01.2.06.06 </t>
  </si>
  <si>
    <t>Tersedianya Bahan Bacaan</t>
  </si>
  <si>
    <t xml:space="preserve">5.02.01.2.06.09 </t>
  </si>
  <si>
    <t>Terselenggaranya Rapat Koordinasi dan Konsultasi</t>
  </si>
  <si>
    <t xml:space="preserve">5.02.01.2.07 </t>
  </si>
  <si>
    <t xml:space="preserve">5.02.01.2.07.06 </t>
  </si>
  <si>
    <t>Pengadaan Peralatan</t>
  </si>
  <si>
    <t xml:space="preserve">5.02.01.2.07.10 </t>
  </si>
  <si>
    <t>Tersedianya Sarana dan Prasarana</t>
  </si>
  <si>
    <t>5.02.01.2.08</t>
  </si>
  <si>
    <t xml:space="preserve">5.02.01.2.08.01 </t>
  </si>
  <si>
    <t>Tersedianya jasa dalam menangani surat menyurat terhadap target surat masuk dan keluar</t>
  </si>
  <si>
    <t xml:space="preserve">5.02.01.2.08.02 </t>
  </si>
  <si>
    <t>5.02.01.2.08.04</t>
  </si>
  <si>
    <t>Jasa Non PNS</t>
  </si>
  <si>
    <t xml:space="preserve"> 5.02.01.2.09 </t>
  </si>
  <si>
    <t xml:space="preserve">5.02.01.2.09.02 </t>
  </si>
  <si>
    <t>Tersedianya pemeliharaan dan perizinan kenderaan</t>
  </si>
  <si>
    <t xml:space="preserve">5.02.01.2.09.09 </t>
  </si>
  <si>
    <t>Pemeliharaan/Rehabilitasi Gedung Kantor dan Bangunan Lainny</t>
  </si>
  <si>
    <t>Tersedianya Pemeliharaan Gedung</t>
  </si>
  <si>
    <t xml:space="preserve">5.02.01.2.09.10 </t>
  </si>
  <si>
    <t>Terlaksananya Pemeliharaan dan Rehabilitasi Sarana dan Prasarana Gedung Kantor</t>
  </si>
  <si>
    <t xml:space="preserve">5.02.04 </t>
  </si>
  <si>
    <t>PROGRAM PENGELOLAAN PENDAPATAN DAERAH</t>
  </si>
  <si>
    <t xml:space="preserve">5.02.04.2.01 </t>
  </si>
  <si>
    <t>Kegiatan Pengelolaan pendapatan Daerah</t>
  </si>
  <si>
    <t xml:space="preserve">5.02.04.2.01.01 </t>
  </si>
  <si>
    <t>Perencanaan pengelolaan pajak daerah</t>
  </si>
  <si>
    <t>Rumusan Kebijakan dan Penyebarluasan Informasi tentang Pajak dan Retribusi Daerah</t>
  </si>
  <si>
    <t xml:space="preserve">5.02.04.2.01.02 </t>
  </si>
  <si>
    <t>Analisa dan Pengembangan Pajak Daerah, serta Penyusunan Kebijakan Pajak Daerah.</t>
  </si>
  <si>
    <t>PERDA dan PERBUP yang ditetapkan</t>
  </si>
  <si>
    <t xml:space="preserve">5.02.04.2.01.03 </t>
  </si>
  <si>
    <t>Penyuluhan dan Penyebarluasan Kebijakan Pajak Daerah</t>
  </si>
  <si>
    <t>Baleho, Sosialisasi dan Spot Himbauan</t>
  </si>
  <si>
    <t xml:space="preserve">5.02.04.2.01.04 </t>
  </si>
  <si>
    <t>Penyediaan Sarana dan Prasarana Pengelolaan Pajak Daerah</t>
  </si>
  <si>
    <t>Aplikasi Pembayaran Pajak dan Retribusi, Laporan</t>
  </si>
  <si>
    <t xml:space="preserve">5.02.04.2.01.05 </t>
  </si>
  <si>
    <t>Pendataan dan Pendaftaran Objek Pajak Daerah</t>
  </si>
  <si>
    <t>5.02.04.2.01.06</t>
  </si>
  <si>
    <t>Pengolahan, Pemeliharaan, dan Pelaporan Basis Data Pajak Daerah</t>
  </si>
  <si>
    <t>Data Pajak dan Retribusi Daerah Kab. Tapanuli Utara</t>
  </si>
  <si>
    <t xml:space="preserve">5.02.04.2.01.07 </t>
  </si>
  <si>
    <t>Penilaian Pajak Bumi dan Bangunan Perdesaan dan Perkotaan (PBBP2) serta Bea Perolehan Hak atas Tanah dan Bangunan (BPHTB)</t>
  </si>
  <si>
    <t>Objek PBB-P2 dan BPHTB yang dinilai</t>
  </si>
  <si>
    <t>5.02.04.2.01.08</t>
  </si>
  <si>
    <t>Penetapan Wajib Pajak Daerah</t>
  </si>
  <si>
    <t>Ketetapan Pajak Daerah dan Retribusi Daerah</t>
  </si>
  <si>
    <t xml:space="preserve">5.02.04.2.01.09 </t>
  </si>
  <si>
    <t>Pelayanan dan Konsultasi Pajak Daerah</t>
  </si>
  <si>
    <t>Cakupan Wajib Pajak dan Objek Pajak di Kab. Tapanuli Utara</t>
  </si>
  <si>
    <t xml:space="preserve">5.02.04.2.01.10 </t>
  </si>
  <si>
    <t>Penelitian dan Verifikasi Data Pelaporan Pajak Daerah</t>
  </si>
  <si>
    <t>Laporan terhadap Target</t>
  </si>
  <si>
    <t xml:space="preserve">5.02.04.2.01.11 </t>
  </si>
  <si>
    <t>Penagihan Pajak Daerah</t>
  </si>
  <si>
    <t>Blangko Bill Pajak Hotel/Restoran, Blangko SPTPD</t>
  </si>
  <si>
    <t xml:space="preserve">5.02.04.2.01.12 </t>
  </si>
  <si>
    <t>Penyelesaian Keberatan Pajak Daerah</t>
  </si>
  <si>
    <t>Penyelesaian atas Keberatan  Pajak Daerah</t>
  </si>
  <si>
    <t>5.02.04.2.01.13</t>
  </si>
  <si>
    <t xml:space="preserve"> Pengendalian, Pemeriksaan dan Pengawasan Pajak Daerah</t>
  </si>
  <si>
    <t>Formulir STS</t>
  </si>
  <si>
    <t xml:space="preserve">5.02.04.2.01.14 </t>
  </si>
  <si>
    <t>Pembinaan dan Pengawasan Pengelolaan Retribusi Daerah</t>
  </si>
  <si>
    <t>Jumlah orang yang hadir pada Rapat  Evaluasi</t>
  </si>
  <si>
    <t xml:space="preserve">5.02.0.00.0.00.03.0000 </t>
  </si>
  <si>
    <t>BADAN KEUANGAN DAN ASET DAERAH</t>
  </si>
  <si>
    <t xml:space="preserve">5.02.01.2.01.02 </t>
  </si>
  <si>
    <t>Koordinasi perencanaan perencanaan SKPD,SAKIP, Rencana Jangka Panjang dan Menengah</t>
  </si>
  <si>
    <t>5.02.01.2.01.06</t>
  </si>
  <si>
    <t>Tersusunnya Laporan Kinerja terhadap target waktu dan dokumen</t>
  </si>
  <si>
    <t xml:space="preserve">5.02.01.2.02.03 </t>
  </si>
  <si>
    <t>Penatausahaan Verifikasi dan Honorarium Penatausahaan Keuangan SKPD</t>
  </si>
  <si>
    <t xml:space="preserve">5.02.01.2.02.04 </t>
  </si>
  <si>
    <t>Koordinasi dan Pelaksanaan Akuntansi SKPD</t>
  </si>
  <si>
    <t>Penyusunan Akuntansi pelaporan yang tepat waktu</t>
  </si>
  <si>
    <t>5.02.02</t>
  </si>
  <si>
    <t>PROGRAM PENGELOLAAN KEUANGAN DAERAH</t>
  </si>
  <si>
    <t xml:space="preserve">5.02.02.2.01 </t>
  </si>
  <si>
    <t>Koordinasi dan Penyusunan Rencana Anggaran Daerah</t>
  </si>
  <si>
    <t xml:space="preserve">5.02.02.2.01.01 </t>
  </si>
  <si>
    <t>Koordinasi dan Penyusunan KUA dan PPAS</t>
  </si>
  <si>
    <t xml:space="preserve">Terlaksananya Penyusunan KUA dan PPAS Tahun 2023 </t>
  </si>
  <si>
    <t xml:space="preserve">5.02.02.2.01.02 </t>
  </si>
  <si>
    <t>Koordinasi dan Penyusunan Perubahan KUA dan Perubahan PPAS</t>
  </si>
  <si>
    <t>Tersusunnya KUA PPAS Perubahan APBD Tahun 2022</t>
  </si>
  <si>
    <t>5.02.02.2.01.03</t>
  </si>
  <si>
    <t>Koordinasi, Penyusunan dan Verifikasi RKA-SKPD</t>
  </si>
  <si>
    <t>Terlaksananya penelitian dan verifikasi RKA-SKPD</t>
  </si>
  <si>
    <t>5.02.02.2.01.04</t>
  </si>
  <si>
    <t>Koordinasi, Penyusunan dan Verifikasi Perubahan RKA-SKPD</t>
  </si>
  <si>
    <t>Terlaksananya penelitian dan verifikasi Perubahan RKA-SKPD</t>
  </si>
  <si>
    <t xml:space="preserve">5.02.02.2.01.07 </t>
  </si>
  <si>
    <t>Koordinasi dan Penyusunan Peraturan Daerah tentang APBD dan Peraturan Kepala Daerah tentang Penjabaran APBD</t>
  </si>
  <si>
    <t>Tersusunnya APBD Kab. Tapanuli Utara TA 2023</t>
  </si>
  <si>
    <t>5.02.02.2.01.08</t>
  </si>
  <si>
    <t xml:space="preserve"> Koordinasi dan Penyusunan Peraturan Daerah tentang Perubahan APBD dan Peraturan Kepala Daerah tentang Penjabaran Perubahan APBD</t>
  </si>
  <si>
    <t>Tersusunnya perubahan APBD Tahun 2022</t>
  </si>
  <si>
    <t xml:space="preserve">5.02.02.2.01.09 </t>
  </si>
  <si>
    <t>Koordinasi dan Penyusunan Regulasi serta Kebijakan Bidang Anggaran</t>
  </si>
  <si>
    <t>Terlaksananya koordinasi dan penyusunan Regulasi serta Kebijakan bidang Anggaran</t>
  </si>
  <si>
    <t xml:space="preserve">5.02.02.2.01.11 </t>
  </si>
  <si>
    <t>Koordinasi Perencanaan Anggaran Belanja Daerah</t>
  </si>
  <si>
    <t>Terlaksananya koordinasi perencanaan Anggaran Daerah</t>
  </si>
  <si>
    <t>5.02.02.2.01.13</t>
  </si>
  <si>
    <t>Pembinaan Penganggaran Daerah Pemerintah Kabupaten/Kota</t>
  </si>
  <si>
    <t>Terlaksananya Pembinaan Penganggaran Daerah Pemerintah Kabupaten Tapanuli Utara</t>
  </si>
  <si>
    <t xml:space="preserve">5.02.02.2.02 </t>
  </si>
  <si>
    <t>Koordinasi dan Pengelolaan Perbendaharaan Daerah</t>
  </si>
  <si>
    <t xml:space="preserve">5.02.02.2.02.01 </t>
  </si>
  <si>
    <t>Koordinasi dan Pengelolaan Kas Daerah</t>
  </si>
  <si>
    <t>Terlaksananya koordinasi dan pengelolaan Kas Daerah yang baik, efektif dan efisien</t>
  </si>
  <si>
    <t>5.02.02.2.02.03</t>
  </si>
  <si>
    <t>Penyiapan, Pelaksanaan Pengendalian dan Penerbitan Anggaran Kas dan SPD</t>
  </si>
  <si>
    <t>Terlaksananya penyiapan, pelaksanaan dan penerbitan anggaran kas dan SPD secara tepat waktu</t>
  </si>
  <si>
    <t>5.02.02.2.02.06</t>
  </si>
  <si>
    <t>Koordinasi, Pelaksanaan Kerjasama dan Pemantauan Transaksi Non Tunai dengan Lembaga Keuangan Bank dan Lembaga Keuangan Bukan Bank</t>
  </si>
  <si>
    <t>Pelaksanaan Kerjasama dana  Pemantauan Transaksi Non Tunai dengan Lembaga Keuangan Bank dan Lembaga Keuangan Bukan Bank secara terkoordinir dan peningkatan implementasinya</t>
  </si>
  <si>
    <t>5.02.02.2.02.07</t>
  </si>
  <si>
    <t xml:space="preserve"> Koordinasi dan Penyusunan Laporan Realisasi Penerimaan dan Pengeluaran Kas Daerah,Laporan Aliran Kas, dan Pelaksanaan Pemungutan/Pemotongan dan Penyetoran Perhitungan Fihak Ketiga (PFK)</t>
  </si>
  <si>
    <t>Laporan Realisasi Kas Daerah, Aliran Kas dan Rekonsiliasi PFK</t>
  </si>
  <si>
    <t>5.02.02.2.02.11</t>
  </si>
  <si>
    <t>Pembinaan Penatausahaan Keuangan Pemerintah Kabupaten/Kota</t>
  </si>
  <si>
    <t xml:space="preserve">Honorarium penanggungjawaban keuangan </t>
  </si>
  <si>
    <t xml:space="preserve">5.02.02.2.03 </t>
  </si>
  <si>
    <t>Koordinasi dan Pelaksanaan Akuntansi dan Pelaporan Keuangan Daerah</t>
  </si>
  <si>
    <t xml:space="preserve">5.02.02.2.03.02 </t>
  </si>
  <si>
    <t>Rekonsiliasi dan Verifikasi Aset, Kewajiban, Ekuitas, Pendapatan, Belanja, Pembiayaan, Pendapatan-LO dan Beban</t>
  </si>
  <si>
    <t>Terlaksananya Rekonsiliasi dan verifikasi aset, kewajiban, ekuitas, pendapatan, belanja, pembiayaan, Pendapatan-LO dan beban secara teratur dan tepat waktu</t>
  </si>
  <si>
    <t xml:space="preserve">5.02.02.2.03.03 </t>
  </si>
  <si>
    <t>Koordinasi Penyusunan Laporan Pertanggungjawaban Pelaksanaan APBD Bulanan, Triwulanan dan Semesteran</t>
  </si>
  <si>
    <t>Koordinasi yang Baik dalam Penyusunan Laporan Pertanggungjawaban pelaksanaan APBD</t>
  </si>
  <si>
    <t xml:space="preserve">5.02.02.2.03.04 </t>
  </si>
  <si>
    <t>Konsolidasi Laporan Keuangan SKPD, BLUD dan Laporan Keuangan Pemerintah Daerah</t>
  </si>
  <si>
    <t>Konsolidasi Lap. Keuangan SKPD, BLUD dan PEMDA secara efektif dan efisien</t>
  </si>
  <si>
    <t>5.02.02.2.03.05</t>
  </si>
  <si>
    <t>Koordinasi dan Penyusunan Rancangan Peraturan Daerah tentang Pertanggungjawaban Pelaksanaan APBD Provinsi dan Rancanganeraturan Kepala Daerah tentang Penjabaran Pertanggungjawaban Pelaksanaan APBD Kabupaten/Kota</t>
  </si>
  <si>
    <t>Terlaksananya Penyusunan Ranperda dan Ranperbup tentang Pertanggungjawaban Pelaksanaan APBD Kab. Taput</t>
  </si>
  <si>
    <t xml:space="preserve">5.02.02.2.03.09 </t>
  </si>
  <si>
    <t>Penyusunan Kebijakan dan Panduan Teknis Operasional Penyelenggaraan Akuntansi Pemerintah Daerah</t>
  </si>
  <si>
    <t>Terlaksananya Penyusunan Perbup tentang Kebijakan dan Panduan Teknis Operasional penyelenggaraan Akuntansi Pemerintah Daerah secara baik</t>
  </si>
  <si>
    <t xml:space="preserve">5.02.02.2.03.10 </t>
  </si>
  <si>
    <t>Penyusunan Sistem dan Prosedur Akuntansi dan Pelaporan Keuangan Pemerintah Daerah</t>
  </si>
  <si>
    <t>Peraturan Bupati tentang Sistem dan Prosedur Pengelolaan Keuangan</t>
  </si>
  <si>
    <t xml:space="preserve">5.02.02.2.04 </t>
  </si>
  <si>
    <t>Penunjang Urusan Kewenangan Pengelolaan Keuangan Daerah</t>
  </si>
  <si>
    <t xml:space="preserve">5.02.02.2.04.04 </t>
  </si>
  <si>
    <t>Analisis Perencanaan dan Pelaksanaan Pembayaran Cicilan Pokok dan Bunga Pinjaman Pemerintah Daerah</t>
  </si>
  <si>
    <t>Pembayaran Bunga Utang Pinjaman Daerah</t>
  </si>
  <si>
    <t xml:space="preserve">5.02.02.2.04.08 </t>
  </si>
  <si>
    <t>Analisis Perencanaan dan Penyaluran Bantuan Keuangan</t>
  </si>
  <si>
    <t xml:space="preserve"> Alokasi Dana Desa (ADD)</t>
  </si>
  <si>
    <t xml:space="preserve">5.02.02.2.04.09 </t>
  </si>
  <si>
    <t>Pengelolaan Dana Darurat dan Mendesak</t>
  </si>
  <si>
    <t>Terlaksananya pengelolaan dana darurat dan mendesak sesuai target</t>
  </si>
  <si>
    <t>5.02.02.2.04.10</t>
  </si>
  <si>
    <t>Pengelolaan Dana Bagi Hasil Kabupaten/Kota</t>
  </si>
  <si>
    <t>Terlaksananya pengelolaan dana bagi hasil sesuai target</t>
  </si>
  <si>
    <t>5.02.02.2.05</t>
  </si>
  <si>
    <t>Pengelolaan Data dan Implementasi Sistem Informasi</t>
  </si>
  <si>
    <t xml:space="preserve">5.02.02.2.05.02 </t>
  </si>
  <si>
    <t>Implementasi dan Pemeliharaan Sistem Informasi Pemerintah Daerah Bidang Keuangan Daerah</t>
  </si>
  <si>
    <t>Terlaksananya Implementasi dan Pemeliharaan Sistem Informasi Pemerintah Daerah Bidang Keuangan Daerah</t>
  </si>
  <si>
    <t xml:space="preserve">5.02.02.2.05.03 </t>
  </si>
  <si>
    <t>Pembinaan Sistem Informasi Pemerintah Daerah Bidang Keuangan Daerah Pemerintah Kabupaten/Kota</t>
  </si>
  <si>
    <t>5.02.03</t>
  </si>
  <si>
    <t>PROGRAM PENGELOLAAN BARANG MILIK DAERAH</t>
  </si>
  <si>
    <t>5.02.03.2.01</t>
  </si>
  <si>
    <t>Pengelolaan Barang Milik Daerah</t>
  </si>
  <si>
    <t xml:space="preserve">5.02.03.2.01.05 </t>
  </si>
  <si>
    <t>Penatausahaan Barang Milik Daerah</t>
  </si>
  <si>
    <t>Pengkodean Barang Milik Daerah dengan stiker pada OPD</t>
  </si>
  <si>
    <t xml:space="preserve">5.02.03.2.01.07 </t>
  </si>
  <si>
    <t>Pengamanan Barang Milik Daerah</t>
  </si>
  <si>
    <t>Pemasangan Plang 50 Buah,400 Persil tanah Pemda dan Pembuatan Sertifikat Tanah Pemda 100 Persil</t>
  </si>
  <si>
    <t>5.02.03.2.01.09</t>
  </si>
  <si>
    <t>Pengawasan dan Pengendalian Pengelolaan Barang Milik Daerah</t>
  </si>
  <si>
    <t>Tercapainya Pengawasan dan Pengendalian Pengelolaan Barang Milik Daerah di Lingkungan Pemkab Taput</t>
  </si>
  <si>
    <t>5.02.03.2.01.10</t>
  </si>
  <si>
    <t>Optimalisasi Penggunaan, Pemanfaatan, Pemindahtanganan, Pemusnahan, dan Penghapusan Barang Milik Daerah</t>
  </si>
  <si>
    <t>Penghapusan Daftar Asset dari 45 OPD dan Pemindahtanganan atas Barang Milik Daerah</t>
  </si>
  <si>
    <t xml:space="preserve">5.02.03.2.01.12 </t>
  </si>
  <si>
    <t>Penyusunan Laporan Barang Milik Daerah</t>
  </si>
  <si>
    <t xml:space="preserve">Laporan BMD Semester I dan II </t>
  </si>
  <si>
    <t xml:space="preserve">5.02.03.2.01.13 </t>
  </si>
  <si>
    <t>Pembinaan Pengelolaan Barang Milik Daerah Pemerintah Kabupaten/Kota</t>
  </si>
  <si>
    <t>Penyelesaian Masalah Aset Pemkab Tapanuli Utara dengan Pihak Lain</t>
  </si>
  <si>
    <t>5.03.5.04.0.00.01.0000</t>
  </si>
  <si>
    <t>BADAN KEPEGAWAIAN DAN PENGEMBANGAN SUMBER DAYA MANUSIA KAB. TAPANULI UTARA</t>
  </si>
  <si>
    <t>5.03.01</t>
  </si>
  <si>
    <t>5.03.01.2.01</t>
  </si>
  <si>
    <t>5.03.01.2.01.01</t>
  </si>
  <si>
    <t>Badan Kepegawaian Daerah</t>
  </si>
  <si>
    <t>5.03.01.2.01.06</t>
  </si>
  <si>
    <t>5.03.01.2.01.07</t>
  </si>
  <si>
    <t>5.03.01.2.02</t>
  </si>
  <si>
    <t>5.03.01.2.02.01</t>
  </si>
  <si>
    <t>5.03.01.2.02.03</t>
  </si>
  <si>
    <t>5.03.01.2.02.05</t>
  </si>
  <si>
    <t>5.03.01.2.02.07</t>
  </si>
  <si>
    <t>5.03.01.2.03</t>
  </si>
  <si>
    <t>5.03.01.2.06.01</t>
  </si>
  <si>
    <t>5.03.01.2.06</t>
  </si>
  <si>
    <t>5.03.01.2.06.02</t>
  </si>
  <si>
    <t>5.03.01.2.06.03</t>
  </si>
  <si>
    <t>5.03.01.2.06.05</t>
  </si>
  <si>
    <t>5.03.01.2.06.06</t>
  </si>
  <si>
    <t>5.03.01.2.06.08</t>
  </si>
  <si>
    <t>5.03.01.2.06.09</t>
  </si>
  <si>
    <t>5.03.01.2.07</t>
  </si>
  <si>
    <t>5.03.01.2.07.06</t>
  </si>
  <si>
    <t>5.03.01.2.08</t>
  </si>
  <si>
    <t>5.03.01.2.08.01</t>
  </si>
  <si>
    <t>5.03.01.2.08.02</t>
  </si>
  <si>
    <t>5.03.01.2.08.04</t>
  </si>
  <si>
    <t>5.03.01.2.09</t>
  </si>
  <si>
    <t>5.03.01.2.09.01</t>
  </si>
  <si>
    <t>5.03.01.2.09.06</t>
  </si>
  <si>
    <t>5.03.01.2.09.09</t>
  </si>
  <si>
    <t>5.03.02</t>
  </si>
  <si>
    <t>PROGRAM KEPEGAWAIAN DAERAH</t>
  </si>
  <si>
    <t>5.03.02.2.01</t>
  </si>
  <si>
    <t>Pengadaan, Pemberhentian dan Informasi Kepegawaian ASN</t>
  </si>
  <si>
    <t>5.03.02.2.01.02</t>
  </si>
  <si>
    <t>Penyusunan Rencana Kebutuhan, Jenis dan Jumlah Jabatan untuk Pelaksanaan Pengadaan ASN</t>
  </si>
  <si>
    <t>5.03.02.2.01.03</t>
  </si>
  <si>
    <t>Koordinasi dan Fasilitasi Pengadaan PNS dan PPPK</t>
  </si>
  <si>
    <t>5.03.02.2.01.06</t>
  </si>
  <si>
    <t>Koordinasi Pelaksanaan Administrasi Pemberhentian</t>
  </si>
  <si>
    <t>5.03.02.2.01.08</t>
  </si>
  <si>
    <t>Fasilitasi Lembaga Profesi ASN</t>
  </si>
  <si>
    <t>5.03.02.2.01.10</t>
  </si>
  <si>
    <t>Pengelolaan Sistem Informasi Kepegawaian</t>
  </si>
  <si>
    <t>5.03.02.2.02</t>
  </si>
  <si>
    <t>Mutasi dan Promosi ASN</t>
  </si>
  <si>
    <t>5.03.02.2.02.02</t>
  </si>
  <si>
    <t>Pengelolaan Kenaikan Pangkat ASN</t>
  </si>
  <si>
    <t>5.03.02.2.03</t>
  </si>
  <si>
    <t>Pengembangan Kompetensi ASN</t>
  </si>
  <si>
    <t>5.03.02.2.03.01</t>
  </si>
  <si>
    <t>Peningkatan Kapasitas Kinerja ASN</t>
  </si>
  <si>
    <t>5.03.02.2.03.04</t>
  </si>
  <si>
    <t>Pengelolaan Pendidikan Lanjutan ASN</t>
  </si>
  <si>
    <t>5.03.02.2.03.06</t>
  </si>
  <si>
    <t>Fasilitasi Sertifikasi Jabatan ASN</t>
  </si>
  <si>
    <t>5.03.02.2.04</t>
  </si>
  <si>
    <t>Penilaian dan Evaluasi Kinerja Aparatur</t>
  </si>
  <si>
    <t>5.03.02.2.04.07</t>
  </si>
  <si>
    <t>Pembinaan Disiplin ASN</t>
  </si>
  <si>
    <t>5.03.02.2.04.08</t>
  </si>
  <si>
    <t>Pengelolaan Penyelesaian Pelanggaran Disiplin ASN</t>
  </si>
  <si>
    <t>5.04.02</t>
  </si>
  <si>
    <t>PROGRAM PENGEMBANGAN SUMBER DAYA MANUSIA</t>
  </si>
  <si>
    <t>5.04.02.2.02</t>
  </si>
  <si>
    <t>Sertifikasi, Kelembagaan, Pengembangan Kompetensi Manajerial dan Fungsional</t>
  </si>
  <si>
    <t>5.04.02.2.02.07</t>
  </si>
  <si>
    <t>Penyelenggaraan Pengembangan Kompetensi bagi Pimpinan Daerah, Jabatan Pimpinan Tinggi,Jabatan Fungsional, Kepemimpinan, dan Prajabatan</t>
  </si>
  <si>
    <t>6.01.0.00.0.00.01.0000</t>
  </si>
  <si>
    <t>INSPEKTORAT KAB. TAPANULI UTARA</t>
  </si>
  <si>
    <t>6.01.01</t>
  </si>
  <si>
    <t>6.01.01.2.01</t>
  </si>
  <si>
    <t>6.01.01.2.01.01</t>
  </si>
  <si>
    <t>Inspektorat</t>
  </si>
  <si>
    <t>6.01.01.2.01.06</t>
  </si>
  <si>
    <t>6.01.01.2.01.07</t>
  </si>
  <si>
    <t>6.01.01.2.02</t>
  </si>
  <si>
    <t>6.01.01.2.02.01</t>
  </si>
  <si>
    <t>6.01.01.2.02.03</t>
  </si>
  <si>
    <t>6.01.01.2.02.05</t>
  </si>
  <si>
    <t>6.01.01.2.05</t>
  </si>
  <si>
    <t>6.01.01.2.02.09</t>
  </si>
  <si>
    <t>6.01.01.2.06</t>
  </si>
  <si>
    <t>6.01.01.2.06.01</t>
  </si>
  <si>
    <t>6.01.01.2.06.02</t>
  </si>
  <si>
    <t>6.01.01.2.06.03</t>
  </si>
  <si>
    <t>6.01.01.2.06.05</t>
  </si>
  <si>
    <t>6.01.01.2.06.06</t>
  </si>
  <si>
    <t>6.01.01.2.06.09</t>
  </si>
  <si>
    <t>6.01.01.2.07</t>
  </si>
  <si>
    <t>6.01.01.2.07.06</t>
  </si>
  <si>
    <t>6.01.01.2.08</t>
  </si>
  <si>
    <t>6.01.01.2.08.01</t>
  </si>
  <si>
    <t>6.01.01.2.08.02</t>
  </si>
  <si>
    <t>6.01.01.2.08.04</t>
  </si>
  <si>
    <t>6.01.01.2.09</t>
  </si>
  <si>
    <t>6.01.01.2.09.01</t>
  </si>
  <si>
    <t>6.01.01.2.09.02</t>
  </si>
  <si>
    <t>6.01.01.2.09.09</t>
  </si>
  <si>
    <t>6.01.01.2.09.11</t>
  </si>
  <si>
    <t>6.01.02</t>
  </si>
  <si>
    <t>PROGRAM PENYELENGGARAAN PENGAWASAN</t>
  </si>
  <si>
    <t>6.01.02.2.01</t>
  </si>
  <si>
    <t>Penyelenggaraan Pengawasan Internal</t>
  </si>
  <si>
    <t>6.01.02.2.01.01</t>
  </si>
  <si>
    <t>Pengawasan Kinerja Pemerintah Daerah</t>
  </si>
  <si>
    <t>6.01.02.2.01.02</t>
  </si>
  <si>
    <t>Pengawasan Keuangan Pemerintah Daerah</t>
  </si>
  <si>
    <t>6.01.02.2.01.03</t>
  </si>
  <si>
    <t>Reviu Laporan Kinerja</t>
  </si>
  <si>
    <t>6.01.02.2.01.04</t>
  </si>
  <si>
    <t>Reviu Laporan Keuangan</t>
  </si>
  <si>
    <t>6.01.02.2.01.05</t>
  </si>
  <si>
    <t>Pengawasan Desa</t>
  </si>
  <si>
    <t>6.01.02.2.01.06</t>
  </si>
  <si>
    <t>Kerjasama Pengawasan Internal</t>
  </si>
  <si>
    <t>6.01.02.2.01.07</t>
  </si>
  <si>
    <t>Monitoring dan Evaluasi Tindak Lanjut Hasil Pemeriksaan BPK RI dan Tindak Lanjut Hasil Pemeriksaan APIP</t>
  </si>
  <si>
    <t>6.01.02.2.02</t>
  </si>
  <si>
    <t>Penyelenggaraan Pengawasan dengan Tujuan Tertentu</t>
  </si>
  <si>
    <t>6.01.02.2.02.01</t>
  </si>
  <si>
    <t>Penanganan Penyelesaian Kerugian Negara/Daerah</t>
  </si>
  <si>
    <t>6.01.02.2.02.02</t>
  </si>
  <si>
    <t>Pengawasan Dengan Tujuan Tertentu</t>
  </si>
  <si>
    <t>6.01.03</t>
  </si>
  <si>
    <t>PROGRAM PERUMUSAN KEBIJAKAN, PENDAMPINGAN DAN ASISTENSI</t>
  </si>
  <si>
    <t>6.01.03.2.01</t>
  </si>
  <si>
    <t>Perumusan Kebijakan Teknis di Bidang Pengawasan dan Fasilitasi Pengawasan</t>
  </si>
  <si>
    <t>6.01.03.2.01.01</t>
  </si>
  <si>
    <t>Perumusan Kebijakan Teknis di Bidang Pengawasan</t>
  </si>
  <si>
    <t>6.01.03.2.01.02</t>
  </si>
  <si>
    <t>Perumusan Kebijakan Teknis di Bidang Fasilitasi Pengawasan</t>
  </si>
  <si>
    <t>6.01.03.2.02</t>
  </si>
  <si>
    <t>Pendampingan dan Asistensi</t>
  </si>
  <si>
    <t>6.01.03.2.02.01</t>
  </si>
  <si>
    <t>Pendampingan dan Asistensi Urusan Pemerintahan Daerah</t>
  </si>
  <si>
    <t>6.01.03.2.02.02</t>
  </si>
  <si>
    <t>Pendampingan, Asistensi, Verifikasi, dan Penilaian Reformasi Birokrasi</t>
  </si>
  <si>
    <t>6.01.03.2.02.03</t>
  </si>
  <si>
    <t>Koordinasi, Monitoring dan Evaluasi serta Verifikasi Pencegahan dan Pemberantasan Korupsi</t>
  </si>
  <si>
    <t>6.01.03.2.02.04</t>
  </si>
  <si>
    <t>Pendampingan, Asistensi dan Verifikasi Penegakan Integritas</t>
  </si>
  <si>
    <t>7.01.0.00.0.00.01.0000</t>
  </si>
  <si>
    <t>KANTOR KECAMATAN TARUTUNG KAB. TAPANULI UTARA</t>
  </si>
  <si>
    <t>7.01.01</t>
  </si>
  <si>
    <t>7.01.01.2.01</t>
  </si>
  <si>
    <t>7.01.01.2.01.06</t>
  </si>
  <si>
    <t>Kecamatan Tarutung</t>
  </si>
  <si>
    <t>7.01.01.2.03</t>
  </si>
  <si>
    <t>7.01.01.2.02.01</t>
  </si>
  <si>
    <t>7.01.01.2.02.03</t>
  </si>
  <si>
    <t>7.01.01.2.02.05</t>
  </si>
  <si>
    <t>7.01.01.2.06</t>
  </si>
  <si>
    <t>7.01.01.2.06.01</t>
  </si>
  <si>
    <t>7.01.01.2.06.02</t>
  </si>
  <si>
    <t>7.01.01.2.06.03</t>
  </si>
  <si>
    <t>7.01.01.2.06.05</t>
  </si>
  <si>
    <t>7.01.01.2.06.09</t>
  </si>
  <si>
    <t>7.01.01.2.07</t>
  </si>
  <si>
    <t xml:space="preserve">7.01.01.2.07.05 </t>
  </si>
  <si>
    <t>7.01.01.2.08</t>
  </si>
  <si>
    <t>7.01.01.2.08.01</t>
  </si>
  <si>
    <t>7.01.01.2.08.02</t>
  </si>
  <si>
    <t>7.01.01.2.08.04</t>
  </si>
  <si>
    <t>7.01.01.2.09</t>
  </si>
  <si>
    <t>7.01.01.2.09.02</t>
  </si>
  <si>
    <t>7.01.01.2.09.09</t>
  </si>
  <si>
    <t>7.01.02</t>
  </si>
  <si>
    <t>PROGRAM PENYELENGGARAAN PEMERINTAHAN DAN PELAYANAN PUBLIK</t>
  </si>
  <si>
    <t>7.01.02.2.01</t>
  </si>
  <si>
    <t>Koordinasi Penyelenggaraan Kegiatan Pemerintahan di Tingkat Kecamatan</t>
  </si>
  <si>
    <t>7.01.02.2.01.01</t>
  </si>
  <si>
    <t>Koordinasi/Sinergi Perencanaan dan Pelaksanaan Kegiatan Pemerintahan dengan Perangkat Daerah dan Instansi Vertikal Terkait</t>
  </si>
  <si>
    <t>7.01.0.00.0.00.01.0001</t>
  </si>
  <si>
    <t>KELURAHAN HUTATORUAN V</t>
  </si>
  <si>
    <t>7.01.03</t>
  </si>
  <si>
    <t>PROGRAM PEMBERDAYAAN MASYARAKAT DESA DAN KELURAHAN</t>
  </si>
  <si>
    <t>7.01.03.2.02</t>
  </si>
  <si>
    <t>Kegiatan Pemberdayaan Kelurahan</t>
  </si>
  <si>
    <t>7.01.03.2.02.01</t>
  </si>
  <si>
    <t>Peningkatan Partisipasi Masyarakat dalam Forum Musyawarah Perencanaan Pembangunan di
Kelurahan</t>
  </si>
  <si>
    <t>DAU Tambahan</t>
  </si>
  <si>
    <t>7.01.03.2.02.02</t>
  </si>
  <si>
    <t>Pembangunan Sarana dan Prasarana Kelurahan</t>
  </si>
  <si>
    <t>Hutatoruan V</t>
  </si>
  <si>
    <t>7.01.03.2.02.03</t>
  </si>
  <si>
    <t>Pemberdayaan Masyarakat di Kelurahan</t>
  </si>
  <si>
    <t>7.01.0.00.0.00.01.0002</t>
  </si>
  <si>
    <t>KELURAHAN HUTATORUAN VI</t>
  </si>
  <si>
    <t>7.01.0.00.0.00.01.0003</t>
  </si>
  <si>
    <t>KELURAHAN HUTATORUAN VII</t>
  </si>
  <si>
    <t>Peningkatan Partisipasi Masyarakat dalam Forum Musyawarah Perencanaan Pembangunan di Kelurahan</t>
  </si>
  <si>
    <t>7.01.0.00.0.00.01.0004</t>
  </si>
  <si>
    <t>KELURAHAN HUTATORUAN IX</t>
  </si>
  <si>
    <t>7.01.0.00.0.00.01.0005</t>
  </si>
  <si>
    <t>KELURAHAN HUTATORUAN X</t>
  </si>
  <si>
    <t>7.01.0.00.0.00.0006</t>
  </si>
  <si>
    <t>KELURAHAN HUTATORUAN XI</t>
  </si>
  <si>
    <t>Hutatoruan XI</t>
  </si>
  <si>
    <t>7.01.0.00.0.00.01.0007</t>
  </si>
  <si>
    <t>KELURAHAN PARTALITORUAN</t>
  </si>
  <si>
    <t>Partalitoruan</t>
  </si>
  <si>
    <t>7.01.0.00.0.00.02.0000</t>
  </si>
  <si>
    <t>KANTOR KECAMATAN SIATAS BARITA KAB. TAPANULI UTARA</t>
  </si>
  <si>
    <t>Kecamatan Siatas Barita</t>
  </si>
  <si>
    <t>7.01.01.2.02</t>
  </si>
  <si>
    <t>7.01.01.2.06.06</t>
  </si>
  <si>
    <t>7.01.01.2.07.06</t>
  </si>
  <si>
    <t>7.01.01.2.09.01</t>
  </si>
  <si>
    <t>7.01.01.2.09.10</t>
  </si>
  <si>
    <t>7.01.0.00.0.00.03.0000</t>
  </si>
  <si>
    <t>KANTOR KECAMATAN ADIANKOTING KAB. TAPANULI UTARA</t>
  </si>
  <si>
    <t>7.01.01.2.01.01</t>
  </si>
  <si>
    <t>14 Bulan</t>
  </si>
  <si>
    <t>Kecamatan Adiankoting</t>
  </si>
  <si>
    <t>16 Orang/ Bulan</t>
  </si>
  <si>
    <t>4 Orang</t>
  </si>
  <si>
    <t>7 jenis</t>
  </si>
  <si>
    <t>25 Jenis</t>
  </si>
  <si>
    <t>22 Jenis</t>
  </si>
  <si>
    <t>7.01.01.2.06.04</t>
  </si>
  <si>
    <t>496 nasi ktk,snack 257 ktk</t>
  </si>
  <si>
    <t>7 Jenis</t>
  </si>
  <si>
    <t>57 lembar</t>
  </si>
  <si>
    <t>2627 kwh</t>
  </si>
  <si>
    <t>1 Tahun</t>
  </si>
  <si>
    <t>7.01.0.00.0.00.04.0000</t>
  </si>
  <si>
    <t>KANTOR KECAMATAN SIPOHOLON KAB. TAPANULI UTARA</t>
  </si>
  <si>
    <t>Hutauruk</t>
  </si>
  <si>
    <t>Kecamatan Sipoholon</t>
  </si>
  <si>
    <t>7.01.01.2.01.07</t>
  </si>
  <si>
    <t>7.01.01.2.02.07</t>
  </si>
  <si>
    <t xml:space="preserve">7.01.01.2.03.06 </t>
  </si>
  <si>
    <t>7.01.0.00.0.00.04.0001</t>
  </si>
  <si>
    <t>KELURAHAN SITUMEANG HABINSARAN</t>
  </si>
  <si>
    <t>Situmeang Habinsaran</t>
  </si>
  <si>
    <t>7.01.0.00.0.00.05.0000</t>
  </si>
  <si>
    <t>KANTOR KECAMATAN PAHAE JULU KAB. TAPANULI UTARA</t>
  </si>
  <si>
    <t>Onan Hasang</t>
  </si>
  <si>
    <t>Pahe Julu</t>
  </si>
  <si>
    <t>Kecamatan Pahae Julu</t>
  </si>
  <si>
    <t>Kecamatan Pahae Jae</t>
  </si>
  <si>
    <t>63 Lembar Materai 10000</t>
  </si>
  <si>
    <t>2209 kwh</t>
  </si>
  <si>
    <t>30 liter, 3200 liter, 4 buah Ban</t>
  </si>
  <si>
    <t>7.01.0.00.0.00.05.0001</t>
  </si>
  <si>
    <t>KELURAHAN ONAN HASANG</t>
  </si>
  <si>
    <t>7.01.0.00.0.00.06.0000 </t>
  </si>
  <si>
    <t>KANTOR KECAMATAN PAHAE JAE KAB. TAPANULI UTARA</t>
  </si>
  <si>
    <t>7.01.01 </t>
  </si>
  <si>
    <t>7.01.01.2.01 </t>
  </si>
  <si>
    <t xml:space="preserve">7.01.01.2.01.06
</t>
  </si>
  <si>
    <t>Pasar Sarulla</t>
  </si>
  <si>
    <t xml:space="preserve">7.01.01.2.02
</t>
  </si>
  <si>
    <t xml:space="preserve">Administrasi Keuangan Perangkat Daerah
</t>
  </si>
  <si>
    <t>7.01.01.2.02.03 </t>
  </si>
  <si>
    <t xml:space="preserve">Pelaksanaan Penatausahaan dan Pengujian/Verifikasi Keuangan SK
</t>
  </si>
  <si>
    <t xml:space="preserve">7.01.01.2.02.05 
</t>
  </si>
  <si>
    <t xml:space="preserve">Koordinasi dan Penyusunan Laporan Keuangan Akhir Tahun SKPD
</t>
  </si>
  <si>
    <t>7.01.01.2.06 </t>
  </si>
  <si>
    <t xml:space="preserve">Administrasi Umum Perangkat Daerah
</t>
  </si>
  <si>
    <t>7.01.01.2.06.04 </t>
  </si>
  <si>
    <t xml:space="preserve">Penyediaan Bahan Logistik Kantor
</t>
  </si>
  <si>
    <t>7.01.01.2.06.05 </t>
  </si>
  <si>
    <t xml:space="preserve">Penyediaan Barang Cetakan dan Penggandaan
</t>
  </si>
  <si>
    <t>7.01.01.2.08 </t>
  </si>
  <si>
    <t xml:space="preserve">Penyediaan Jasa Penunjang Urusan Pemerintahan Daerah
</t>
  </si>
  <si>
    <t xml:space="preserve">7.01.01.2.08.01 
</t>
  </si>
  <si>
    <t xml:space="preserve">Penyediaan Jasa Surat Menyurat
</t>
  </si>
  <si>
    <t>7.01.01.2.08.02 </t>
  </si>
  <si>
    <t xml:space="preserve">Penyediaan Jasa Komunikasi, Sumber Daya Air dan Listrik
</t>
  </si>
  <si>
    <t xml:space="preserve">7.01.01.2.08.04 
</t>
  </si>
  <si>
    <t xml:space="preserve">Penyediaan Jasa Pelayanan Umum Kantor
</t>
  </si>
  <si>
    <t xml:space="preserve">7.01.01.2.09 
</t>
  </si>
  <si>
    <t xml:space="preserve">7.01.01.2.09.01 
</t>
  </si>
  <si>
    <t>Penyediaan Jasa Pemeliharaan, Pemeliharaan dan Pajak Kendaraan Perorangan Dinas atau Kendaraan Dinas Jabatan</t>
  </si>
  <si>
    <t>7.01.02 </t>
  </si>
  <si>
    <t>7.01.02.2.01 </t>
  </si>
  <si>
    <t xml:space="preserve">7.01.0.00.0.00.06.0001 </t>
  </si>
  <si>
    <t>KELURAHAN PASAR SARULLA</t>
  </si>
  <si>
    <t>7.01.0.00.0.00.07.0000 </t>
  </si>
  <si>
    <t>KANTOR KECAMATAN PURBATUA KAB. TAPANULI UTARA</t>
  </si>
  <si>
    <t xml:space="preserve">7.01.01 </t>
  </si>
  <si>
    <t xml:space="preserve">7.01.01.2.01 </t>
  </si>
  <si>
    <t xml:space="preserve">7.01.01.2.01.06 </t>
  </si>
  <si>
    <t>Parsaoran Janjiangkola</t>
  </si>
  <si>
    <t>Kecamatan Purbatua</t>
  </si>
  <si>
    <t xml:space="preserve">7.01.01.2.02 </t>
  </si>
  <si>
    <t xml:space="preserve">7.01.01.2.02.01 </t>
  </si>
  <si>
    <t xml:space="preserve">7.01.01.2.02.05 </t>
  </si>
  <si>
    <t xml:space="preserve">7.01.01.2.06 </t>
  </si>
  <si>
    <t xml:space="preserve">7.01.01.2.06.04 </t>
  </si>
  <si>
    <t xml:space="preserve">7.01.01.2.06.05 </t>
  </si>
  <si>
    <t xml:space="preserve">7.01.01.2.06.07 </t>
  </si>
  <si>
    <t>Penyediaan Bahan/Material</t>
  </si>
  <si>
    <t xml:space="preserve">7.01.01.2.08 </t>
  </si>
  <si>
    <t xml:space="preserve">7.01.01.2.08.01 </t>
  </si>
  <si>
    <t xml:space="preserve">7.01.01.2.08.02 </t>
  </si>
  <si>
    <t xml:space="preserve">7.01.01.2.08.04 </t>
  </si>
  <si>
    <t xml:space="preserve">7.01.01.2.09 </t>
  </si>
  <si>
    <t xml:space="preserve">7.01.01.2.09.01 </t>
  </si>
  <si>
    <t xml:space="preserve">7.01.01.2.09.06 </t>
  </si>
  <si>
    <t xml:space="preserve">7.01.01.2.09.11 </t>
  </si>
  <si>
    <t xml:space="preserve">7.01.02.2.01.01 </t>
  </si>
  <si>
    <t>7.01.0.00.0.00.08.0000 </t>
  </si>
  <si>
    <t>KANTOR KECAMATAN SIMANGUMBAN KAB. TAPANULI UTARA</t>
  </si>
  <si>
    <t xml:space="preserve">7.01.01 
</t>
  </si>
  <si>
    <t>Kecamatan Simangumban</t>
  </si>
  <si>
    <t xml:space="preserve">7.01.01.2.05 </t>
  </si>
  <si>
    <t xml:space="preserve">7.01.01.2.05.09 </t>
  </si>
  <si>
    <t xml:space="preserve">7.01.01.2.06.01 </t>
  </si>
  <si>
    <t xml:space="preserve">7.01.01.2.06.02 </t>
  </si>
  <si>
    <t xml:space="preserve">7.01.01.2.06.03 </t>
  </si>
  <si>
    <t xml:space="preserve">7.01.01.2.06.09 </t>
  </si>
  <si>
    <t>7.01.01.2.09.06</t>
  </si>
  <si>
    <t xml:space="preserve">7.01.01.2.09.09 </t>
  </si>
  <si>
    <t xml:space="preserve">7.01.02 </t>
  </si>
  <si>
    <t xml:space="preserve">7.01.02.2.01 </t>
  </si>
  <si>
    <t>7.01.0.00.0.00.09.0000 </t>
  </si>
  <si>
    <t>KANTOR KECAMATAN SIPAHUTAR KAB. TAPANULI UTARA</t>
  </si>
  <si>
    <t>Kecamatan Sipahutar</t>
  </si>
  <si>
    <t>7.01.0.00.0.00.10.0000 </t>
  </si>
  <si>
    <t>KANTOR KECAMATAN PANGARIBUAN KAB. TAPANULI UTARA</t>
  </si>
  <si>
    <t xml:space="preserve">7.01.01.2.01.01 </t>
  </si>
  <si>
    <t xml:space="preserve">Pakpahan </t>
  </si>
  <si>
    <t>Kecamatan Pangaribuan</t>
  </si>
  <si>
    <t xml:space="preserve">7.01.01.2.06.06 </t>
  </si>
  <si>
    <t>7.01.01.2.08.03</t>
  </si>
  <si>
    <t>7.01.0.00.0.00.11.0000 </t>
  </si>
  <si>
    <t>KANTOR KECAMATAN GAROGA KAB. TAPANULI UTARA</t>
  </si>
  <si>
    <t>6 Jenis</t>
  </si>
  <si>
    <t>Kecamatan Garoga</t>
  </si>
  <si>
    <t>20 Orang</t>
  </si>
  <si>
    <t>3 Jenis</t>
  </si>
  <si>
    <t xml:space="preserve"> 7.01.01.2.06.02 </t>
  </si>
  <si>
    <t>15 Jenis</t>
  </si>
  <si>
    <t>13 Jenis</t>
  </si>
  <si>
    <t>108 OH</t>
  </si>
  <si>
    <t>4 Jenis</t>
  </si>
  <si>
    <t>50 Lembar</t>
  </si>
  <si>
    <t>4736 Kwh</t>
  </si>
  <si>
    <t>227 OH</t>
  </si>
  <si>
    <t>7.01.05</t>
  </si>
  <si>
    <t>PROGRAM PENYELENGGARAAN URUSAN PEMERINTAHAN UMUM</t>
  </si>
  <si>
    <t xml:space="preserve">7.01.05.2.01 </t>
  </si>
  <si>
    <t>Penyelenggaraan Urusan Pemerintahan Umum sesuai Penugasan Kepala Daerah</t>
  </si>
  <si>
    <t xml:space="preserve">7.01.05.2.01.08 </t>
  </si>
  <si>
    <t>Pelaksanaan Tugas Forum Koordinasi Pimpinan di Kecamatan</t>
  </si>
  <si>
    <t>7.01.06</t>
  </si>
  <si>
    <t>PROGRAM PEMBINAAN DAN PENGAWASAN PEMERINTAHAN DESA</t>
  </si>
  <si>
    <t xml:space="preserve">7.01.06.2.01 </t>
  </si>
  <si>
    <t>Fasilitasi, Rekomendasi dan Koordinasi Pembinaan dan Pengawasan Pemerintahan Desa</t>
  </si>
  <si>
    <t xml:space="preserve"> 7.01.06.2.01.11 </t>
  </si>
  <si>
    <t>Fasilitasi Penyelenggaraan Ketenteraman dan Ketertiban Umum</t>
  </si>
  <si>
    <t>62 OH</t>
  </si>
  <si>
    <t xml:space="preserve"> 7.01.06.2.01.16 </t>
  </si>
  <si>
    <t>Fasilitasi Penyusunan Program dan Pelaksanaan Pemberdayaan Masyarakat Desa</t>
  </si>
  <si>
    <t>110 Kotak, 31 OH</t>
  </si>
  <si>
    <t>7.01.0.00.0.00.12.0000 </t>
  </si>
  <si>
    <t>KANTOR KECAMATAN SIBORONGBORONG KAB. TAPANULI UTARA</t>
  </si>
  <si>
    <t>Pasar Siborongborong</t>
  </si>
  <si>
    <t>Kecamatan Siborongborong</t>
  </si>
  <si>
    <t xml:space="preserve"> 7.01.01.2.07.06</t>
  </si>
  <si>
    <t xml:space="preserve"> Pengadaan Peralatan dan Mesin Lainnya</t>
  </si>
  <si>
    <t xml:space="preserve">7.01.0.00.0.00.12.0001 </t>
  </si>
  <si>
    <t>KELURAHAN PASAR SIBORONGBORONG</t>
  </si>
  <si>
    <t>7.01.0.00.0.00.13.0000 </t>
  </si>
  <si>
    <t>KANTOR KECAMATAN PAGARAN KAB. TAPANULI UTARA</t>
  </si>
  <si>
    <t>Kecamatan Pagaran</t>
  </si>
  <si>
    <t xml:space="preserve">7.01.01.2.01.07 </t>
  </si>
  <si>
    <t>7.01.01.2.06.07</t>
  </si>
  <si>
    <t>7.01.0.00.0.00.14.0000 </t>
  </si>
  <si>
    <t>KANTOR KECAMATAN PARMONANGAN KAB. TAPANULI UTARA</t>
  </si>
  <si>
    <t>Kecamatan Parmonangan</t>
  </si>
  <si>
    <t>7.01.0.00.0.00.15.0000</t>
  </si>
  <si>
    <t>KANTOR KECAMATAN MUARA KAB. TAPANULI UTARA</t>
  </si>
  <si>
    <t>Kecamatan Muara</t>
  </si>
  <si>
    <t>7.01.01.2.07.11</t>
  </si>
  <si>
    <t xml:space="preserve"> Penyediaan Jasa Penunjang Urusan Pemerintahan Daerah</t>
  </si>
  <si>
    <t>8.01.1.05.0.00.02.0000</t>
  </si>
  <si>
    <t>BADAN KESATUAN BANGSA DAN POLITIK KAB. TAPANULI UTARA</t>
  </si>
  <si>
    <t xml:space="preserve">1.05.01.2.01 </t>
  </si>
  <si>
    <t xml:space="preserve">1.05.01.2.01.06 </t>
  </si>
  <si>
    <t>Badan Kesatuan Bangsa dan Politik</t>
  </si>
  <si>
    <t xml:space="preserve">1.05.01.2.02 </t>
  </si>
  <si>
    <t xml:space="preserve">1.05.01.2.02.01 </t>
  </si>
  <si>
    <t xml:space="preserve">1.05.01.2.06 </t>
  </si>
  <si>
    <t xml:space="preserve">1.05.01.2.06.01 </t>
  </si>
  <si>
    <t xml:space="preserve">1.05.01.2.06.02 </t>
  </si>
  <si>
    <t xml:space="preserve">1.05.01.2.06.03 </t>
  </si>
  <si>
    <t xml:space="preserve">1.05.01.2.06.05 </t>
  </si>
  <si>
    <t xml:space="preserve">1.05.01.2.06.06 </t>
  </si>
  <si>
    <t xml:space="preserve">1.05.01.2.07 </t>
  </si>
  <si>
    <t xml:space="preserve">1.05.01.2.07.06 </t>
  </si>
  <si>
    <t xml:space="preserve">1.05.01.2.08 </t>
  </si>
  <si>
    <t xml:space="preserve">1.05.01.2.08.01 </t>
  </si>
  <si>
    <t xml:space="preserve">1.05.01.2.08.02 </t>
  </si>
  <si>
    <t xml:space="preserve">1.05.01.2.08.04 </t>
  </si>
  <si>
    <t xml:space="preserve">1.05.01.2.09.01 </t>
  </si>
  <si>
    <t xml:space="preserve">1.05.01.2.09.09 </t>
  </si>
  <si>
    <t xml:space="preserve">8.01.02 </t>
  </si>
  <si>
    <t>PROGRAM PENGUATAN IDEOLOGI PANCASILA DAN KARAKTER KEBANGSAAN</t>
  </si>
  <si>
    <t xml:space="preserve">8.01.02.2.01 </t>
  </si>
  <si>
    <t>Perumusan Kebijakan Teknis dan Pemantapan Pelaksanaan Bidang Ideologi Pancasila dan Karakter Kebangsaan</t>
  </si>
  <si>
    <t xml:space="preserve">8.01.02.2.01.02 </t>
  </si>
  <si>
    <t>Perumusan Kebijakan Teknis di Bidang Ideologi Wawasan Kebangsaan, Bela Negara, Karakter Bangsa, Pembauran Kebangsaan, Bineka Tunggal Ika dan Sejarah Kebangsaan</t>
  </si>
  <si>
    <t>8.01.02.2.01.04</t>
  </si>
  <si>
    <t>Pelaksanaan Koordinasi di Bidang Ideologi Wawasan Kebangsaan, Bela Negara, Karakter Bangsa, Pembauran Kebangsaan, Bineka Tunggal Ika dan Sejarah Kebangsaan</t>
  </si>
  <si>
    <t>8.01.03</t>
  </si>
  <si>
    <t xml:space="preserve"> PROGRAM PENINGKATAN PERAN PARTAI POLITIK DAN LEMBAGA PENDIDIKAN MELALUI PENDIDIKAN POLITIK DAN PENGEMBANGAN ETIKA SERTA BUDAYA POLITIK</t>
  </si>
  <si>
    <t xml:space="preserve">8.01.03.2.01 </t>
  </si>
  <si>
    <t>Perumusan Kebijakan Teknis dan Pemantapan Pelaksanaan Bidang Pendidikan Politik, Etika Budaya Politik, Peningkatan Demokrasi, Fasilitasi Kelembagaan Pemerintahan, Perwakilan dan Partai Politik, Pemilihan Umum/Pemilihan Umum Kepala Daerah, serta Pemantauan Situasi Politik</t>
  </si>
  <si>
    <t xml:space="preserve">8.01.03.2.01.03 </t>
  </si>
  <si>
    <t>Pelaksanaan Kebijakan Di Bidang Pendidikan Politik, Etika Budaya Politik, Peningkatan Demokrasi, Fasilitasi Kelembagaan Pemerintahan, Perwakilan dan Partai Politik, Pemilihan Umum/Pemilihan Umum Kepala Daerah, serta Pemantauan Situasi Politik Di Daerah</t>
  </si>
  <si>
    <t>8.01.03.2.01.04</t>
  </si>
  <si>
    <t xml:space="preserve"> Pelaksanaan Koordinasi Di Bidang Pendidikan Politik, Etika Budaya Politik, Peningkatan Demokrasi, Fasilitasi Kelembagaan Pemerintahan, Perwakilan dan Partai Politik, Pemilihan Umum/Pemilihan Umum Kepala Daerah, serta Pemantauan Situasi Politik di Daerah</t>
  </si>
  <si>
    <t xml:space="preserve">8.01.04.2.01 </t>
  </si>
  <si>
    <t>Perumusan Kebijakan Teknis dan Pemantapan Pelaksanaan Bidang Pemberdayaan dan Pengawasan Organisasi Kemasyarakatan</t>
  </si>
  <si>
    <t xml:space="preserve">8.01.04.2.01.05 </t>
  </si>
  <si>
    <t>Pelaksanaan Monitoring Evaluasi dan Pelaporan Dibidang Pendaftaran Ormas, Pemberdayaan Ormas, Evaluasi dan Mediasi Sengketa Ormas, Pengawasan Ormas dan Ormas Asing di Daerah</t>
  </si>
  <si>
    <t xml:space="preserve">8.01.05.2.01 </t>
  </si>
  <si>
    <t>Perumusan Kebijakan Teknis dan Pemantapan Pelaksanaan Bidang Ketahanan Ekonomi, Sosial dan Budaya</t>
  </si>
  <si>
    <t xml:space="preserve">8.01.05.2.01.03 </t>
  </si>
  <si>
    <t>Pelaksanaan Kebijakan di Bidang Ketahanan Ekonomi, Sosial, Budaya dan Fasilitasi Pencegahan Penyalagunaan Narkotika, Fasilitasi Kerukunan Umat Beragama dan Penghayat Kepercayaan di Daerah</t>
  </si>
  <si>
    <t xml:space="preserve">8.01.06 </t>
  </si>
  <si>
    <t>PROGRAM PENINGKATAN KEWASPADAAN NASIONAL DAN PENINGKATAN KUALITAS DAN FASILITASI PENANGANAN KONFLIK SOSIAL</t>
  </si>
  <si>
    <t xml:space="preserve">8.01.06.2.01 </t>
  </si>
  <si>
    <t>Perumusan Kebijakan Teknis dan Pelaksanaan Pemantapan Kewaspadaan Nasional dan Penanganan Konflik Sosial</t>
  </si>
  <si>
    <t xml:space="preserve">8.01.06.2.01.04 </t>
  </si>
  <si>
    <t>Pelaksanaan Koordinasi di Bidang Kewaspadaan Dini, Kerjasama Intelijen, Pemantauan Orang Asing, Tenaga Kerja Asing dan Lembaga Asing, Kewaspadaan Perbatasan Antar Negara, Fasilitasi Kelembagaan
Bidang Kewaspadaan, serta Penanganan Konflik di Daerah</t>
  </si>
  <si>
    <t xml:space="preserve">8.01.06.2.01.05 </t>
  </si>
  <si>
    <t>Pelaksanaan Monitoring, Evaluasi dan Pelaporan di Bidang Kewaspadaan Dini, Kerjasama Intelijen, Pemantauan Orang Asing, Tenaga Kerja Asing dan Lembaga Asing, Kewaspadaan Perbatasan Antar Negara, Fasilitasi Kelembagaan Bidang Kewaspadaan, serta Penanganan Konflik di Daerah</t>
  </si>
  <si>
    <t xml:space="preserve">8.01.06.2.01.06 </t>
  </si>
  <si>
    <t>Pelaksanaan Forum Koordinasi Pimpinan Daerah Kabupaten/Kota</t>
  </si>
  <si>
    <t xml:space="preserve">5.02.0.00.0.00.01.0000 </t>
  </si>
  <si>
    <r>
      <t>BADAN PENGELOLAAN KEUANGAN PENDAPATAN DAN ASET DAERAH</t>
    </r>
    <r>
      <rPr>
        <b/>
        <sz val="11"/>
        <color rgb="FFFF0000"/>
        <rFont val="Arial"/>
        <family val="2"/>
      </rPr>
      <t>*)</t>
    </r>
  </si>
  <si>
    <t xml:space="preserve">2.17.3.30.3.31.01.0000 </t>
  </si>
  <si>
    <r>
      <t>DINAS KOPERASI DAN USAHA KECIL DAN MENENGAH</t>
    </r>
    <r>
      <rPr>
        <b/>
        <sz val="11"/>
        <color rgb="FFFF0000"/>
        <rFont val="Arial"/>
        <family val="2"/>
      </rPr>
      <t>*)</t>
    </r>
  </si>
  <si>
    <t xml:space="preserve">2.17.3.30.3.31.03.0000 </t>
  </si>
  <si>
    <r>
      <t>DINAS KOPERASI, USAHA KECIL MENENGAH, PERINDUSTRIAN DAN PERDAGANGAN</t>
    </r>
    <r>
      <rPr>
        <b/>
        <sz val="11"/>
        <color rgb="FFFF0000"/>
        <rFont val="Arial"/>
        <family val="2"/>
      </rPr>
      <t>*)</t>
    </r>
  </si>
  <si>
    <t>TOTAL</t>
  </si>
  <si>
    <r>
      <rPr>
        <sz val="12"/>
        <color rgb="FFFF0000"/>
        <rFont val="Arial"/>
        <family val="2"/>
      </rPr>
      <t>*)</t>
    </r>
    <r>
      <rPr>
        <sz val="12"/>
        <rFont val="Arial"/>
        <family val="2"/>
      </rPr>
      <t xml:space="preserve"> Perangkat Daerah Induk</t>
    </r>
  </si>
  <si>
    <t xml:space="preserve">          KEPALA BAGIAN ADMINISTRASI PEMBANGUNAN</t>
  </si>
  <si>
    <t xml:space="preserve">                 SETDAKAB TAPANULI UTARA</t>
  </si>
  <si>
    <t>JUNJUNGAN SILABAN, S.Sos</t>
  </si>
  <si>
    <t xml:space="preserve">PEMBINA </t>
  </si>
  <si>
    <t>NIP. 19700323 199703 1 010</t>
  </si>
</sst>
</file>

<file path=xl/styles.xml><?xml version="1.0" encoding="utf-8"?>
<styleSheet xmlns="http://schemas.openxmlformats.org/spreadsheetml/2006/main">
  <numFmts count="2">
    <numFmt numFmtId="164" formatCode="_(* #,##0.00_);_(* \(#,##0.00\);_(* &quot;-&quot;??_);_(@_)"/>
    <numFmt numFmtId="165" formatCode="_(* #,##0_);_(* \(#,##0\);_(* &quot;-&quot;_);_(@_)"/>
  </numFmts>
  <fonts count="33">
    <font>
      <sz val="10"/>
      <color indexed="8"/>
      <name val="ARIAL"/>
      <charset val="1"/>
    </font>
    <font>
      <sz val="11"/>
      <color theme="1"/>
      <name val="Calibri"/>
      <family val="2"/>
      <scheme val="minor"/>
    </font>
    <font>
      <sz val="10"/>
      <color indexed="8"/>
      <name val="Arial"/>
      <family val="2"/>
    </font>
    <font>
      <sz val="9"/>
      <name val="Arial"/>
      <family val="2"/>
    </font>
    <font>
      <b/>
      <sz val="14"/>
      <name val="Arial"/>
      <family val="2"/>
    </font>
    <font>
      <b/>
      <sz val="11"/>
      <name val="Arial"/>
      <family val="2"/>
    </font>
    <font>
      <sz val="11"/>
      <name val="Arial"/>
      <family val="2"/>
    </font>
    <font>
      <sz val="11"/>
      <color indexed="8"/>
      <name val="Arial"/>
      <family val="2"/>
    </font>
    <font>
      <sz val="11"/>
      <color rgb="FF0070C0"/>
      <name val="Arial"/>
      <family val="2"/>
    </font>
    <font>
      <sz val="8"/>
      <name val="Arial"/>
      <family val="2"/>
    </font>
    <font>
      <sz val="11"/>
      <color theme="1"/>
      <name val="Arial"/>
      <family val="2"/>
    </font>
    <font>
      <sz val="11"/>
      <name val="Times New Roman"/>
      <family val="1"/>
    </font>
    <font>
      <i/>
      <sz val="11"/>
      <name val="Arial"/>
      <family val="2"/>
    </font>
    <font>
      <sz val="10"/>
      <name val="Arial"/>
      <family val="2"/>
    </font>
    <font>
      <b/>
      <i/>
      <sz val="11"/>
      <name val="Arial"/>
      <family val="2"/>
    </font>
    <font>
      <sz val="11"/>
      <color rgb="FF000000"/>
      <name val="Arial"/>
      <family val="2"/>
    </font>
    <font>
      <sz val="10"/>
      <color rgb="FF000000"/>
      <name val="Arial"/>
      <family val="2"/>
    </font>
    <font>
      <sz val="12"/>
      <name val="Arial"/>
      <family val="2"/>
    </font>
    <font>
      <b/>
      <sz val="11"/>
      <color rgb="FF0070C0"/>
      <name val="Arial"/>
      <family val="2"/>
    </font>
    <font>
      <b/>
      <sz val="9"/>
      <name val="Arial"/>
      <family val="2"/>
    </font>
    <font>
      <sz val="7"/>
      <name val="Arial"/>
      <family val="2"/>
    </font>
    <font>
      <b/>
      <sz val="10"/>
      <color indexed="8"/>
      <name val="Arial"/>
      <family val="2"/>
    </font>
    <font>
      <b/>
      <sz val="11"/>
      <color rgb="FFFF0000"/>
      <name val="Arial"/>
      <family val="2"/>
    </font>
    <font>
      <sz val="11"/>
      <color rgb="FFFF0000"/>
      <name val="Arial"/>
      <family val="2"/>
    </font>
    <font>
      <b/>
      <sz val="11"/>
      <color rgb="FF000000"/>
      <name val="Arial"/>
      <family val="2"/>
    </font>
    <font>
      <b/>
      <sz val="11"/>
      <color indexed="8"/>
      <name val="Arial"/>
      <family val="2"/>
    </font>
    <font>
      <sz val="12"/>
      <color theme="1"/>
      <name val="Arial"/>
      <family val="2"/>
    </font>
    <font>
      <sz val="11"/>
      <name val="Rockwell"/>
      <family val="1"/>
    </font>
    <font>
      <sz val="9"/>
      <name val="Rockwell"/>
      <family val="1"/>
    </font>
    <font>
      <b/>
      <sz val="8"/>
      <name val="Arial"/>
      <family val="2"/>
    </font>
    <font>
      <sz val="10"/>
      <color theme="1"/>
      <name val="Arial Narrow"/>
      <family val="2"/>
    </font>
    <font>
      <sz val="12"/>
      <color rgb="FFFF0000"/>
      <name val="Arial"/>
      <family val="2"/>
    </font>
    <font>
      <b/>
      <sz val="18"/>
      <name val="Arial"/>
      <family val="2"/>
    </font>
  </fonts>
  <fills count="11">
    <fill>
      <patternFill patternType="none"/>
    </fill>
    <fill>
      <patternFill patternType="gray125"/>
    </fill>
    <fill>
      <patternFill patternType="solid">
        <fgColor theme="0" tint="-0.249977111117893"/>
        <bgColor indexed="64"/>
      </patternFill>
    </fill>
    <fill>
      <patternFill patternType="solid">
        <fgColor theme="7" tint="0.39997558519241921"/>
        <bgColor indexed="64"/>
      </patternFill>
    </fill>
    <fill>
      <patternFill patternType="solid">
        <fgColor rgb="FFFCE9AF"/>
        <bgColor rgb="FF000000"/>
      </patternFill>
    </fill>
    <fill>
      <patternFill patternType="solid">
        <fgColor theme="0"/>
        <bgColor indexed="64"/>
      </patternFill>
    </fill>
    <fill>
      <patternFill patternType="solid">
        <fgColor theme="7" tint="0.39997558519241921"/>
        <bgColor rgb="FF000000"/>
      </patternFill>
    </fill>
    <fill>
      <patternFill patternType="solid">
        <fgColor rgb="FFFFFFFF"/>
        <bgColor rgb="FF000000"/>
      </patternFill>
    </fill>
    <fill>
      <patternFill patternType="solid">
        <fgColor theme="0"/>
        <bgColor rgb="FF000000"/>
      </patternFill>
    </fill>
    <fill>
      <patternFill patternType="solid">
        <fgColor rgb="FFFCE8AE"/>
        <bgColor rgb="FF000000"/>
      </patternFill>
    </fill>
    <fill>
      <patternFill patternType="solid">
        <fgColor theme="0" tint="-0.249977111117893"/>
        <bgColor rgb="FF000000"/>
      </patternFill>
    </fill>
  </fills>
  <borders count="4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bottom style="hair">
        <color indexed="64"/>
      </bottom>
      <diagonal/>
    </border>
    <border>
      <left/>
      <right style="thin">
        <color rgb="FF000000"/>
      </right>
      <top style="hair">
        <color indexed="64"/>
      </top>
      <bottom style="hair">
        <color indexed="64"/>
      </bottom>
      <diagonal/>
    </border>
    <border>
      <left/>
      <right style="thin">
        <color rgb="FF000000"/>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top style="hair">
        <color indexed="64"/>
      </top>
      <bottom/>
      <diagonal/>
    </border>
    <border>
      <left/>
      <right/>
      <top/>
      <bottom style="hair">
        <color indexed="64"/>
      </bottom>
      <diagonal/>
    </border>
    <border>
      <left style="thin">
        <color indexed="64"/>
      </left>
      <right style="thin">
        <color indexed="64"/>
      </right>
      <top/>
      <bottom style="hair">
        <color indexed="64"/>
      </bottom>
      <diagonal/>
    </border>
    <border>
      <left style="thin">
        <color rgb="FF000000"/>
      </left>
      <right/>
      <top style="hair">
        <color indexed="64"/>
      </top>
      <bottom style="hair">
        <color indexed="64"/>
      </bottom>
      <diagonal/>
    </border>
    <border>
      <left/>
      <right style="thin">
        <color rgb="FF000000"/>
      </right>
      <top style="thin">
        <color indexed="64"/>
      </top>
      <bottom style="thin">
        <color indexed="64"/>
      </bottom>
      <diagonal/>
    </border>
    <border>
      <left style="medium">
        <color indexed="64"/>
      </left>
      <right/>
      <top/>
      <bottom style="hair">
        <color indexed="64"/>
      </bottom>
      <diagonal/>
    </border>
    <border>
      <left style="medium">
        <color indexed="64"/>
      </left>
      <right/>
      <top style="hair">
        <color indexed="64"/>
      </top>
      <bottom style="hair">
        <color indexed="64"/>
      </bottom>
      <diagonal/>
    </border>
    <border>
      <left style="thin">
        <color indexed="64"/>
      </left>
      <right/>
      <top/>
      <bottom style="hair">
        <color indexed="64"/>
      </bottom>
      <diagonal/>
    </border>
    <border>
      <left/>
      <right style="thin">
        <color rgb="FF000000"/>
      </right>
      <top style="hair">
        <color indexed="64"/>
      </top>
      <bottom style="thin">
        <color indexed="64"/>
      </bottom>
      <diagonal/>
    </border>
    <border>
      <left style="medium">
        <color indexed="64"/>
      </left>
      <right style="medium">
        <color indexed="64"/>
      </right>
      <top/>
      <bottom style="hair">
        <color indexed="64"/>
      </bottom>
      <diagonal/>
    </border>
    <border>
      <left/>
      <right style="thin">
        <color rgb="FF000000"/>
      </right>
      <top/>
      <bottom style="hair">
        <color indexed="64"/>
      </bottom>
      <diagonal/>
    </border>
  </borders>
  <cellStyleXfs count="6">
    <xf numFmtId="0" fontId="0" fillId="0" borderId="0">
      <alignment vertical="top"/>
    </xf>
    <xf numFmtId="0" fontId="2" fillId="0" borderId="0">
      <alignment vertical="top"/>
    </xf>
    <xf numFmtId="164" fontId="2" fillId="0" borderId="0" applyFont="0" applyFill="0" applyBorder="0" applyAlignment="0" applyProtection="0">
      <alignment vertical="top"/>
    </xf>
    <xf numFmtId="0" fontId="1" fillId="0" borderId="0"/>
    <xf numFmtId="165" fontId="2" fillId="0" borderId="0" applyFont="0" applyFill="0" applyBorder="0" applyAlignment="0" applyProtection="0">
      <alignment vertical="top"/>
    </xf>
    <xf numFmtId="165" fontId="2" fillId="0" borderId="0" applyFont="0" applyFill="0" applyBorder="0" applyAlignment="0" applyProtection="0"/>
  </cellStyleXfs>
  <cellXfs count="918">
    <xf numFmtId="0" fontId="0" fillId="0" borderId="0" xfId="0">
      <alignment vertical="top"/>
    </xf>
    <xf numFmtId="0" fontId="3" fillId="0" borderId="0" xfId="1" applyFont="1" applyFill="1" applyBorder="1" applyAlignment="1">
      <alignment vertical="top"/>
    </xf>
    <xf numFmtId="0" fontId="4" fillId="0" borderId="0" xfId="1" applyFont="1" applyFill="1" applyBorder="1" applyAlignment="1">
      <alignment vertical="top"/>
    </xf>
    <xf numFmtId="0" fontId="3" fillId="0" borderId="0" xfId="1" applyFont="1" applyAlignment="1">
      <alignment vertical="top"/>
    </xf>
    <xf numFmtId="0" fontId="5" fillId="0" borderId="0" xfId="1" applyFont="1" applyFill="1" applyBorder="1" applyAlignment="1">
      <alignment vertical="top"/>
    </xf>
    <xf numFmtId="0" fontId="5" fillId="0" borderId="0" xfId="1" applyFont="1" applyFill="1" applyBorder="1" applyAlignment="1">
      <alignment vertical="center"/>
    </xf>
    <xf numFmtId="0" fontId="5" fillId="0" borderId="0" xfId="1" applyFont="1" applyAlignment="1">
      <alignment vertical="center" wrapText="1"/>
    </xf>
    <xf numFmtId="0" fontId="5" fillId="0" borderId="0" xfId="1" applyFont="1" applyAlignment="1">
      <alignment horizontal="center" vertical="top" wrapText="1"/>
    </xf>
    <xf numFmtId="0" fontId="3" fillId="0" borderId="0" xfId="1" applyFont="1" applyAlignment="1">
      <alignment horizontal="center" vertical="top"/>
    </xf>
    <xf numFmtId="0" fontId="3" fillId="0" borderId="0" xfId="1" applyFont="1" applyAlignment="1">
      <alignment horizontal="center" vertical="center" wrapText="1"/>
    </xf>
    <xf numFmtId="0" fontId="6" fillId="0" borderId="0" xfId="1" applyFont="1" applyAlignment="1">
      <alignment horizontal="center" vertical="center" wrapText="1"/>
    </xf>
    <xf numFmtId="0" fontId="3" fillId="0" borderId="0" xfId="1" applyFont="1" applyFill="1" applyAlignment="1">
      <alignment vertical="top"/>
    </xf>
    <xf numFmtId="0" fontId="5" fillId="0" borderId="0" xfId="1" applyFont="1" applyFill="1" applyBorder="1" applyAlignment="1">
      <alignment vertical="center" wrapText="1"/>
    </xf>
    <xf numFmtId="0" fontId="5" fillId="0" borderId="0" xfId="1" applyFont="1" applyFill="1" applyBorder="1" applyAlignment="1">
      <alignment horizontal="center" vertical="top" wrapText="1"/>
    </xf>
    <xf numFmtId="0" fontId="3" fillId="0" borderId="0" xfId="1" applyFont="1" applyBorder="1" applyAlignment="1">
      <alignment vertical="center"/>
    </xf>
    <xf numFmtId="0" fontId="3" fillId="0" borderId="0" xfId="1" applyFont="1" applyBorder="1" applyAlignment="1">
      <alignment vertical="center" wrapText="1"/>
    </xf>
    <xf numFmtId="0" fontId="3" fillId="0" borderId="0" xfId="1" applyFont="1" applyBorder="1" applyAlignment="1">
      <alignment horizontal="center" vertical="top" wrapText="1"/>
    </xf>
    <xf numFmtId="0" fontId="3" fillId="0" borderId="0" xfId="1" applyFont="1" applyBorder="1" applyAlignment="1">
      <alignment vertical="top"/>
    </xf>
    <xf numFmtId="0" fontId="3" fillId="0" borderId="0" xfId="1" applyFont="1" applyBorder="1" applyAlignment="1">
      <alignment horizontal="center" vertical="top"/>
    </xf>
    <xf numFmtId="0" fontId="3" fillId="0" borderId="0" xfId="1" applyFont="1" applyBorder="1" applyAlignment="1">
      <alignment horizontal="center" vertical="center" wrapText="1"/>
    </xf>
    <xf numFmtId="0" fontId="6" fillId="0" borderId="0" xfId="1" applyFont="1" applyBorder="1" applyAlignment="1">
      <alignment horizontal="center" vertical="center" wrapText="1"/>
    </xf>
    <xf numFmtId="0" fontId="6" fillId="0" borderId="0" xfId="1" applyFont="1" applyFill="1" applyBorder="1" applyAlignment="1">
      <alignment vertical="top"/>
    </xf>
    <xf numFmtId="0" fontId="6" fillId="0" borderId="0" xfId="1" applyFont="1" applyAlignment="1">
      <alignment vertical="top"/>
    </xf>
    <xf numFmtId="0" fontId="5" fillId="0" borderId="14" xfId="1" applyFont="1" applyFill="1" applyBorder="1" applyAlignment="1">
      <alignment horizontal="center" vertical="center" wrapText="1"/>
    </xf>
    <xf numFmtId="0" fontId="5" fillId="0" borderId="9" xfId="1" applyFont="1" applyFill="1" applyBorder="1" applyAlignment="1">
      <alignment vertical="center"/>
    </xf>
    <xf numFmtId="0" fontId="5" fillId="2" borderId="5" xfId="1" applyFont="1" applyFill="1" applyBorder="1" applyAlignment="1">
      <alignment horizontal="left" vertical="center"/>
    </xf>
    <xf numFmtId="0" fontId="5" fillId="2" borderId="6" xfId="1" applyFont="1" applyFill="1" applyBorder="1" applyAlignment="1">
      <alignment horizontal="left" vertical="center"/>
    </xf>
    <xf numFmtId="0" fontId="5" fillId="2" borderId="6" xfId="1" applyFont="1" applyFill="1" applyBorder="1" applyAlignment="1">
      <alignment horizontal="center" vertical="center" wrapText="1"/>
    </xf>
    <xf numFmtId="0" fontId="5" fillId="2" borderId="15" xfId="1" applyFont="1" applyFill="1" applyBorder="1" applyAlignment="1">
      <alignment horizontal="center" vertical="center" wrapText="1"/>
    </xf>
    <xf numFmtId="39" fontId="5" fillId="2" borderId="7" xfId="1" applyNumberFormat="1" applyFont="1" applyFill="1" applyBorder="1" applyAlignment="1">
      <alignment vertical="center"/>
    </xf>
    <xf numFmtId="39" fontId="5" fillId="2" borderId="7" xfId="1" applyNumberFormat="1" applyFont="1" applyFill="1" applyBorder="1" applyAlignment="1">
      <alignment horizontal="center" vertical="center"/>
    </xf>
    <xf numFmtId="39" fontId="5" fillId="2" borderId="7" xfId="1" applyNumberFormat="1" applyFont="1" applyFill="1" applyBorder="1" applyAlignment="1">
      <alignment horizontal="center" vertical="center" wrapText="1"/>
    </xf>
    <xf numFmtId="39" fontId="5" fillId="2" borderId="7" xfId="2" applyNumberFormat="1" applyFont="1" applyFill="1" applyBorder="1" applyAlignment="1">
      <alignment horizontal="center" vertical="center" wrapText="1"/>
    </xf>
    <xf numFmtId="164" fontId="5" fillId="2" borderId="7" xfId="1" applyNumberFormat="1" applyFont="1" applyFill="1" applyBorder="1" applyAlignment="1">
      <alignment vertical="center"/>
    </xf>
    <xf numFmtId="0" fontId="5" fillId="2" borderId="15" xfId="1" applyFont="1" applyFill="1" applyBorder="1" applyAlignment="1">
      <alignment vertical="center"/>
    </xf>
    <xf numFmtId="0" fontId="5" fillId="0" borderId="0" xfId="1" applyFont="1" applyAlignment="1">
      <alignment vertical="center"/>
    </xf>
    <xf numFmtId="0" fontId="6" fillId="0" borderId="0" xfId="1" applyFont="1" applyFill="1" applyBorder="1" applyAlignment="1">
      <alignment vertical="center"/>
    </xf>
    <xf numFmtId="0" fontId="6" fillId="0" borderId="9" xfId="1" applyFont="1" applyFill="1" applyBorder="1" applyAlignment="1">
      <alignment vertical="center"/>
    </xf>
    <xf numFmtId="0" fontId="5" fillId="3" borderId="16" xfId="1" applyFont="1" applyFill="1" applyBorder="1" applyAlignment="1">
      <alignment horizontal="left" vertical="center"/>
    </xf>
    <xf numFmtId="0" fontId="5" fillId="3" borderId="17" xfId="1" applyFont="1" applyFill="1" applyBorder="1" applyAlignment="1">
      <alignment horizontal="left" vertical="center"/>
    </xf>
    <xf numFmtId="0" fontId="5" fillId="3" borderId="17" xfId="1" applyFont="1" applyFill="1" applyBorder="1" applyAlignment="1">
      <alignment horizontal="center" vertical="center" wrapText="1"/>
    </xf>
    <xf numFmtId="0" fontId="5" fillId="3" borderId="19" xfId="1" applyFont="1" applyFill="1" applyBorder="1" applyAlignment="1">
      <alignment horizontal="center" vertical="center" wrapText="1"/>
    </xf>
    <xf numFmtId="39" fontId="5" fillId="3" borderId="18" xfId="1" applyNumberFormat="1" applyFont="1" applyFill="1" applyBorder="1" applyAlignment="1">
      <alignment vertical="center"/>
    </xf>
    <xf numFmtId="39" fontId="5" fillId="4" borderId="18" xfId="0" applyNumberFormat="1" applyFont="1" applyFill="1" applyBorder="1" applyAlignment="1">
      <alignment horizontal="center" vertical="center"/>
    </xf>
    <xf numFmtId="39" fontId="5" fillId="3" borderId="18" xfId="1" applyNumberFormat="1" applyFont="1" applyFill="1" applyBorder="1" applyAlignment="1">
      <alignment horizontal="center" vertical="center" wrapText="1"/>
    </xf>
    <xf numFmtId="39" fontId="5" fillId="4" borderId="18" xfId="0" applyNumberFormat="1" applyFont="1" applyFill="1" applyBorder="1" applyAlignment="1">
      <alignment vertical="center"/>
    </xf>
    <xf numFmtId="39" fontId="5" fillId="3" borderId="18" xfId="2" applyNumberFormat="1" applyFont="1" applyFill="1" applyBorder="1" applyAlignment="1">
      <alignment horizontal="center" vertical="center" wrapText="1"/>
    </xf>
    <xf numFmtId="39" fontId="5" fillId="3" borderId="18" xfId="1" applyNumberFormat="1" applyFont="1" applyFill="1" applyBorder="1" applyAlignment="1">
      <alignment horizontal="center" vertical="center"/>
    </xf>
    <xf numFmtId="164" fontId="5" fillId="3" borderId="18" xfId="1" applyNumberFormat="1" applyFont="1" applyFill="1" applyBorder="1" applyAlignment="1">
      <alignment vertical="center"/>
    </xf>
    <xf numFmtId="0" fontId="5" fillId="3" borderId="19" xfId="1" applyFont="1" applyFill="1" applyBorder="1" applyAlignment="1">
      <alignment vertical="center"/>
    </xf>
    <xf numFmtId="0" fontId="6" fillId="0" borderId="0" xfId="1" applyFont="1" applyFill="1" applyAlignment="1">
      <alignment vertical="center"/>
    </xf>
    <xf numFmtId="0" fontId="5" fillId="3" borderId="20" xfId="1" applyFont="1" applyFill="1" applyBorder="1" applyAlignment="1">
      <alignment horizontal="left" vertical="center"/>
    </xf>
    <xf numFmtId="0" fontId="6" fillId="3" borderId="21" xfId="1" applyFont="1" applyFill="1" applyBorder="1" applyAlignment="1">
      <alignment horizontal="left" vertical="center"/>
    </xf>
    <xf numFmtId="0" fontId="5" fillId="3" borderId="21" xfId="1" applyFont="1" applyFill="1" applyBorder="1" applyAlignment="1">
      <alignment horizontal="center" vertical="center" wrapText="1"/>
    </xf>
    <xf numFmtId="0" fontId="5" fillId="3" borderId="23" xfId="1" applyFont="1" applyFill="1" applyBorder="1" applyAlignment="1">
      <alignment horizontal="center" vertical="center" wrapText="1"/>
    </xf>
    <xf numFmtId="39" fontId="5" fillId="4" borderId="22" xfId="0" applyNumberFormat="1" applyFont="1" applyFill="1" applyBorder="1" applyAlignment="1">
      <alignment vertical="center"/>
    </xf>
    <xf numFmtId="39" fontId="5" fillId="4" borderId="22" xfId="0" applyNumberFormat="1" applyFont="1" applyFill="1" applyBorder="1" applyAlignment="1">
      <alignment horizontal="center" vertical="center"/>
    </xf>
    <xf numFmtId="39" fontId="5" fillId="3" borderId="22" xfId="1" applyNumberFormat="1" applyFont="1" applyFill="1" applyBorder="1" applyAlignment="1">
      <alignment horizontal="center" vertical="center" wrapText="1"/>
    </xf>
    <xf numFmtId="39" fontId="5" fillId="3" borderId="24" xfId="1" applyNumberFormat="1" applyFont="1" applyFill="1" applyBorder="1" applyAlignment="1">
      <alignment horizontal="center" vertical="center" wrapText="1"/>
    </xf>
    <xf numFmtId="39" fontId="5" fillId="4" borderId="24" xfId="0" applyNumberFormat="1" applyFont="1" applyFill="1" applyBorder="1" applyAlignment="1">
      <alignment vertical="center"/>
    </xf>
    <xf numFmtId="39" fontId="5" fillId="3" borderId="22" xfId="2" applyNumberFormat="1" applyFont="1" applyFill="1" applyBorder="1" applyAlignment="1">
      <alignment horizontal="center" vertical="center" wrapText="1"/>
    </xf>
    <xf numFmtId="2" fontId="5" fillId="3" borderId="23" xfId="1" applyNumberFormat="1" applyFont="1" applyFill="1" applyBorder="1" applyAlignment="1">
      <alignment horizontal="center" vertical="center"/>
    </xf>
    <xf numFmtId="2" fontId="5" fillId="3" borderId="22" xfId="1" applyNumberFormat="1" applyFont="1" applyFill="1" applyBorder="1" applyAlignment="1">
      <alignment horizontal="center" vertical="center"/>
    </xf>
    <xf numFmtId="39" fontId="5" fillId="3" borderId="22" xfId="1" applyNumberFormat="1" applyFont="1" applyFill="1" applyBorder="1" applyAlignment="1">
      <alignment vertical="center"/>
    </xf>
    <xf numFmtId="0" fontId="5" fillId="3" borderId="23" xfId="1" applyFont="1" applyFill="1" applyBorder="1" applyAlignment="1">
      <alignment vertical="center"/>
    </xf>
    <xf numFmtId="0" fontId="5" fillId="0" borderId="0" xfId="1" applyFont="1" applyFill="1" applyAlignment="1">
      <alignment vertical="center"/>
    </xf>
    <xf numFmtId="0" fontId="6" fillId="0" borderId="20" xfId="1" applyFont="1" applyFill="1" applyBorder="1" applyAlignment="1">
      <alignment horizontal="left" vertical="center"/>
    </xf>
    <xf numFmtId="0" fontId="6" fillId="0" borderId="21" xfId="1" applyFont="1" applyFill="1" applyBorder="1" applyAlignment="1">
      <alignment horizontal="left" vertical="center"/>
    </xf>
    <xf numFmtId="0" fontId="6" fillId="0" borderId="21" xfId="1" applyFont="1" applyFill="1" applyBorder="1" applyAlignment="1">
      <alignment horizontal="center" vertical="center" wrapText="1"/>
    </xf>
    <xf numFmtId="0" fontId="6" fillId="0" borderId="23" xfId="1" applyFont="1" applyFill="1" applyBorder="1" applyAlignment="1">
      <alignment horizontal="center" vertical="center" wrapText="1"/>
    </xf>
    <xf numFmtId="4" fontId="6" fillId="0" borderId="22" xfId="0" applyNumberFormat="1" applyFont="1" applyBorder="1" applyAlignment="1">
      <alignment vertical="center"/>
    </xf>
    <xf numFmtId="4" fontId="6" fillId="0" borderId="22" xfId="1" applyNumberFormat="1" applyFont="1" applyFill="1" applyBorder="1" applyAlignment="1">
      <alignment horizontal="center" vertical="center"/>
    </xf>
    <xf numFmtId="39" fontId="6" fillId="5" borderId="22" xfId="1" applyNumberFormat="1" applyFont="1" applyFill="1" applyBorder="1" applyAlignment="1">
      <alignment horizontal="center" vertical="center" wrapText="1"/>
    </xf>
    <xf numFmtId="39" fontId="6" fillId="5" borderId="24" xfId="1" applyNumberFormat="1" applyFont="1" applyFill="1" applyBorder="1" applyAlignment="1">
      <alignment horizontal="center" vertical="center" wrapText="1"/>
    </xf>
    <xf numFmtId="4" fontId="6" fillId="0" borderId="24" xfId="0" applyNumberFormat="1" applyFont="1" applyBorder="1" applyAlignment="1">
      <alignment horizontal="right" vertical="center"/>
    </xf>
    <xf numFmtId="4" fontId="6" fillId="0" borderId="24" xfId="0" applyNumberFormat="1" applyFont="1" applyBorder="1" applyAlignment="1">
      <alignment vertical="center"/>
    </xf>
    <xf numFmtId="39" fontId="6" fillId="0" borderId="22" xfId="2" applyNumberFormat="1" applyFont="1" applyFill="1" applyBorder="1" applyAlignment="1">
      <alignment horizontal="center" vertical="center" wrapText="1"/>
    </xf>
    <xf numFmtId="2" fontId="6" fillId="0" borderId="23" xfId="1" applyNumberFormat="1" applyFont="1" applyFill="1" applyBorder="1" applyAlignment="1">
      <alignment horizontal="center" vertical="center"/>
    </xf>
    <xf numFmtId="2" fontId="6" fillId="0" borderId="22" xfId="1" applyNumberFormat="1" applyFont="1" applyFill="1" applyBorder="1" applyAlignment="1">
      <alignment horizontal="center" vertical="center"/>
    </xf>
    <xf numFmtId="39" fontId="6" fillId="0" borderId="22" xfId="1" applyNumberFormat="1" applyFont="1" applyFill="1" applyBorder="1" applyAlignment="1">
      <alignment vertical="center"/>
    </xf>
    <xf numFmtId="164" fontId="6" fillId="0" borderId="22" xfId="1" applyNumberFormat="1" applyFont="1" applyFill="1" applyBorder="1" applyAlignment="1">
      <alignment vertical="center"/>
    </xf>
    <xf numFmtId="0" fontId="6" fillId="0" borderId="23" xfId="1" applyFont="1" applyFill="1" applyBorder="1" applyAlignment="1">
      <alignment vertical="center"/>
    </xf>
    <xf numFmtId="0" fontId="6" fillId="5" borderId="20" xfId="1" applyFont="1" applyFill="1" applyBorder="1" applyAlignment="1">
      <alignment horizontal="left" vertical="center"/>
    </xf>
    <xf numFmtId="0" fontId="6" fillId="5" borderId="21" xfId="1" applyFont="1" applyFill="1" applyBorder="1" applyAlignment="1">
      <alignment horizontal="left" vertical="center"/>
    </xf>
    <xf numFmtId="39" fontId="6" fillId="0" borderId="22" xfId="0" applyNumberFormat="1" applyFont="1" applyBorder="1" applyAlignment="1">
      <alignment vertical="center"/>
    </xf>
    <xf numFmtId="39" fontId="5" fillId="0" borderId="24" xfId="1" applyNumberFormat="1" applyFont="1" applyFill="1" applyBorder="1" applyAlignment="1">
      <alignment horizontal="center" vertical="center" wrapText="1"/>
    </xf>
    <xf numFmtId="39" fontId="5" fillId="0" borderId="22" xfId="1" applyNumberFormat="1" applyFont="1" applyFill="1" applyBorder="1" applyAlignment="1">
      <alignment vertical="center"/>
    </xf>
    <xf numFmtId="0" fontId="5" fillId="0" borderId="23" xfId="1" applyFont="1" applyFill="1" applyBorder="1" applyAlignment="1">
      <alignment vertical="center"/>
    </xf>
    <xf numFmtId="0" fontId="6" fillId="5" borderId="0" xfId="1" applyFont="1" applyFill="1" applyBorder="1" applyAlignment="1">
      <alignment vertical="center"/>
    </xf>
    <xf numFmtId="0" fontId="6" fillId="5" borderId="9" xfId="1" applyFont="1" applyFill="1" applyBorder="1" applyAlignment="1">
      <alignment vertical="center"/>
    </xf>
    <xf numFmtId="39" fontId="6" fillId="3" borderId="22" xfId="0" applyNumberFormat="1" applyFont="1" applyFill="1" applyBorder="1" applyAlignment="1">
      <alignment horizontal="center" vertical="center"/>
    </xf>
    <xf numFmtId="39" fontId="6" fillId="3" borderId="22" xfId="1" applyNumberFormat="1" applyFont="1" applyFill="1" applyBorder="1" applyAlignment="1">
      <alignment horizontal="center" vertical="center" wrapText="1"/>
    </xf>
    <xf numFmtId="39" fontId="6" fillId="3" borderId="24" xfId="1" applyNumberFormat="1" applyFont="1" applyFill="1" applyBorder="1" applyAlignment="1">
      <alignment horizontal="center" vertical="center" wrapText="1"/>
    </xf>
    <xf numFmtId="4" fontId="6" fillId="3" borderId="24" xfId="0" applyNumberFormat="1" applyFont="1" applyFill="1" applyBorder="1" applyAlignment="1">
      <alignment horizontal="right" vertical="center"/>
    </xf>
    <xf numFmtId="4" fontId="6" fillId="3" borderId="24" xfId="0" applyNumberFormat="1" applyFont="1" applyFill="1" applyBorder="1" applyAlignment="1">
      <alignment vertical="center"/>
    </xf>
    <xf numFmtId="39" fontId="6" fillId="3" borderId="22" xfId="2" applyNumberFormat="1" applyFont="1" applyFill="1" applyBorder="1" applyAlignment="1">
      <alignment horizontal="center" vertical="center" wrapText="1"/>
    </xf>
    <xf numFmtId="2" fontId="6" fillId="3" borderId="23" xfId="1" applyNumberFormat="1" applyFont="1" applyFill="1" applyBorder="1" applyAlignment="1">
      <alignment horizontal="center" vertical="center"/>
    </xf>
    <xf numFmtId="2" fontId="6" fillId="3" borderId="22" xfId="1" applyNumberFormat="1" applyFont="1" applyFill="1" applyBorder="1" applyAlignment="1">
      <alignment horizontal="center" vertical="center"/>
    </xf>
    <xf numFmtId="39" fontId="6" fillId="3" borderId="22" xfId="1" applyNumberFormat="1" applyFont="1" applyFill="1" applyBorder="1" applyAlignment="1">
      <alignment vertical="center"/>
    </xf>
    <xf numFmtId="0" fontId="6" fillId="3" borderId="23" xfId="1" applyFont="1" applyFill="1" applyBorder="1" applyAlignment="1">
      <alignment vertical="center"/>
    </xf>
    <xf numFmtId="0" fontId="6" fillId="5" borderId="0" xfId="1" applyFont="1" applyFill="1" applyAlignment="1">
      <alignment vertical="center"/>
    </xf>
    <xf numFmtId="39" fontId="6" fillId="0" borderId="22" xfId="0" applyNumberFormat="1" applyFont="1" applyFill="1" applyBorder="1" applyAlignment="1">
      <alignment vertical="center"/>
    </xf>
    <xf numFmtId="39" fontId="6" fillId="5" borderId="22" xfId="1" applyNumberFormat="1" applyFont="1" applyFill="1" applyBorder="1" applyAlignment="1">
      <alignment vertical="center"/>
    </xf>
    <xf numFmtId="0" fontId="6" fillId="5" borderId="23" xfId="1" applyFont="1" applyFill="1" applyBorder="1" applyAlignment="1">
      <alignment vertical="center"/>
    </xf>
    <xf numFmtId="0" fontId="6" fillId="0" borderId="0" xfId="1" applyFont="1" applyAlignment="1">
      <alignment vertical="center"/>
    </xf>
    <xf numFmtId="39" fontId="6" fillId="6" borderId="22" xfId="0" applyNumberFormat="1" applyFont="1" applyFill="1" applyBorder="1" applyAlignment="1">
      <alignment horizontal="center" vertical="center"/>
    </xf>
    <xf numFmtId="39" fontId="6" fillId="7" borderId="22" xfId="0" applyNumberFormat="1" applyFont="1" applyFill="1" applyBorder="1" applyAlignment="1">
      <alignment horizontal="center" vertical="center"/>
    </xf>
    <xf numFmtId="39" fontId="6" fillId="0" borderId="22" xfId="0" applyNumberFormat="1" applyFont="1" applyFill="1" applyBorder="1" applyAlignment="1">
      <alignment horizontal="center" vertical="center"/>
    </xf>
    <xf numFmtId="39" fontId="6" fillId="0" borderId="22" xfId="0" applyNumberFormat="1" applyFont="1" applyFill="1" applyBorder="1" applyAlignment="1">
      <alignment horizontal="right" vertical="center"/>
    </xf>
    <xf numFmtId="0" fontId="6" fillId="2" borderId="6" xfId="1" applyFont="1" applyFill="1" applyBorder="1" applyAlignment="1">
      <alignment horizontal="left" vertical="center"/>
    </xf>
    <xf numFmtId="39" fontId="5" fillId="2" borderId="7" xfId="1" applyNumberFormat="1" applyFont="1" applyFill="1" applyBorder="1" applyAlignment="1">
      <alignment horizontal="right" vertical="center"/>
    </xf>
    <xf numFmtId="39" fontId="6" fillId="2" borderId="7" xfId="1" applyNumberFormat="1" applyFont="1" applyFill="1" applyBorder="1" applyAlignment="1">
      <alignment vertical="center"/>
    </xf>
    <xf numFmtId="0" fontId="6" fillId="2" borderId="15" xfId="1" applyFont="1" applyFill="1" applyBorder="1" applyAlignment="1">
      <alignment horizontal="center" vertical="center"/>
    </xf>
    <xf numFmtId="0" fontId="5" fillId="4" borderId="16" xfId="1" applyFont="1" applyFill="1" applyBorder="1" applyAlignment="1">
      <alignment horizontal="left" vertical="center"/>
    </xf>
    <xf numFmtId="0" fontId="5" fillId="4" borderId="17" xfId="1" applyFont="1" applyFill="1" applyBorder="1" applyAlignment="1">
      <alignment horizontal="left" vertical="center"/>
    </xf>
    <xf numFmtId="4" fontId="5" fillId="3" borderId="19" xfId="1" applyNumberFormat="1" applyFont="1" applyFill="1" applyBorder="1" applyAlignment="1">
      <alignment horizontal="right" vertical="center" wrapText="1"/>
    </xf>
    <xf numFmtId="4" fontId="5" fillId="3" borderId="18" xfId="1" applyNumberFormat="1" applyFont="1" applyFill="1" applyBorder="1" applyAlignment="1">
      <alignment horizontal="center" vertical="center" wrapText="1"/>
    </xf>
    <xf numFmtId="4" fontId="5" fillId="3" borderId="18" xfId="1" applyNumberFormat="1" applyFont="1" applyFill="1" applyBorder="1" applyAlignment="1">
      <alignment vertical="center"/>
    </xf>
    <xf numFmtId="4" fontId="5" fillId="4" borderId="18" xfId="1" applyNumberFormat="1" applyFont="1" applyFill="1" applyBorder="1" applyAlignment="1">
      <alignment vertical="center"/>
    </xf>
    <xf numFmtId="4" fontId="5" fillId="3" borderId="18" xfId="2" applyNumberFormat="1" applyFont="1" applyFill="1" applyBorder="1" applyAlignment="1">
      <alignment horizontal="center" vertical="center"/>
    </xf>
    <xf numFmtId="4" fontId="5" fillId="3" borderId="18" xfId="1" applyNumberFormat="1" applyFont="1" applyFill="1" applyBorder="1" applyAlignment="1">
      <alignment horizontal="center" vertical="center"/>
    </xf>
    <xf numFmtId="164" fontId="5" fillId="3" borderId="18" xfId="1" applyNumberFormat="1" applyFont="1" applyFill="1" applyBorder="1" applyAlignment="1">
      <alignment horizontal="left" vertical="center"/>
    </xf>
    <xf numFmtId="0" fontId="5" fillId="3" borderId="19" xfId="1" applyFont="1" applyFill="1" applyBorder="1" applyAlignment="1">
      <alignment horizontal="center" vertical="center"/>
    </xf>
    <xf numFmtId="0" fontId="5" fillId="4" borderId="20" xfId="1" applyFont="1" applyFill="1" applyBorder="1" applyAlignment="1">
      <alignment horizontal="left" vertical="center"/>
    </xf>
    <xf numFmtId="0" fontId="5" fillId="4" borderId="21" xfId="1" applyFont="1" applyFill="1" applyBorder="1" applyAlignment="1">
      <alignment horizontal="left" vertical="center"/>
    </xf>
    <xf numFmtId="0" fontId="6" fillId="3" borderId="21" xfId="1" applyFont="1" applyFill="1" applyBorder="1" applyAlignment="1">
      <alignment horizontal="center" vertical="center" wrapText="1"/>
    </xf>
    <xf numFmtId="0" fontId="6" fillId="3" borderId="23" xfId="1" applyFont="1" applyFill="1" applyBorder="1" applyAlignment="1">
      <alignment horizontal="center" vertical="center" wrapText="1"/>
    </xf>
    <xf numFmtId="4" fontId="6" fillId="3" borderId="23" xfId="1" applyNumberFormat="1" applyFont="1" applyFill="1" applyBorder="1" applyAlignment="1">
      <alignment horizontal="right" vertical="center" wrapText="1"/>
    </xf>
    <xf numFmtId="4" fontId="6" fillId="3" borderId="22" xfId="1" applyNumberFormat="1" applyFont="1" applyFill="1" applyBorder="1" applyAlignment="1">
      <alignment horizontal="center" vertical="center" wrapText="1"/>
    </xf>
    <xf numFmtId="4" fontId="6" fillId="3" borderId="24" xfId="1" applyNumberFormat="1" applyFont="1" applyFill="1" applyBorder="1" applyAlignment="1">
      <alignment horizontal="center" vertical="center" wrapText="1"/>
    </xf>
    <xf numFmtId="4" fontId="6" fillId="3" borderId="22" xfId="1" applyNumberFormat="1" applyFont="1" applyFill="1" applyBorder="1" applyAlignment="1">
      <alignment vertical="center"/>
    </xf>
    <xf numFmtId="4" fontId="6" fillId="4" borderId="22" xfId="1" applyNumberFormat="1" applyFont="1" applyFill="1" applyBorder="1" applyAlignment="1">
      <alignment vertical="center"/>
    </xf>
    <xf numFmtId="4" fontId="6" fillId="3" borderId="22" xfId="2" applyNumberFormat="1" applyFont="1" applyFill="1" applyBorder="1" applyAlignment="1">
      <alignment horizontal="center" vertical="center"/>
    </xf>
    <xf numFmtId="4" fontId="6" fillId="3" borderId="22" xfId="1" applyNumberFormat="1" applyFont="1" applyFill="1" applyBorder="1" applyAlignment="1">
      <alignment horizontal="center" vertical="center"/>
    </xf>
    <xf numFmtId="164" fontId="6" fillId="3" borderId="22" xfId="1" applyNumberFormat="1" applyFont="1" applyFill="1" applyBorder="1" applyAlignment="1">
      <alignment horizontal="left" vertical="center"/>
    </xf>
    <xf numFmtId="0" fontId="6" fillId="5" borderId="0" xfId="1" applyFont="1" applyFill="1" applyBorder="1" applyAlignment="1">
      <alignment vertical="center" wrapText="1"/>
    </xf>
    <xf numFmtId="0" fontId="6" fillId="5" borderId="9" xfId="1" applyFont="1" applyFill="1" applyBorder="1" applyAlignment="1">
      <alignment vertical="center" wrapText="1"/>
    </xf>
    <xf numFmtId="0" fontId="6" fillId="8" borderId="20" xfId="1" applyFont="1" applyFill="1" applyBorder="1" applyAlignment="1">
      <alignment horizontal="left" vertical="center"/>
    </xf>
    <xf numFmtId="0" fontId="6" fillId="8" borderId="21" xfId="1" applyFont="1" applyFill="1" applyBorder="1" applyAlignment="1">
      <alignment horizontal="left" vertical="center"/>
    </xf>
    <xf numFmtId="4" fontId="6" fillId="0" borderId="23" xfId="1" applyNumberFormat="1" applyFont="1" applyFill="1" applyBorder="1" applyAlignment="1">
      <alignment horizontal="right" vertical="center" wrapText="1"/>
    </xf>
    <xf numFmtId="4" fontId="6" fillId="8" borderId="22" xfId="1" applyNumberFormat="1" applyFont="1" applyFill="1" applyBorder="1" applyAlignment="1">
      <alignment horizontal="center" vertical="center" wrapText="1"/>
    </xf>
    <xf numFmtId="4" fontId="6" fillId="8" borderId="24" xfId="1" applyNumberFormat="1" applyFont="1" applyFill="1" applyBorder="1" applyAlignment="1">
      <alignment horizontal="center" vertical="center" wrapText="1"/>
    </xf>
    <xf numFmtId="4" fontId="6" fillId="0" borderId="24" xfId="1" applyNumberFormat="1" applyFont="1" applyBorder="1" applyAlignment="1">
      <alignment horizontal="right" vertical="center"/>
    </xf>
    <xf numFmtId="4" fontId="6" fillId="5" borderId="22" xfId="2" applyNumberFormat="1" applyFont="1" applyFill="1" applyBorder="1" applyAlignment="1">
      <alignment horizontal="center" vertical="center" wrapText="1"/>
    </xf>
    <xf numFmtId="39" fontId="6" fillId="5" borderId="22" xfId="1" applyNumberFormat="1" applyFont="1" applyFill="1" applyBorder="1" applyAlignment="1">
      <alignment vertical="center" wrapText="1"/>
    </xf>
    <xf numFmtId="0" fontId="6" fillId="5" borderId="23" xfId="1" applyFont="1" applyFill="1" applyBorder="1" applyAlignment="1">
      <alignment horizontal="center" vertical="center" wrapText="1"/>
    </xf>
    <xf numFmtId="0" fontId="6" fillId="5" borderId="0" xfId="1" applyFont="1" applyFill="1" applyAlignment="1">
      <alignment vertical="center" wrapText="1"/>
    </xf>
    <xf numFmtId="4" fontId="6" fillId="5" borderId="24" xfId="1" applyNumberFormat="1" applyFont="1" applyFill="1" applyBorder="1" applyAlignment="1">
      <alignment horizontal="center" vertical="center" wrapText="1"/>
    </xf>
    <xf numFmtId="0" fontId="6" fillId="5" borderId="23" xfId="1" applyFont="1" applyFill="1" applyBorder="1" applyAlignment="1">
      <alignment vertical="center" wrapText="1"/>
    </xf>
    <xf numFmtId="4" fontId="6" fillId="5" borderId="22" xfId="1" applyNumberFormat="1" applyFont="1" applyFill="1" applyBorder="1" applyAlignment="1">
      <alignment horizontal="center" vertical="center" wrapText="1"/>
    </xf>
    <xf numFmtId="0" fontId="8" fillId="5" borderId="0" xfId="1" applyFont="1" applyFill="1" applyBorder="1" applyAlignment="1">
      <alignment vertical="center" wrapText="1"/>
    </xf>
    <xf numFmtId="0" fontId="8" fillId="5" borderId="9" xfId="1" applyFont="1" applyFill="1" applyBorder="1" applyAlignment="1">
      <alignment vertical="center" wrapText="1"/>
    </xf>
    <xf numFmtId="4" fontId="6" fillId="0" borderId="22" xfId="1" applyNumberFormat="1" applyFont="1" applyFill="1" applyBorder="1" applyAlignment="1">
      <alignment horizontal="center" vertical="center" wrapText="1"/>
    </xf>
    <xf numFmtId="0" fontId="8" fillId="0" borderId="0" xfId="1" applyFont="1" applyFill="1" applyBorder="1" applyAlignment="1">
      <alignment vertical="center" wrapText="1"/>
    </xf>
    <xf numFmtId="0" fontId="8" fillId="0" borderId="9" xfId="1" applyFont="1" applyFill="1" applyBorder="1" applyAlignment="1">
      <alignment vertical="center" wrapText="1"/>
    </xf>
    <xf numFmtId="4" fontId="6" fillId="0" borderId="24" xfId="1" applyNumberFormat="1" applyFont="1" applyFill="1" applyBorder="1" applyAlignment="1">
      <alignment horizontal="center" vertical="center" wrapText="1"/>
    </xf>
    <xf numFmtId="39" fontId="6" fillId="0" borderId="22" xfId="1" applyNumberFormat="1" applyFont="1" applyFill="1" applyBorder="1" applyAlignment="1">
      <alignment vertical="center" wrapText="1"/>
    </xf>
    <xf numFmtId="0" fontId="6" fillId="0" borderId="23" xfId="1" applyFont="1" applyFill="1" applyBorder="1" applyAlignment="1">
      <alignment vertical="center" wrapText="1"/>
    </xf>
    <xf numFmtId="0" fontId="6" fillId="0" borderId="0" xfId="1" applyFont="1" applyFill="1" applyAlignment="1">
      <alignment vertical="center" wrapText="1"/>
    </xf>
    <xf numFmtId="0" fontId="6" fillId="5" borderId="21" xfId="1" applyFont="1" applyFill="1" applyBorder="1" applyAlignment="1">
      <alignment horizontal="center" vertical="center" wrapText="1"/>
    </xf>
    <xf numFmtId="4" fontId="9" fillId="0" borderId="22" xfId="1" applyNumberFormat="1" applyFont="1" applyFill="1" applyBorder="1" applyAlignment="1">
      <alignment horizontal="center" vertical="center" wrapText="1"/>
    </xf>
    <xf numFmtId="4" fontId="5" fillId="3" borderId="18" xfId="1" applyNumberFormat="1" applyFont="1" applyFill="1" applyBorder="1" applyAlignment="1">
      <alignment horizontal="right" vertical="center" wrapText="1"/>
    </xf>
    <xf numFmtId="4" fontId="6" fillId="3" borderId="22" xfId="1" applyNumberFormat="1" applyFont="1" applyFill="1" applyBorder="1" applyAlignment="1">
      <alignment horizontal="right" vertical="center" wrapText="1"/>
    </xf>
    <xf numFmtId="4" fontId="5" fillId="2" borderId="7" xfId="1" applyNumberFormat="1" applyFont="1" applyFill="1" applyBorder="1" applyAlignment="1">
      <alignment horizontal="right" vertical="center"/>
    </xf>
    <xf numFmtId="0" fontId="6" fillId="2" borderId="15" xfId="1" applyFont="1" applyFill="1" applyBorder="1" applyAlignment="1">
      <alignment vertical="center"/>
    </xf>
    <xf numFmtId="0" fontId="6" fillId="3" borderId="17" xfId="1" applyFont="1" applyFill="1" applyBorder="1" applyAlignment="1">
      <alignment horizontal="left" vertical="center"/>
    </xf>
    <xf numFmtId="39" fontId="5" fillId="3" borderId="22" xfId="1" applyNumberFormat="1" applyFont="1" applyFill="1" applyBorder="1" applyAlignment="1">
      <alignment horizontal="center" vertical="center"/>
    </xf>
    <xf numFmtId="164" fontId="5" fillId="3" borderId="22" xfId="1" applyNumberFormat="1" applyFont="1" applyFill="1" applyBorder="1" applyAlignment="1">
      <alignment vertical="center"/>
    </xf>
    <xf numFmtId="39" fontId="6" fillId="0" borderId="22" xfId="1" applyNumberFormat="1" applyFont="1" applyFill="1" applyBorder="1" applyAlignment="1">
      <alignment horizontal="center" vertical="center"/>
    </xf>
    <xf numFmtId="39" fontId="6" fillId="0" borderId="22" xfId="1" applyNumberFormat="1" applyFont="1" applyFill="1" applyBorder="1" applyAlignment="1">
      <alignment horizontal="center" vertical="center" wrapText="1"/>
    </xf>
    <xf numFmtId="4" fontId="6" fillId="0" borderId="22" xfId="0" applyNumberFormat="1" applyFont="1" applyBorder="1" applyAlignment="1">
      <alignment horizontal="right" vertical="center"/>
    </xf>
    <xf numFmtId="0" fontId="5" fillId="3" borderId="21" xfId="1" applyFont="1" applyFill="1" applyBorder="1" applyAlignment="1">
      <alignment horizontal="left" vertical="center"/>
    </xf>
    <xf numFmtId="4" fontId="5" fillId="3" borderId="22" xfId="0" applyNumberFormat="1" applyFont="1" applyFill="1" applyBorder="1" applyAlignment="1">
      <alignment horizontal="right" vertical="center"/>
    </xf>
    <xf numFmtId="0" fontId="6" fillId="5" borderId="27" xfId="1" applyFont="1" applyFill="1" applyBorder="1" applyAlignment="1">
      <alignment horizontal="left" vertical="center"/>
    </xf>
    <xf numFmtId="0" fontId="6" fillId="5" borderId="28" xfId="1" applyFont="1" applyFill="1" applyBorder="1" applyAlignment="1">
      <alignment horizontal="left" vertical="center"/>
    </xf>
    <xf numFmtId="0" fontId="6" fillId="0" borderId="28" xfId="1" applyFont="1" applyFill="1" applyBorder="1" applyAlignment="1">
      <alignment horizontal="center" vertical="center" wrapText="1"/>
    </xf>
    <xf numFmtId="0" fontId="6" fillId="0" borderId="30" xfId="1" applyFont="1" applyFill="1" applyBorder="1" applyAlignment="1">
      <alignment horizontal="center" vertical="center" wrapText="1"/>
    </xf>
    <xf numFmtId="39" fontId="6" fillId="0" borderId="29" xfId="1" applyNumberFormat="1" applyFont="1" applyFill="1" applyBorder="1" applyAlignment="1">
      <alignment vertical="center"/>
    </xf>
    <xf numFmtId="39" fontId="6" fillId="5" borderId="29" xfId="1" applyNumberFormat="1" applyFont="1" applyFill="1" applyBorder="1" applyAlignment="1">
      <alignment horizontal="center" vertical="center"/>
    </xf>
    <xf numFmtId="39" fontId="6" fillId="5" borderId="29" xfId="1" applyNumberFormat="1" applyFont="1" applyFill="1" applyBorder="1" applyAlignment="1">
      <alignment horizontal="center" vertical="center" wrapText="1"/>
    </xf>
    <xf numFmtId="4" fontId="6" fillId="0" borderId="29" xfId="0" applyNumberFormat="1" applyFont="1" applyBorder="1" applyAlignment="1">
      <alignment horizontal="right" vertical="center"/>
    </xf>
    <xf numFmtId="39" fontId="6" fillId="0" borderId="29" xfId="2" applyNumberFormat="1" applyFont="1" applyFill="1" applyBorder="1" applyAlignment="1">
      <alignment horizontal="center" vertical="center" wrapText="1"/>
    </xf>
    <xf numFmtId="2" fontId="6" fillId="0" borderId="30" xfId="1" applyNumberFormat="1" applyFont="1" applyFill="1" applyBorder="1" applyAlignment="1">
      <alignment horizontal="center" vertical="center"/>
    </xf>
    <xf numFmtId="164" fontId="6" fillId="5" borderId="29" xfId="1" applyNumberFormat="1" applyFont="1" applyFill="1" applyBorder="1" applyAlignment="1">
      <alignment vertical="center"/>
    </xf>
    <xf numFmtId="0" fontId="6" fillId="5" borderId="30" xfId="1" applyFont="1" applyFill="1" applyBorder="1" applyAlignment="1">
      <alignment vertical="center"/>
    </xf>
    <xf numFmtId="0" fontId="5" fillId="0" borderId="1" xfId="1" applyFont="1" applyFill="1" applyBorder="1" applyAlignment="1">
      <alignment horizontal="left" vertical="center"/>
    </xf>
    <xf numFmtId="0" fontId="5" fillId="0" borderId="2" xfId="1" applyFont="1" applyFill="1" applyBorder="1" applyAlignment="1">
      <alignment horizontal="left" vertical="center"/>
    </xf>
    <xf numFmtId="0" fontId="5" fillId="0" borderId="3" xfId="1" applyFont="1" applyFill="1" applyBorder="1" applyAlignment="1">
      <alignment horizontal="left" vertical="center"/>
    </xf>
    <xf numFmtId="0" fontId="11" fillId="0" borderId="21" xfId="1" applyFont="1" applyFill="1" applyBorder="1" applyAlignment="1">
      <alignment horizontal="center" vertical="center" wrapText="1"/>
    </xf>
    <xf numFmtId="0" fontId="11" fillId="0" borderId="23" xfId="1" applyFont="1" applyFill="1" applyBorder="1" applyAlignment="1">
      <alignment horizontal="center" vertical="center" wrapText="1"/>
    </xf>
    <xf numFmtId="39" fontId="6" fillId="0" borderId="31" xfId="1" applyNumberFormat="1" applyFont="1" applyFill="1" applyBorder="1" applyAlignment="1">
      <alignment vertical="center"/>
    </xf>
    <xf numFmtId="39" fontId="5" fillId="0" borderId="31" xfId="1" applyNumberFormat="1" applyFont="1" applyFill="1" applyBorder="1" applyAlignment="1">
      <alignment horizontal="center" vertical="center"/>
    </xf>
    <xf numFmtId="39" fontId="6" fillId="0" borderId="31" xfId="1" applyNumberFormat="1" applyFont="1" applyFill="1" applyBorder="1" applyAlignment="1">
      <alignment horizontal="center" vertical="center" wrapText="1"/>
    </xf>
    <xf numFmtId="4" fontId="5" fillId="0" borderId="31" xfId="0" applyNumberFormat="1" applyFont="1" applyFill="1" applyBorder="1" applyAlignment="1">
      <alignment horizontal="right" vertical="center"/>
    </xf>
    <xf numFmtId="4" fontId="5" fillId="0" borderId="24" xfId="0" applyNumberFormat="1" applyFont="1" applyFill="1" applyBorder="1" applyAlignment="1">
      <alignment horizontal="right" vertical="center"/>
    </xf>
    <xf numFmtId="4" fontId="6" fillId="0" borderId="24" xfId="0" applyNumberFormat="1" applyFont="1" applyFill="1" applyBorder="1" applyAlignment="1">
      <alignment horizontal="right" vertical="center"/>
    </xf>
    <xf numFmtId="2" fontId="5" fillId="0" borderId="31" xfId="1" applyNumberFormat="1" applyFont="1" applyFill="1" applyBorder="1" applyAlignment="1">
      <alignment horizontal="center" vertical="center"/>
    </xf>
    <xf numFmtId="39" fontId="5" fillId="0" borderId="31" xfId="1" applyNumberFormat="1" applyFont="1" applyFill="1" applyBorder="1" applyAlignment="1">
      <alignment vertical="center"/>
    </xf>
    <xf numFmtId="164" fontId="5" fillId="0" borderId="31" xfId="1" applyNumberFormat="1" applyFont="1" applyFill="1" applyBorder="1" applyAlignment="1">
      <alignment vertical="center"/>
    </xf>
    <xf numFmtId="0" fontId="5" fillId="0" borderId="32" xfId="1" applyFont="1" applyFill="1" applyBorder="1" applyAlignment="1">
      <alignment vertical="center"/>
    </xf>
    <xf numFmtId="0" fontId="5" fillId="0" borderId="33" xfId="1" applyFont="1" applyFill="1" applyBorder="1" applyAlignment="1">
      <alignment horizontal="left" vertical="center"/>
    </xf>
    <xf numFmtId="0" fontId="5" fillId="0" borderId="34" xfId="1" applyFont="1" applyFill="1" applyBorder="1" applyAlignment="1">
      <alignment horizontal="left" vertical="center"/>
    </xf>
    <xf numFmtId="0" fontId="5" fillId="0" borderId="31" xfId="1" applyFont="1" applyFill="1" applyBorder="1" applyAlignment="1">
      <alignment horizontal="left" vertical="center"/>
    </xf>
    <xf numFmtId="39" fontId="6" fillId="0" borderId="31" xfId="1" applyNumberFormat="1" applyFont="1" applyFill="1" applyBorder="1" applyAlignment="1">
      <alignment horizontal="center" vertical="center"/>
    </xf>
    <xf numFmtId="0" fontId="5" fillId="0" borderId="27" xfId="1" applyFont="1" applyFill="1" applyBorder="1" applyAlignment="1">
      <alignment horizontal="left" vertical="center"/>
    </xf>
    <xf numFmtId="0" fontId="5" fillId="0" borderId="28" xfId="1" applyFont="1" applyFill="1" applyBorder="1" applyAlignment="1">
      <alignment horizontal="left" vertical="center"/>
    </xf>
    <xf numFmtId="0" fontId="5" fillId="0" borderId="29" xfId="1" applyFont="1" applyFill="1" applyBorder="1" applyAlignment="1">
      <alignment horizontal="left" vertical="center"/>
    </xf>
    <xf numFmtId="4" fontId="5" fillId="2" borderId="7" xfId="1" applyNumberFormat="1" applyFont="1" applyFill="1" applyBorder="1" applyAlignment="1">
      <alignment horizontal="center" vertical="center"/>
    </xf>
    <xf numFmtId="4" fontId="6" fillId="2" borderId="7" xfId="1" applyNumberFormat="1" applyFont="1" applyFill="1" applyBorder="1" applyAlignment="1">
      <alignment horizontal="center" vertical="center" wrapText="1"/>
    </xf>
    <xf numFmtId="39" fontId="6" fillId="2" borderId="7" xfId="2" applyNumberFormat="1" applyFont="1" applyFill="1" applyBorder="1" applyAlignment="1">
      <alignment horizontal="center" vertical="center" wrapText="1"/>
    </xf>
    <xf numFmtId="4" fontId="5" fillId="3" borderId="18" xfId="1" applyNumberFormat="1" applyFont="1" applyFill="1" applyBorder="1" applyAlignment="1">
      <alignment horizontal="right" vertical="center"/>
    </xf>
    <xf numFmtId="4" fontId="6" fillId="3" borderId="18" xfId="1" applyNumberFormat="1" applyFont="1" applyFill="1" applyBorder="1" applyAlignment="1">
      <alignment horizontal="center" vertical="center" wrapText="1"/>
    </xf>
    <xf numFmtId="39" fontId="6" fillId="3" borderId="18" xfId="1" applyNumberFormat="1" applyFont="1" applyFill="1" applyBorder="1" applyAlignment="1">
      <alignment horizontal="center" vertical="center" wrapText="1"/>
    </xf>
    <xf numFmtId="39" fontId="6" fillId="3" borderId="18" xfId="1" applyNumberFormat="1" applyFont="1" applyFill="1" applyBorder="1" applyAlignment="1">
      <alignment vertical="center"/>
    </xf>
    <xf numFmtId="0" fontId="6" fillId="3" borderId="19" xfId="1" applyFont="1" applyFill="1" applyBorder="1" applyAlignment="1">
      <alignment horizontal="center" vertical="center"/>
    </xf>
    <xf numFmtId="4" fontId="5" fillId="3" borderId="22" xfId="1" applyNumberFormat="1" applyFont="1" applyFill="1" applyBorder="1" applyAlignment="1">
      <alignment horizontal="right" vertical="center"/>
    </xf>
    <xf numFmtId="4" fontId="5" fillId="3" borderId="24" xfId="1" applyNumberFormat="1" applyFont="1" applyFill="1" applyBorder="1" applyAlignment="1">
      <alignment horizontal="center" vertical="center"/>
    </xf>
    <xf numFmtId="4" fontId="5" fillId="9" borderId="24" xfId="0" applyNumberFormat="1" applyFont="1" applyFill="1" applyBorder="1" applyAlignment="1">
      <alignment horizontal="center" vertical="center" wrapText="1"/>
    </xf>
    <xf numFmtId="4" fontId="5" fillId="9" borderId="22" xfId="1" applyNumberFormat="1" applyFont="1" applyFill="1" applyBorder="1" applyAlignment="1">
      <alignment vertical="center"/>
    </xf>
    <xf numFmtId="4" fontId="5" fillId="3" borderId="22" xfId="1" applyNumberFormat="1" applyFont="1" applyFill="1" applyBorder="1" applyAlignment="1">
      <alignment vertical="center"/>
    </xf>
    <xf numFmtId="4" fontId="5" fillId="3" borderId="22" xfId="1" applyNumberFormat="1" applyFont="1" applyFill="1" applyBorder="1" applyAlignment="1">
      <alignment horizontal="center" vertical="center"/>
    </xf>
    <xf numFmtId="0" fontId="5" fillId="3" borderId="23" xfId="1" applyFont="1" applyFill="1" applyBorder="1" applyAlignment="1">
      <alignment horizontal="center" vertical="center"/>
    </xf>
    <xf numFmtId="4" fontId="6" fillId="0" borderId="22" xfId="1" applyNumberFormat="1" applyFont="1" applyFill="1" applyBorder="1" applyAlignment="1">
      <alignment horizontal="right" vertical="center"/>
    </xf>
    <xf numFmtId="4" fontId="6" fillId="8" borderId="22" xfId="1" applyNumberFormat="1" applyFont="1" applyFill="1" applyBorder="1" applyAlignment="1">
      <alignment horizontal="center" vertical="center"/>
    </xf>
    <xf numFmtId="4" fontId="6" fillId="7" borderId="22" xfId="0" applyNumberFormat="1" applyFont="1" applyFill="1" applyBorder="1" applyAlignment="1">
      <alignment horizontal="center" vertical="center" wrapText="1"/>
    </xf>
    <xf numFmtId="4" fontId="6" fillId="7" borderId="24" xfId="0" applyNumberFormat="1" applyFont="1" applyFill="1" applyBorder="1" applyAlignment="1">
      <alignment horizontal="center" vertical="center" wrapText="1"/>
    </xf>
    <xf numFmtId="0" fontId="6" fillId="5" borderId="23" xfId="1" applyFont="1" applyFill="1" applyBorder="1" applyAlignment="1">
      <alignment horizontal="center" vertical="center"/>
    </xf>
    <xf numFmtId="4" fontId="6" fillId="0" borderId="22" xfId="1" applyNumberFormat="1" applyFont="1" applyFill="1" applyBorder="1" applyAlignment="1">
      <alignment horizontal="right" vertical="center" wrapText="1"/>
    </xf>
    <xf numFmtId="0" fontId="12" fillId="0" borderId="21" xfId="1" applyFont="1" applyFill="1" applyBorder="1" applyAlignment="1">
      <alignment horizontal="center" vertical="center" wrapText="1"/>
    </xf>
    <xf numFmtId="0" fontId="6" fillId="0" borderId="21" xfId="1" applyFont="1" applyFill="1" applyBorder="1" applyAlignment="1">
      <alignment horizontal="center" vertical="center" wrapText="1" shrinkToFit="1"/>
    </xf>
    <xf numFmtId="4" fontId="6" fillId="5" borderId="24" xfId="1" applyNumberFormat="1" applyFont="1" applyFill="1" applyBorder="1" applyAlignment="1">
      <alignment horizontal="center" vertical="center"/>
    </xf>
    <xf numFmtId="4" fontId="6" fillId="8" borderId="24" xfId="1" applyNumberFormat="1" applyFont="1" applyFill="1" applyBorder="1" applyAlignment="1">
      <alignment horizontal="center" vertical="center"/>
    </xf>
    <xf numFmtId="4" fontId="13" fillId="5" borderId="22" xfId="2" applyNumberFormat="1" applyFont="1" applyFill="1" applyBorder="1" applyAlignment="1">
      <alignment horizontal="center" vertical="center" wrapText="1"/>
    </xf>
    <xf numFmtId="0" fontId="6" fillId="0" borderId="23" xfId="1" applyFont="1" applyFill="1" applyBorder="1" applyAlignment="1">
      <alignment horizontal="center" vertical="center" wrapText="1" shrinkToFit="1"/>
    </xf>
    <xf numFmtId="0" fontId="6" fillId="0" borderId="0" xfId="1" applyFont="1" applyFill="1" applyBorder="1" applyAlignment="1">
      <alignment vertical="center" wrapText="1"/>
    </xf>
    <xf numFmtId="0" fontId="6" fillId="0" borderId="9" xfId="1" applyFont="1" applyFill="1" applyBorder="1" applyAlignment="1">
      <alignment vertical="center" wrapText="1"/>
    </xf>
    <xf numFmtId="0" fontId="14" fillId="3" borderId="17" xfId="1" applyFont="1" applyFill="1" applyBorder="1" applyAlignment="1">
      <alignment horizontal="center" vertical="center" wrapText="1"/>
    </xf>
    <xf numFmtId="39" fontId="6" fillId="3" borderId="18" xfId="1" applyNumberFormat="1" applyFont="1" applyFill="1" applyBorder="1" applyAlignment="1">
      <alignment horizontal="center" vertical="center"/>
    </xf>
    <xf numFmtId="39" fontId="6" fillId="3" borderId="18" xfId="2" applyNumberFormat="1" applyFont="1" applyFill="1" applyBorder="1" applyAlignment="1">
      <alignment horizontal="center" vertical="center" wrapText="1"/>
    </xf>
    <xf numFmtId="2" fontId="6" fillId="3" borderId="18" xfId="1" applyNumberFormat="1" applyFont="1" applyFill="1" applyBorder="1" applyAlignment="1">
      <alignment horizontal="center" vertical="center"/>
    </xf>
    <xf numFmtId="2" fontId="6" fillId="3" borderId="18" xfId="1" applyNumberFormat="1" applyFont="1" applyFill="1" applyBorder="1" applyAlignment="1">
      <alignment horizontal="right" vertical="center"/>
    </xf>
    <xf numFmtId="0" fontId="6" fillId="0" borderId="0" xfId="1" applyFont="1" applyAlignment="1">
      <alignment vertical="center" wrapText="1"/>
    </xf>
    <xf numFmtId="0" fontId="5" fillId="9" borderId="35" xfId="0" applyFont="1" applyFill="1" applyBorder="1" applyAlignment="1">
      <alignment horizontal="center" vertical="center" wrapText="1"/>
    </xf>
    <xf numFmtId="0" fontId="5" fillId="9" borderId="36" xfId="0" applyFont="1" applyFill="1" applyBorder="1" applyAlignment="1">
      <alignment horizontal="center" vertical="center" wrapText="1"/>
    </xf>
    <xf numFmtId="39" fontId="5" fillId="3" borderId="24" xfId="1" applyNumberFormat="1" applyFont="1" applyFill="1" applyBorder="1" applyAlignment="1">
      <alignment horizontal="center" vertical="center"/>
    </xf>
    <xf numFmtId="39" fontId="5" fillId="9" borderId="24" xfId="0" applyNumberFormat="1" applyFont="1" applyFill="1" applyBorder="1" applyAlignment="1">
      <alignment horizontal="center" vertical="center" wrapText="1"/>
    </xf>
    <xf numFmtId="0" fontId="6" fillId="0" borderId="35" xfId="0" applyFont="1" applyFill="1" applyBorder="1" applyAlignment="1">
      <alignment horizontal="center" vertical="center" wrapText="1"/>
    </xf>
    <xf numFmtId="0" fontId="6" fillId="0" borderId="36" xfId="0" applyFont="1" applyFill="1" applyBorder="1" applyAlignment="1">
      <alignment horizontal="center" vertical="center" wrapText="1"/>
    </xf>
    <xf numFmtId="39" fontId="6" fillId="5" borderId="24" xfId="1" applyNumberFormat="1" applyFont="1" applyFill="1" applyBorder="1" applyAlignment="1">
      <alignment horizontal="center" vertical="center"/>
    </xf>
    <xf numFmtId="39" fontId="6" fillId="7" borderId="24" xfId="0" applyNumberFormat="1" applyFont="1" applyFill="1" applyBorder="1" applyAlignment="1">
      <alignment horizontal="center" vertical="center" wrapText="1"/>
    </xf>
    <xf numFmtId="39" fontId="6" fillId="8" borderId="24" xfId="1" applyNumberFormat="1" applyFont="1" applyFill="1" applyBorder="1" applyAlignment="1">
      <alignment horizontal="center" vertical="center"/>
    </xf>
    <xf numFmtId="0" fontId="16" fillId="0" borderId="15" xfId="0" applyFont="1" applyFill="1" applyBorder="1" applyAlignment="1">
      <alignment horizontal="center" vertical="center" wrapText="1"/>
    </xf>
    <xf numFmtId="39" fontId="6" fillId="0" borderId="24" xfId="1" applyNumberFormat="1" applyFont="1" applyFill="1" applyBorder="1" applyAlignment="1">
      <alignment horizontal="center" vertical="center"/>
    </xf>
    <xf numFmtId="39" fontId="6" fillId="0" borderId="24" xfId="0" applyNumberFormat="1" applyFont="1" applyFill="1" applyBorder="1" applyAlignment="1">
      <alignment horizontal="center" vertical="center" wrapText="1"/>
    </xf>
    <xf numFmtId="0" fontId="6" fillId="0" borderId="21" xfId="0" applyFont="1" applyFill="1" applyBorder="1" applyAlignment="1">
      <alignment horizontal="center" vertical="center" wrapText="1"/>
    </xf>
    <xf numFmtId="0" fontId="6" fillId="0" borderId="23" xfId="0" applyFont="1" applyFill="1" applyBorder="1" applyAlignment="1">
      <alignment horizontal="center" vertical="center" wrapText="1"/>
    </xf>
    <xf numFmtId="39" fontId="3" fillId="5" borderId="24" xfId="1" applyNumberFormat="1" applyFont="1" applyFill="1" applyBorder="1" applyAlignment="1">
      <alignment horizontal="center" vertical="center" wrapText="1"/>
    </xf>
    <xf numFmtId="39" fontId="6" fillId="0" borderId="24" xfId="1" applyNumberFormat="1" applyFont="1" applyFill="1" applyBorder="1" applyAlignment="1">
      <alignment horizontal="center" vertical="center" wrapText="1"/>
    </xf>
    <xf numFmtId="4" fontId="5" fillId="2" borderId="15" xfId="1" applyNumberFormat="1" applyFont="1" applyFill="1" applyBorder="1" applyAlignment="1">
      <alignment horizontal="right" vertical="center"/>
    </xf>
    <xf numFmtId="4" fontId="5" fillId="2" borderId="15" xfId="1" applyNumberFormat="1" applyFont="1" applyFill="1" applyBorder="1" applyAlignment="1">
      <alignment horizontal="center" vertical="center"/>
    </xf>
    <xf numFmtId="4" fontId="6" fillId="2" borderId="7" xfId="1" applyNumberFormat="1" applyFont="1" applyFill="1" applyBorder="1" applyAlignment="1">
      <alignment horizontal="right" vertical="center"/>
    </xf>
    <xf numFmtId="4" fontId="6" fillId="3" borderId="18" xfId="1" applyNumberFormat="1" applyFont="1" applyFill="1" applyBorder="1" applyAlignment="1">
      <alignment horizontal="right" vertical="center"/>
    </xf>
    <xf numFmtId="2" fontId="5" fillId="3" borderId="18" xfId="1" applyNumberFormat="1" applyFont="1" applyFill="1" applyBorder="1" applyAlignment="1">
      <alignment horizontal="center" vertical="center"/>
    </xf>
    <xf numFmtId="0" fontId="6" fillId="3" borderId="19" xfId="1" applyFont="1" applyFill="1" applyBorder="1" applyAlignment="1">
      <alignment vertical="center"/>
    </xf>
    <xf numFmtId="0" fontId="18" fillId="0" borderId="0" xfId="1" applyFont="1" applyFill="1" applyBorder="1" applyAlignment="1">
      <alignment vertical="center"/>
    </xf>
    <xf numFmtId="0" fontId="18" fillId="0" borderId="9" xfId="1" applyFont="1" applyFill="1" applyBorder="1" applyAlignment="1">
      <alignment vertical="center"/>
    </xf>
    <xf numFmtId="0" fontId="5" fillId="3" borderId="22" xfId="1" applyFont="1" applyFill="1" applyBorder="1" applyAlignment="1">
      <alignment horizontal="center" vertical="center" wrapText="1"/>
    </xf>
    <xf numFmtId="4" fontId="5" fillId="3" borderId="22" xfId="1" applyNumberFormat="1" applyFont="1" applyFill="1" applyBorder="1" applyAlignment="1">
      <alignment horizontal="center" vertical="center" wrapText="1"/>
    </xf>
    <xf numFmtId="4" fontId="19" fillId="3" borderId="22" xfId="1" applyNumberFormat="1" applyFont="1" applyFill="1" applyBorder="1" applyAlignment="1">
      <alignment horizontal="center" vertical="center" wrapText="1"/>
    </xf>
    <xf numFmtId="4" fontId="5" fillId="9" borderId="22" xfId="0" applyNumberFormat="1" applyFont="1" applyFill="1" applyBorder="1" applyAlignment="1">
      <alignment vertical="center"/>
    </xf>
    <xf numFmtId="4" fontId="5" fillId="3" borderId="22" xfId="2" applyNumberFormat="1" applyFont="1" applyFill="1" applyBorder="1" applyAlignment="1">
      <alignment horizontal="center" vertical="center" wrapText="1"/>
    </xf>
    <xf numFmtId="0" fontId="8" fillId="5" borderId="0" xfId="1" applyFont="1" applyFill="1" applyBorder="1" applyAlignment="1">
      <alignment vertical="center"/>
    </xf>
    <xf numFmtId="0" fontId="8" fillId="5" borderId="9" xfId="1" applyFont="1" applyFill="1" applyBorder="1" applyAlignment="1">
      <alignment vertical="center"/>
    </xf>
    <xf numFmtId="4" fontId="3" fillId="5" borderId="22" xfId="1" applyNumberFormat="1" applyFont="1" applyFill="1" applyBorder="1" applyAlignment="1">
      <alignment horizontal="center" vertical="center" wrapText="1"/>
    </xf>
    <xf numFmtId="4" fontId="6" fillId="5" borderId="22" xfId="1" applyNumberFormat="1" applyFont="1" applyFill="1" applyBorder="1" applyAlignment="1">
      <alignment horizontal="center" vertical="center"/>
    </xf>
    <xf numFmtId="4" fontId="19" fillId="3" borderId="22" xfId="1" applyNumberFormat="1" applyFont="1" applyFill="1" applyBorder="1" applyAlignment="1">
      <alignment horizontal="right" vertical="center"/>
    </xf>
    <xf numFmtId="4" fontId="6" fillId="3" borderId="22" xfId="1" applyNumberFormat="1" applyFont="1" applyFill="1" applyBorder="1" applyAlignment="1">
      <alignment horizontal="right" vertical="center"/>
    </xf>
    <xf numFmtId="0" fontId="8" fillId="0" borderId="0" xfId="1" applyFont="1" applyFill="1" applyBorder="1" applyAlignment="1">
      <alignment vertical="center"/>
    </xf>
    <xf numFmtId="0" fontId="8" fillId="0" borderId="9" xfId="1" applyFont="1" applyFill="1" applyBorder="1" applyAlignment="1">
      <alignment vertical="center"/>
    </xf>
    <xf numFmtId="0" fontId="5" fillId="2" borderId="1" xfId="1" applyFont="1" applyFill="1" applyBorder="1" applyAlignment="1">
      <alignment horizontal="left" vertical="center"/>
    </xf>
    <xf numFmtId="0" fontId="6" fillId="2" borderId="2" xfId="1" applyFont="1" applyFill="1" applyBorder="1" applyAlignment="1">
      <alignment horizontal="left" vertical="center"/>
    </xf>
    <xf numFmtId="0" fontId="5" fillId="2" borderId="2" xfId="1" applyFont="1" applyFill="1" applyBorder="1" applyAlignment="1">
      <alignment horizontal="center" vertical="center" wrapText="1"/>
    </xf>
    <xf numFmtId="0" fontId="5" fillId="2" borderId="4" xfId="1" applyFont="1" applyFill="1" applyBorder="1" applyAlignment="1">
      <alignment horizontal="center" vertical="center" wrapText="1"/>
    </xf>
    <xf numFmtId="4" fontId="5" fillId="2" borderId="4" xfId="1" applyNumberFormat="1" applyFont="1" applyFill="1" applyBorder="1" applyAlignment="1">
      <alignment horizontal="right" vertical="center"/>
    </xf>
    <xf numFmtId="4" fontId="5" fillId="2" borderId="4" xfId="1" applyNumberFormat="1" applyFont="1" applyFill="1" applyBorder="1" applyAlignment="1">
      <alignment horizontal="center" vertical="center"/>
    </xf>
    <xf numFmtId="4" fontId="6" fillId="2" borderId="3" xfId="1" applyNumberFormat="1" applyFont="1" applyFill="1" applyBorder="1" applyAlignment="1">
      <alignment horizontal="right" vertical="center"/>
    </xf>
    <xf numFmtId="0" fontId="6" fillId="2" borderId="4" xfId="1" applyFont="1" applyFill="1" applyBorder="1" applyAlignment="1">
      <alignment vertical="center"/>
    </xf>
    <xf numFmtId="4" fontId="5" fillId="9" borderId="18" xfId="0" applyNumberFormat="1" applyFont="1" applyFill="1" applyBorder="1" applyAlignment="1">
      <alignment horizontal="right" vertical="center"/>
    </xf>
    <xf numFmtId="0" fontId="5" fillId="3" borderId="22" xfId="1" applyFont="1" applyFill="1" applyBorder="1" applyAlignment="1">
      <alignment horizontal="center" vertical="center"/>
    </xf>
    <xf numFmtId="4" fontId="5" fillId="3" borderId="23" xfId="1" applyNumberFormat="1" applyFont="1" applyFill="1" applyBorder="1" applyAlignment="1">
      <alignment horizontal="right" vertical="center"/>
    </xf>
    <xf numFmtId="4" fontId="5" fillId="3" borderId="24" xfId="1" applyNumberFormat="1" applyFont="1" applyFill="1" applyBorder="1" applyAlignment="1">
      <alignment horizontal="center" vertical="center" wrapText="1"/>
    </xf>
    <xf numFmtId="4" fontId="5" fillId="9" borderId="24" xfId="0" applyNumberFormat="1" applyFont="1" applyFill="1" applyBorder="1" applyAlignment="1">
      <alignment horizontal="right" vertical="center"/>
    </xf>
    <xf numFmtId="39" fontId="5" fillId="3" borderId="22" xfId="2" applyNumberFormat="1" applyFont="1" applyFill="1" applyBorder="1" applyAlignment="1">
      <alignment horizontal="center" vertical="center"/>
    </xf>
    <xf numFmtId="0" fontId="5" fillId="0" borderId="0" xfId="1" applyFont="1" applyBorder="1" applyAlignment="1">
      <alignment vertical="center"/>
    </xf>
    <xf numFmtId="0" fontId="6" fillId="0" borderId="22" xfId="1" applyFont="1" applyFill="1" applyBorder="1" applyAlignment="1">
      <alignment horizontal="center" vertical="center" wrapText="1"/>
    </xf>
    <xf numFmtId="4" fontId="6" fillId="0" borderId="23" xfId="1" applyNumberFormat="1" applyFont="1" applyFill="1" applyBorder="1" applyAlignment="1">
      <alignment horizontal="right" vertical="center"/>
    </xf>
    <xf numFmtId="0" fontId="6" fillId="5" borderId="22" xfId="1" applyFont="1" applyFill="1" applyBorder="1" applyAlignment="1">
      <alignment horizontal="center" vertical="center" wrapText="1"/>
    </xf>
    <xf numFmtId="0" fontId="5" fillId="5" borderId="0" xfId="1" applyFont="1" applyFill="1" applyBorder="1" applyAlignment="1">
      <alignment vertical="center"/>
    </xf>
    <xf numFmtId="0" fontId="5" fillId="5" borderId="9" xfId="1" applyFont="1" applyFill="1" applyBorder="1" applyAlignment="1">
      <alignment vertical="center"/>
    </xf>
    <xf numFmtId="0" fontId="5" fillId="5" borderId="0" xfId="1" applyFont="1" applyFill="1" applyAlignment="1">
      <alignment vertical="center"/>
    </xf>
    <xf numFmtId="4" fontId="5" fillId="9" borderId="24" xfId="0" applyNumberFormat="1" applyFont="1" applyFill="1" applyBorder="1" applyAlignment="1">
      <alignment vertical="center"/>
    </xf>
    <xf numFmtId="4" fontId="5" fillId="3" borderId="24" xfId="1" applyNumberFormat="1" applyFont="1" applyFill="1" applyBorder="1" applyAlignment="1">
      <alignment horizontal="right" vertical="center"/>
    </xf>
    <xf numFmtId="4" fontId="6" fillId="0" borderId="22" xfId="2" applyNumberFormat="1" applyFont="1" applyFill="1" applyBorder="1" applyAlignment="1">
      <alignment horizontal="center" vertical="center" wrapText="1"/>
    </xf>
    <xf numFmtId="4" fontId="6" fillId="3" borderId="24" xfId="1" applyNumberFormat="1" applyFont="1" applyFill="1" applyBorder="1" applyAlignment="1">
      <alignment horizontal="right" vertical="center"/>
    </xf>
    <xf numFmtId="4" fontId="6" fillId="3" borderId="22" xfId="2" applyNumberFormat="1" applyFont="1" applyFill="1" applyBorder="1" applyAlignment="1">
      <alignment horizontal="center" vertical="center" wrapText="1"/>
    </xf>
    <xf numFmtId="0" fontId="20" fillId="0" borderId="22" xfId="1" applyFont="1" applyFill="1" applyBorder="1" applyAlignment="1">
      <alignment horizontal="center" vertical="center" wrapText="1"/>
    </xf>
    <xf numFmtId="4" fontId="3" fillId="0" borderId="24" xfId="1" applyNumberFormat="1" applyFont="1" applyFill="1" applyBorder="1" applyAlignment="1">
      <alignment horizontal="center" vertical="center" wrapText="1"/>
    </xf>
    <xf numFmtId="0" fontId="8" fillId="0" borderId="0" xfId="1" applyFont="1" applyAlignment="1">
      <alignment vertical="center"/>
    </xf>
    <xf numFmtId="0" fontId="8" fillId="0" borderId="9" xfId="1" applyFont="1" applyBorder="1" applyAlignment="1">
      <alignment vertical="center"/>
    </xf>
    <xf numFmtId="0" fontId="6" fillId="0" borderId="20" xfId="1" applyFont="1" applyBorder="1" applyAlignment="1">
      <alignment horizontal="left" vertical="center"/>
    </xf>
    <xf numFmtId="0" fontId="6" fillId="0" borderId="21" xfId="1" applyFont="1" applyBorder="1" applyAlignment="1">
      <alignment horizontal="left" vertical="center"/>
    </xf>
    <xf numFmtId="4" fontId="6" fillId="0" borderId="22" xfId="1" applyNumberFormat="1" applyFont="1" applyBorder="1" applyAlignment="1">
      <alignment horizontal="center" vertical="center"/>
    </xf>
    <xf numFmtId="4" fontId="6" fillId="0" borderId="22" xfId="1" applyNumberFormat="1" applyFont="1" applyBorder="1" applyAlignment="1">
      <alignment horizontal="center" vertical="center" wrapText="1"/>
    </xf>
    <xf numFmtId="4" fontId="3" fillId="0" borderId="24" xfId="1" applyNumberFormat="1" applyFont="1" applyBorder="1" applyAlignment="1">
      <alignment horizontal="center" vertical="center" wrapText="1"/>
    </xf>
    <xf numFmtId="2" fontId="6" fillId="0" borderId="23" xfId="1" applyNumberFormat="1" applyFont="1" applyBorder="1" applyAlignment="1">
      <alignment horizontal="center" vertical="center"/>
    </xf>
    <xf numFmtId="2" fontId="6" fillId="0" borderId="22" xfId="1" applyNumberFormat="1" applyFont="1" applyBorder="1" applyAlignment="1">
      <alignment horizontal="center" vertical="center"/>
    </xf>
    <xf numFmtId="39" fontId="6" fillId="0" borderId="22" xfId="1" applyNumberFormat="1" applyFont="1" applyBorder="1" applyAlignment="1">
      <alignment vertical="center"/>
    </xf>
    <xf numFmtId="0" fontId="6" fillId="0" borderId="23" xfId="1" applyFont="1" applyBorder="1" applyAlignment="1">
      <alignment vertical="center"/>
    </xf>
    <xf numFmtId="4" fontId="9" fillId="0" borderId="24" xfId="1" applyNumberFormat="1" applyFont="1" applyFill="1" applyBorder="1" applyAlignment="1">
      <alignment horizontal="center" vertical="center" wrapText="1"/>
    </xf>
    <xf numFmtId="4" fontId="13" fillId="0" borderId="24" xfId="1" applyNumberFormat="1" applyFont="1" applyFill="1" applyBorder="1" applyAlignment="1">
      <alignment horizontal="center" vertical="center" wrapText="1"/>
    </xf>
    <xf numFmtId="4" fontId="5" fillId="2" borderId="7" xfId="1" applyNumberFormat="1" applyFont="1" applyFill="1" applyBorder="1" applyAlignment="1">
      <alignment horizontal="center" vertical="center" wrapText="1"/>
    </xf>
    <xf numFmtId="0" fontId="5" fillId="3" borderId="18" xfId="1" applyFont="1" applyFill="1" applyBorder="1" applyAlignment="1">
      <alignment horizontal="center" vertical="center" wrapText="1"/>
    </xf>
    <xf numFmtId="4" fontId="5" fillId="9" borderId="18" xfId="0" applyNumberFormat="1" applyFont="1" applyFill="1" applyBorder="1" applyAlignment="1">
      <alignment vertical="center"/>
    </xf>
    <xf numFmtId="39" fontId="5" fillId="3" borderId="18" xfId="2" applyNumberFormat="1" applyFont="1" applyFill="1" applyBorder="1" applyAlignment="1">
      <alignment horizontal="center" vertical="center"/>
    </xf>
    <xf numFmtId="0" fontId="5" fillId="0" borderId="23" xfId="1" applyFont="1" applyFill="1" applyBorder="1" applyAlignment="1">
      <alignment horizontal="center" vertical="center"/>
    </xf>
    <xf numFmtId="0" fontId="8" fillId="5" borderId="0" xfId="1" applyFont="1" applyFill="1" applyAlignment="1">
      <alignment vertical="center"/>
    </xf>
    <xf numFmtId="4" fontId="12" fillId="8" borderId="24" xfId="1" applyNumberFormat="1" applyFont="1" applyFill="1" applyBorder="1" applyAlignment="1">
      <alignment horizontal="center" vertical="center" wrapText="1"/>
    </xf>
    <xf numFmtId="4" fontId="5" fillId="6" borderId="22" xfId="1" applyNumberFormat="1" applyFont="1" applyFill="1" applyBorder="1" applyAlignment="1">
      <alignment horizontal="right" vertical="center"/>
    </xf>
    <xf numFmtId="4" fontId="5" fillId="6" borderId="22" xfId="1" applyNumberFormat="1" applyFont="1" applyFill="1" applyBorder="1" applyAlignment="1">
      <alignment horizontal="center" vertical="center"/>
    </xf>
    <xf numFmtId="4" fontId="5" fillId="6" borderId="22" xfId="1" applyNumberFormat="1" applyFont="1" applyFill="1" applyBorder="1" applyAlignment="1">
      <alignment horizontal="center" vertical="center" wrapText="1"/>
    </xf>
    <xf numFmtId="4" fontId="5" fillId="6" borderId="24" xfId="1" applyNumberFormat="1" applyFont="1" applyFill="1" applyBorder="1" applyAlignment="1">
      <alignment horizontal="center" vertical="center" wrapText="1"/>
    </xf>
    <xf numFmtId="0" fontId="5" fillId="0" borderId="22" xfId="1" applyFont="1" applyFill="1" applyBorder="1" applyAlignment="1">
      <alignment horizontal="center" vertical="center" wrapText="1"/>
    </xf>
    <xf numFmtId="0" fontId="5" fillId="2" borderId="7" xfId="1" applyFont="1" applyFill="1" applyBorder="1" applyAlignment="1">
      <alignment horizontal="center" vertical="center" wrapText="1"/>
    </xf>
    <xf numFmtId="2" fontId="5" fillId="3" borderId="19" xfId="1" applyNumberFormat="1" applyFont="1" applyFill="1" applyBorder="1" applyAlignment="1">
      <alignment horizontal="center" vertical="center"/>
    </xf>
    <xf numFmtId="39" fontId="5" fillId="9" borderId="22" xfId="0" applyNumberFormat="1" applyFont="1" applyFill="1" applyBorder="1" applyAlignment="1">
      <alignment vertical="center"/>
    </xf>
    <xf numFmtId="4" fontId="6" fillId="0" borderId="22" xfId="1" applyNumberFormat="1" applyFont="1" applyBorder="1" applyAlignment="1">
      <alignment horizontal="right" vertical="center"/>
    </xf>
    <xf numFmtId="4" fontId="6" fillId="6" borderId="22" xfId="1" applyNumberFormat="1" applyFont="1" applyFill="1" applyBorder="1" applyAlignment="1">
      <alignment horizontal="center" vertical="center" wrapText="1"/>
    </xf>
    <xf numFmtId="0" fontId="6" fillId="3" borderId="23" xfId="1" applyFont="1" applyFill="1" applyBorder="1" applyAlignment="1">
      <alignment horizontal="center" vertical="center"/>
    </xf>
    <xf numFmtId="4" fontId="6" fillId="0" borderId="24" xfId="0" applyNumberFormat="1" applyFont="1" applyBorder="1" applyAlignment="1">
      <alignment vertical="center" wrapText="1"/>
    </xf>
    <xf numFmtId="4" fontId="9" fillId="8" borderId="22" xfId="1" applyNumberFormat="1" applyFont="1" applyFill="1" applyBorder="1" applyAlignment="1">
      <alignment horizontal="center" vertical="center" wrapText="1"/>
    </xf>
    <xf numFmtId="0" fontId="6" fillId="3" borderId="22" xfId="1" applyFont="1" applyFill="1" applyBorder="1" applyAlignment="1">
      <alignment horizontal="center" vertical="center" wrapText="1"/>
    </xf>
    <xf numFmtId="4" fontId="6" fillId="6" borderId="22" xfId="1" applyNumberFormat="1" applyFont="1" applyFill="1" applyBorder="1" applyAlignment="1">
      <alignment horizontal="right" vertical="center"/>
    </xf>
    <xf numFmtId="4" fontId="6" fillId="0" borderId="29" xfId="1" applyNumberFormat="1" applyFont="1" applyFill="1" applyBorder="1" applyAlignment="1">
      <alignment horizontal="right" vertical="center"/>
    </xf>
    <xf numFmtId="4" fontId="6" fillId="8" borderId="29" xfId="1" applyNumberFormat="1" applyFont="1" applyFill="1" applyBorder="1" applyAlignment="1">
      <alignment horizontal="center" vertical="center" wrapText="1"/>
    </xf>
    <xf numFmtId="4" fontId="6" fillId="0" borderId="29" xfId="1" applyNumberFormat="1" applyFont="1" applyBorder="1" applyAlignment="1">
      <alignment horizontal="right" vertical="center"/>
    </xf>
    <xf numFmtId="2" fontId="6" fillId="0" borderId="29" xfId="1" applyNumberFormat="1" applyFont="1" applyFill="1" applyBorder="1" applyAlignment="1">
      <alignment horizontal="center" vertical="center"/>
    </xf>
    <xf numFmtId="39" fontId="6" fillId="5" borderId="29" xfId="1" applyNumberFormat="1" applyFont="1" applyFill="1" applyBorder="1" applyAlignment="1">
      <alignment vertical="center"/>
    </xf>
    <xf numFmtId="0" fontId="6" fillId="5" borderId="30" xfId="1" applyFont="1" applyFill="1" applyBorder="1" applyAlignment="1">
      <alignment horizontal="center" vertical="center"/>
    </xf>
    <xf numFmtId="0" fontId="6" fillId="2" borderId="6" xfId="1" applyFont="1" applyFill="1" applyBorder="1" applyAlignment="1">
      <alignment horizontal="center" vertical="center" wrapText="1"/>
    </xf>
    <xf numFmtId="0" fontId="6" fillId="3" borderId="0" xfId="1" applyFont="1" applyFill="1" applyAlignment="1">
      <alignment vertical="center"/>
    </xf>
    <xf numFmtId="0" fontId="5" fillId="0" borderId="0" xfId="0" applyFont="1" applyFill="1" applyBorder="1" applyAlignment="1">
      <alignment vertical="center"/>
    </xf>
    <xf numFmtId="0" fontId="5" fillId="0" borderId="9" xfId="0" applyFont="1" applyFill="1" applyBorder="1" applyAlignment="1">
      <alignment vertical="center"/>
    </xf>
    <xf numFmtId="0" fontId="5" fillId="3" borderId="21" xfId="0" applyFont="1" applyFill="1" applyBorder="1" applyAlignment="1">
      <alignment horizontal="left" vertical="center"/>
    </xf>
    <xf numFmtId="0" fontId="5" fillId="3" borderId="23" xfId="0" applyFont="1" applyFill="1" applyBorder="1" applyAlignment="1">
      <alignment horizontal="center" vertical="center" wrapText="1"/>
    </xf>
    <xf numFmtId="4" fontId="5" fillId="9" borderId="22" xfId="1" applyNumberFormat="1" applyFont="1" applyFill="1" applyBorder="1" applyAlignment="1">
      <alignment horizontal="right" vertical="center"/>
    </xf>
    <xf numFmtId="4" fontId="5" fillId="3" borderId="22" xfId="0" applyNumberFormat="1" applyFont="1" applyFill="1" applyBorder="1" applyAlignment="1">
      <alignment horizontal="center" vertical="center" wrapText="1"/>
    </xf>
    <xf numFmtId="4" fontId="5" fillId="3" borderId="24" xfId="0" applyNumberFormat="1" applyFont="1" applyFill="1" applyBorder="1" applyAlignment="1">
      <alignment horizontal="center" vertical="center" wrapText="1"/>
    </xf>
    <xf numFmtId="2" fontId="5" fillId="3" borderId="22" xfId="0" applyNumberFormat="1" applyFont="1" applyFill="1" applyBorder="1" applyAlignment="1">
      <alignment horizontal="center" vertical="center"/>
    </xf>
    <xf numFmtId="4" fontId="5" fillId="3" borderId="22" xfId="0" applyNumberFormat="1" applyFont="1" applyFill="1" applyBorder="1" applyAlignment="1">
      <alignment vertical="center"/>
    </xf>
    <xf numFmtId="39" fontId="22" fillId="3" borderId="22" xfId="0" applyNumberFormat="1" applyFont="1" applyFill="1" applyBorder="1" applyAlignment="1">
      <alignment vertical="center"/>
    </xf>
    <xf numFmtId="0" fontId="5" fillId="3" borderId="23" xfId="0" applyFont="1" applyFill="1" applyBorder="1" applyAlignment="1">
      <alignment horizontal="center" vertical="center"/>
    </xf>
    <xf numFmtId="0" fontId="5" fillId="3" borderId="0" xfId="0" applyFont="1" applyFill="1" applyAlignment="1">
      <alignment vertical="center"/>
    </xf>
    <xf numFmtId="0" fontId="6" fillId="5" borderId="0" xfId="0" applyFont="1" applyFill="1" applyBorder="1" applyAlignment="1">
      <alignment vertical="center"/>
    </xf>
    <xf numFmtId="0" fontId="6" fillId="5" borderId="9" xfId="0" applyFont="1" applyFill="1" applyBorder="1" applyAlignment="1">
      <alignment vertical="center"/>
    </xf>
    <xf numFmtId="0" fontId="6" fillId="3" borderId="23" xfId="0" applyFont="1" applyFill="1" applyBorder="1" applyAlignment="1">
      <alignment horizontal="center" vertical="center" wrapText="1"/>
    </xf>
    <xf numFmtId="4" fontId="6" fillId="6" borderId="22" xfId="0" applyNumberFormat="1" applyFont="1" applyFill="1" applyBorder="1" applyAlignment="1">
      <alignment horizontal="center" vertical="center" wrapText="1"/>
    </xf>
    <xf numFmtId="4" fontId="6" fillId="6" borderId="24" xfId="0" applyNumberFormat="1" applyFont="1" applyFill="1" applyBorder="1" applyAlignment="1">
      <alignment horizontal="center" vertical="center" wrapText="1"/>
    </xf>
    <xf numFmtId="39" fontId="23" fillId="3" borderId="22" xfId="0" applyNumberFormat="1" applyFont="1" applyFill="1" applyBorder="1" applyAlignment="1">
      <alignment vertical="center"/>
    </xf>
    <xf numFmtId="0" fontId="6" fillId="3" borderId="23" xfId="0" applyFont="1" applyFill="1" applyBorder="1" applyAlignment="1">
      <alignment horizontal="center" vertical="center"/>
    </xf>
    <xf numFmtId="0" fontId="6" fillId="5" borderId="0" xfId="0" applyFont="1" applyFill="1" applyAlignment="1">
      <alignment vertical="center"/>
    </xf>
    <xf numFmtId="0" fontId="6" fillId="5" borderId="21" xfId="0" applyFont="1" applyFill="1" applyBorder="1" applyAlignment="1">
      <alignment horizontal="left" vertical="center"/>
    </xf>
    <xf numFmtId="0" fontId="6" fillId="5" borderId="23" xfId="0" applyFont="1" applyFill="1" applyBorder="1" applyAlignment="1">
      <alignment horizontal="center" vertical="center" wrapText="1"/>
    </xf>
    <xf numFmtId="4" fontId="6" fillId="8" borderId="22" xfId="0" applyNumberFormat="1" applyFont="1" applyFill="1" applyBorder="1" applyAlignment="1">
      <alignment horizontal="center" vertical="center" wrapText="1"/>
    </xf>
    <xf numFmtId="4" fontId="6" fillId="8" borderId="24" xfId="0" applyNumberFormat="1" applyFont="1" applyFill="1" applyBorder="1" applyAlignment="1">
      <alignment horizontal="center" vertical="center" wrapText="1"/>
    </xf>
    <xf numFmtId="39" fontId="23" fillId="0" borderId="22" xfId="0" applyNumberFormat="1" applyFont="1" applyFill="1" applyBorder="1" applyAlignment="1">
      <alignment vertical="center"/>
    </xf>
    <xf numFmtId="0" fontId="6" fillId="0" borderId="23" xfId="0" applyFont="1" applyFill="1" applyBorder="1" applyAlignment="1">
      <alignment horizontal="center" vertical="center"/>
    </xf>
    <xf numFmtId="0" fontId="5" fillId="0" borderId="0" xfId="0" applyFont="1" applyFill="1" applyAlignment="1">
      <alignment vertical="center"/>
    </xf>
    <xf numFmtId="39" fontId="22" fillId="0" borderId="22" xfId="0" applyNumberFormat="1" applyFont="1" applyFill="1" applyBorder="1" applyAlignment="1">
      <alignment vertical="center"/>
    </xf>
    <xf numFmtId="0" fontId="5" fillId="0" borderId="23" xfId="0" applyFont="1" applyFill="1" applyBorder="1" applyAlignment="1">
      <alignment horizontal="center" vertical="center"/>
    </xf>
    <xf numFmtId="0" fontId="6" fillId="0" borderId="0" xfId="1" applyFont="1" applyBorder="1" applyAlignment="1">
      <alignment vertical="center" wrapText="1"/>
    </xf>
    <xf numFmtId="0" fontId="18" fillId="0" borderId="0" xfId="1" applyFont="1" applyAlignment="1">
      <alignment vertical="center"/>
    </xf>
    <xf numFmtId="0" fontId="18" fillId="0" borderId="9" xfId="1" applyFont="1" applyBorder="1" applyAlignment="1">
      <alignment vertical="center"/>
    </xf>
    <xf numFmtId="0" fontId="6" fillId="0" borderId="21" xfId="1" applyFont="1" applyBorder="1" applyAlignment="1">
      <alignment horizontal="center" vertical="center" wrapText="1"/>
    </xf>
    <xf numFmtId="0" fontId="6" fillId="0" borderId="23" xfId="1" applyFont="1" applyBorder="1" applyAlignment="1">
      <alignment horizontal="center" vertical="center" wrapText="1"/>
    </xf>
    <xf numFmtId="4" fontId="6" fillId="0" borderId="24" xfId="1" applyNumberFormat="1" applyFont="1" applyBorder="1" applyAlignment="1">
      <alignment horizontal="center" vertical="center" wrapText="1"/>
    </xf>
    <xf numFmtId="4" fontId="6" fillId="0" borderId="31" xfId="2" applyNumberFormat="1" applyFont="1" applyFill="1" applyBorder="1" applyAlignment="1">
      <alignment horizontal="center" vertical="center" wrapText="1"/>
    </xf>
    <xf numFmtId="0" fontId="6" fillId="0" borderId="33" xfId="1" applyFont="1" applyBorder="1" applyAlignment="1">
      <alignment horizontal="left" vertical="center"/>
    </xf>
    <xf numFmtId="4" fontId="6" fillId="0" borderId="31" xfId="1" applyNumberFormat="1" applyFont="1" applyFill="1" applyBorder="1" applyAlignment="1">
      <alignment horizontal="right" vertical="center"/>
    </xf>
    <xf numFmtId="4" fontId="6" fillId="0" borderId="31" xfId="1" applyNumberFormat="1" applyFont="1" applyBorder="1" applyAlignment="1">
      <alignment horizontal="center" vertical="center"/>
    </xf>
    <xf numFmtId="4" fontId="6" fillId="2" borderId="7" xfId="2" applyNumberFormat="1" applyFont="1" applyFill="1" applyBorder="1" applyAlignment="1">
      <alignment horizontal="center" vertical="center" wrapText="1"/>
    </xf>
    <xf numFmtId="0" fontId="5" fillId="3" borderId="18" xfId="1" applyFont="1" applyFill="1" applyBorder="1" applyAlignment="1">
      <alignment horizontal="left" vertical="center"/>
    </xf>
    <xf numFmtId="4" fontId="5" fillId="3" borderId="19" xfId="1" applyNumberFormat="1" applyFont="1" applyFill="1" applyBorder="1" applyAlignment="1">
      <alignment horizontal="right" vertical="center"/>
    </xf>
    <xf numFmtId="4" fontId="5" fillId="3" borderId="18" xfId="2" applyNumberFormat="1" applyFont="1" applyFill="1" applyBorder="1" applyAlignment="1">
      <alignment horizontal="center" vertical="center" wrapText="1"/>
    </xf>
    <xf numFmtId="4" fontId="5" fillId="3" borderId="19" xfId="1" applyNumberFormat="1" applyFont="1" applyFill="1" applyBorder="1" applyAlignment="1">
      <alignment horizontal="center" vertical="center"/>
    </xf>
    <xf numFmtId="0" fontId="5" fillId="3" borderId="25" xfId="1" applyFont="1" applyFill="1" applyBorder="1" applyAlignment="1">
      <alignment horizontal="left" vertical="center"/>
    </xf>
    <xf numFmtId="0" fontId="25" fillId="3" borderId="23" xfId="1" applyFont="1" applyFill="1" applyBorder="1" applyAlignment="1">
      <alignment horizontal="center" vertical="center" wrapText="1"/>
    </xf>
    <xf numFmtId="0" fontId="25" fillId="3" borderId="23" xfId="1" applyFont="1" applyFill="1" applyBorder="1" applyAlignment="1">
      <alignment vertical="center" wrapText="1"/>
    </xf>
    <xf numFmtId="4" fontId="24" fillId="3" borderId="23" xfId="1" applyNumberFormat="1" applyFont="1" applyFill="1" applyBorder="1" applyAlignment="1">
      <alignment horizontal="right" vertical="center" wrapText="1"/>
    </xf>
    <xf numFmtId="4" fontId="24" fillId="3" borderId="23" xfId="1" applyNumberFormat="1" applyFont="1" applyFill="1" applyBorder="1" applyAlignment="1">
      <alignment horizontal="center" vertical="center" wrapText="1"/>
    </xf>
    <xf numFmtId="4" fontId="25" fillId="3" borderId="23" xfId="1" applyNumberFormat="1" applyFont="1" applyFill="1" applyBorder="1" applyAlignment="1">
      <alignment horizontal="center" vertical="center" wrapText="1"/>
    </xf>
    <xf numFmtId="4" fontId="25" fillId="3" borderId="36" xfId="1" applyNumberFormat="1" applyFont="1" applyFill="1" applyBorder="1" applyAlignment="1">
      <alignment horizontal="center" vertical="center" wrapText="1"/>
    </xf>
    <xf numFmtId="4" fontId="24" fillId="9" borderId="24" xfId="0" applyNumberFormat="1" applyFont="1" applyFill="1" applyBorder="1" applyAlignment="1">
      <alignment vertical="center" wrapText="1"/>
    </xf>
    <xf numFmtId="4" fontId="25" fillId="3" borderId="23" xfId="1" applyNumberFormat="1" applyFont="1" applyFill="1" applyBorder="1" applyAlignment="1">
      <alignment horizontal="right" vertical="center" wrapText="1"/>
    </xf>
    <xf numFmtId="0" fontId="6" fillId="5" borderId="22" xfId="1" applyFont="1" applyFill="1" applyBorder="1" applyAlignment="1">
      <alignment horizontal="left" vertical="center"/>
    </xf>
    <xf numFmtId="4" fontId="15" fillId="0" borderId="23" xfId="1" applyNumberFormat="1" applyFont="1" applyFill="1" applyBorder="1" applyAlignment="1">
      <alignment horizontal="right" vertical="center" wrapText="1"/>
    </xf>
    <xf numFmtId="4" fontId="7" fillId="5" borderId="24" xfId="1" applyNumberFormat="1" applyFont="1" applyFill="1" applyBorder="1" applyAlignment="1">
      <alignment horizontal="center" vertical="center" wrapText="1"/>
    </xf>
    <xf numFmtId="4" fontId="7" fillId="5" borderId="22" xfId="1" applyNumberFormat="1" applyFont="1" applyFill="1" applyBorder="1" applyAlignment="1">
      <alignment horizontal="center" vertical="center" wrapText="1"/>
    </xf>
    <xf numFmtId="0" fontId="7" fillId="5" borderId="22" xfId="1" applyFont="1" applyFill="1" applyBorder="1" applyAlignment="1">
      <alignment vertical="center" wrapText="1"/>
    </xf>
    <xf numFmtId="0" fontId="7" fillId="5" borderId="23" xfId="1" applyFont="1" applyFill="1" applyBorder="1" applyAlignment="1">
      <alignment vertical="center" wrapText="1"/>
    </xf>
    <xf numFmtId="4" fontId="15" fillId="8" borderId="24" xfId="1" applyNumberFormat="1" applyFont="1" applyFill="1" applyBorder="1" applyAlignment="1">
      <alignment horizontal="center" vertical="center" wrapText="1"/>
    </xf>
    <xf numFmtId="0" fontId="5" fillId="0" borderId="9" xfId="1" applyFont="1" applyFill="1" applyBorder="1" applyAlignment="1">
      <alignment vertical="center" wrapText="1"/>
    </xf>
    <xf numFmtId="4" fontId="6" fillId="7" borderId="22" xfId="1" applyNumberFormat="1" applyFont="1" applyFill="1" applyBorder="1" applyAlignment="1">
      <alignment horizontal="center" vertical="center" wrapText="1"/>
    </xf>
    <xf numFmtId="4" fontId="6" fillId="7" borderId="24" xfId="1" applyNumberFormat="1" applyFont="1" applyFill="1" applyBorder="1" applyAlignment="1">
      <alignment horizontal="center" vertical="center" wrapText="1"/>
    </xf>
    <xf numFmtId="0" fontId="5" fillId="3" borderId="16" xfId="1" applyFont="1" applyFill="1" applyBorder="1" applyAlignment="1">
      <alignment horizontal="left" vertical="center" wrapText="1"/>
    </xf>
    <xf numFmtId="0" fontId="6" fillId="0" borderId="0" xfId="0" applyFont="1" applyFill="1" applyBorder="1" applyAlignment="1">
      <alignment vertical="center"/>
    </xf>
    <xf numFmtId="0" fontId="6" fillId="0" borderId="9" xfId="0" applyFont="1" applyFill="1" applyBorder="1" applyAlignment="1">
      <alignment vertical="center"/>
    </xf>
    <xf numFmtId="0" fontId="6" fillId="3" borderId="21" xfId="0" applyFont="1" applyFill="1" applyBorder="1" applyAlignment="1">
      <alignment horizontal="left" vertical="center"/>
    </xf>
    <xf numFmtId="0" fontId="6" fillId="3" borderId="22" xfId="0" applyFont="1" applyFill="1" applyBorder="1" applyAlignment="1">
      <alignment horizontal="center" vertical="center" wrapText="1"/>
    </xf>
    <xf numFmtId="4" fontId="14" fillId="3" borderId="22" xfId="1" applyNumberFormat="1" applyFont="1" applyFill="1" applyBorder="1" applyAlignment="1">
      <alignment horizontal="right" vertical="center"/>
    </xf>
    <xf numFmtId="4" fontId="14" fillId="3" borderId="22" xfId="1" applyNumberFormat="1" applyFont="1" applyFill="1" applyBorder="1" applyAlignment="1">
      <alignment horizontal="center" vertical="center"/>
    </xf>
    <xf numFmtId="4" fontId="14" fillId="3" borderId="22" xfId="0" applyNumberFormat="1" applyFont="1" applyFill="1" applyBorder="1" applyAlignment="1">
      <alignment horizontal="center" vertical="center" wrapText="1"/>
    </xf>
    <xf numFmtId="4" fontId="14" fillId="3" borderId="24" xfId="0" applyNumberFormat="1" applyFont="1" applyFill="1" applyBorder="1" applyAlignment="1">
      <alignment horizontal="center" vertical="center" wrapText="1"/>
    </xf>
    <xf numFmtId="4" fontId="6" fillId="9" borderId="24" xfId="0" applyNumberFormat="1" applyFont="1" applyFill="1" applyBorder="1" applyAlignment="1">
      <alignment horizontal="right" vertical="center"/>
    </xf>
    <xf numFmtId="4" fontId="6" fillId="9" borderId="24" xfId="0" applyNumberFormat="1" applyFont="1" applyFill="1" applyBorder="1" applyAlignment="1">
      <alignment horizontal="right" vertical="center" wrapText="1"/>
    </xf>
    <xf numFmtId="4" fontId="6" fillId="3" borderId="22" xfId="0" applyNumberFormat="1" applyFont="1" applyFill="1" applyBorder="1" applyAlignment="1">
      <alignment horizontal="center" vertical="center"/>
    </xf>
    <xf numFmtId="4" fontId="6" fillId="3" borderId="22" xfId="0" applyNumberFormat="1" applyFont="1" applyFill="1" applyBorder="1" applyAlignment="1">
      <alignment horizontal="right" vertical="center"/>
    </xf>
    <xf numFmtId="39" fontId="6" fillId="3" borderId="22" xfId="0" applyNumberFormat="1" applyFont="1" applyFill="1" applyBorder="1" applyAlignment="1">
      <alignment vertical="center"/>
    </xf>
    <xf numFmtId="0" fontId="3" fillId="0" borderId="0" xfId="0" applyFont="1" applyFill="1" applyBorder="1" applyAlignment="1">
      <alignment vertical="center"/>
    </xf>
    <xf numFmtId="39" fontId="6" fillId="5" borderId="22" xfId="0" applyNumberFormat="1" applyFont="1" applyFill="1" applyBorder="1" applyAlignment="1">
      <alignment vertical="center"/>
    </xf>
    <xf numFmtId="0" fontId="6" fillId="5" borderId="23" xfId="0" applyFont="1" applyFill="1" applyBorder="1" applyAlignment="1">
      <alignment horizontal="center" vertical="center"/>
    </xf>
    <xf numFmtId="39" fontId="6" fillId="5" borderId="22" xfId="0" applyNumberFormat="1" applyFont="1" applyFill="1" applyBorder="1" applyAlignment="1">
      <alignment vertical="center" wrapText="1"/>
    </xf>
    <xf numFmtId="4" fontId="14" fillId="9" borderId="24" xfId="0" applyNumberFormat="1" applyFont="1" applyFill="1" applyBorder="1" applyAlignment="1">
      <alignment horizontal="right" vertical="center"/>
    </xf>
    <xf numFmtId="0" fontId="6" fillId="0" borderId="0" xfId="1" applyFont="1" applyBorder="1" applyAlignment="1">
      <alignment vertical="center"/>
    </xf>
    <xf numFmtId="4" fontId="13" fillId="8" borderId="24" xfId="1" applyNumberFormat="1" applyFont="1" applyFill="1" applyBorder="1" applyAlignment="1">
      <alignment horizontal="center" vertical="center" wrapText="1"/>
    </xf>
    <xf numFmtId="4" fontId="9" fillId="8" borderId="24" xfId="1" applyNumberFormat="1" applyFont="1" applyFill="1" applyBorder="1" applyAlignment="1">
      <alignment horizontal="center" vertical="center" wrapText="1"/>
    </xf>
    <xf numFmtId="4" fontId="5" fillId="2" borderId="7" xfId="2" applyNumberFormat="1" applyFont="1" applyFill="1" applyBorder="1" applyAlignment="1">
      <alignment horizontal="right" vertical="center"/>
    </xf>
    <xf numFmtId="4" fontId="5" fillId="2" borderId="7" xfId="2" applyNumberFormat="1" applyFont="1" applyFill="1" applyBorder="1" applyAlignment="1">
      <alignment horizontal="center" vertical="center"/>
    </xf>
    <xf numFmtId="0" fontId="5" fillId="3" borderId="17" xfId="0" applyFont="1" applyFill="1" applyBorder="1" applyAlignment="1">
      <alignment horizontal="left" vertical="center"/>
    </xf>
    <xf numFmtId="0" fontId="5" fillId="3" borderId="17" xfId="0" applyFont="1" applyFill="1" applyBorder="1" applyAlignment="1">
      <alignment horizontal="center" vertical="center" wrapText="1"/>
    </xf>
    <xf numFmtId="0" fontId="5" fillId="3" borderId="19" xfId="0" applyFont="1" applyFill="1" applyBorder="1" applyAlignment="1">
      <alignment horizontal="center" vertical="center"/>
    </xf>
    <xf numFmtId="4" fontId="14" fillId="3" borderId="19" xfId="1" applyNumberFormat="1" applyFont="1" applyFill="1" applyBorder="1" applyAlignment="1">
      <alignment horizontal="left" vertical="center"/>
    </xf>
    <xf numFmtId="4" fontId="14" fillId="3" borderId="18" xfId="1" applyNumberFormat="1" applyFont="1" applyFill="1" applyBorder="1" applyAlignment="1">
      <alignment horizontal="center" vertical="center"/>
    </xf>
    <xf numFmtId="4" fontId="14" fillId="3" borderId="18" xfId="0" applyNumberFormat="1" applyFont="1" applyFill="1" applyBorder="1" applyAlignment="1">
      <alignment horizontal="center" vertical="center" wrapText="1"/>
    </xf>
    <xf numFmtId="4" fontId="14" fillId="9" borderId="18" xfId="0" applyNumberFormat="1" applyFont="1" applyFill="1" applyBorder="1" applyAlignment="1">
      <alignment horizontal="left" vertical="center"/>
    </xf>
    <xf numFmtId="4" fontId="14" fillId="4" borderId="18" xfId="0" applyNumberFormat="1" applyFont="1" applyFill="1" applyBorder="1" applyAlignment="1">
      <alignment horizontal="left" vertical="center"/>
    </xf>
    <xf numFmtId="4" fontId="5" fillId="3" borderId="18" xfId="0" applyNumberFormat="1" applyFont="1" applyFill="1" applyBorder="1" applyAlignment="1">
      <alignment horizontal="center" vertical="center"/>
    </xf>
    <xf numFmtId="2" fontId="5" fillId="3" borderId="18" xfId="0" applyNumberFormat="1" applyFont="1" applyFill="1" applyBorder="1" applyAlignment="1">
      <alignment horizontal="right" vertical="center"/>
    </xf>
    <xf numFmtId="39" fontId="5" fillId="3" borderId="18" xfId="0" applyNumberFormat="1" applyFont="1" applyFill="1" applyBorder="1" applyAlignment="1">
      <alignment vertical="center"/>
    </xf>
    <xf numFmtId="4" fontId="6" fillId="3" borderId="23" xfId="1" applyNumberFormat="1" applyFont="1" applyFill="1" applyBorder="1" applyAlignment="1">
      <alignment vertical="center"/>
    </xf>
    <xf numFmtId="4" fontId="6" fillId="3" borderId="22" xfId="0" applyNumberFormat="1" applyFont="1" applyFill="1" applyBorder="1" applyAlignment="1">
      <alignment horizontal="center" vertical="center" wrapText="1"/>
    </xf>
    <xf numFmtId="4" fontId="6" fillId="3" borderId="24" xfId="0" applyNumberFormat="1" applyFont="1" applyFill="1" applyBorder="1" applyAlignment="1">
      <alignment horizontal="center" vertical="center" wrapText="1"/>
    </xf>
    <xf numFmtId="4" fontId="6" fillId="9" borderId="24" xfId="0" applyNumberFormat="1" applyFont="1" applyFill="1" applyBorder="1" applyAlignment="1">
      <alignment horizontal="left" vertical="center"/>
    </xf>
    <xf numFmtId="4" fontId="6" fillId="4" borderId="24" xfId="0" applyNumberFormat="1" applyFont="1" applyFill="1" applyBorder="1" applyAlignment="1">
      <alignment horizontal="left" vertical="center"/>
    </xf>
    <xf numFmtId="2" fontId="6" fillId="3" borderId="22" xfId="0" applyNumberFormat="1" applyFont="1" applyFill="1" applyBorder="1" applyAlignment="1">
      <alignment horizontal="right" vertical="center"/>
    </xf>
    <xf numFmtId="0" fontId="6" fillId="3" borderId="0" xfId="0" applyFont="1" applyFill="1" applyAlignment="1">
      <alignment vertical="center"/>
    </xf>
    <xf numFmtId="0" fontId="6" fillId="5" borderId="21" xfId="0" applyFont="1" applyFill="1" applyBorder="1" applyAlignment="1">
      <alignment horizontal="center" vertical="center" wrapText="1"/>
    </xf>
    <xf numFmtId="4" fontId="6" fillId="0" borderId="23" xfId="1" applyNumberFormat="1" applyFont="1" applyFill="1" applyBorder="1" applyAlignment="1">
      <alignment vertical="center"/>
    </xf>
    <xf numFmtId="4" fontId="6" fillId="5" borderId="22" xfId="2" applyNumberFormat="1" applyFont="1" applyFill="1" applyBorder="1" applyAlignment="1">
      <alignment horizontal="center" vertical="center"/>
    </xf>
    <xf numFmtId="4" fontId="6" fillId="5" borderId="24" xfId="0" applyNumberFormat="1" applyFont="1" applyFill="1" applyBorder="1" applyAlignment="1">
      <alignment horizontal="center" vertical="center" wrapText="1"/>
    </xf>
    <xf numFmtId="4" fontId="12" fillId="8" borderId="24" xfId="0" applyNumberFormat="1" applyFont="1" applyFill="1" applyBorder="1" applyAlignment="1">
      <alignment horizontal="center" vertical="center" wrapText="1"/>
    </xf>
    <xf numFmtId="0" fontId="6" fillId="0" borderId="21" xfId="0" applyFont="1" applyFill="1" applyBorder="1" applyAlignment="1">
      <alignment horizontal="left" vertical="center"/>
    </xf>
    <xf numFmtId="4" fontId="6" fillId="0" borderId="24" xfId="0" applyNumberFormat="1" applyFont="1" applyFill="1" applyBorder="1" applyAlignment="1">
      <alignment horizontal="center" vertical="center" wrapText="1"/>
    </xf>
    <xf numFmtId="0" fontId="6" fillId="0" borderId="0" xfId="0" applyFont="1" applyFill="1" applyAlignment="1">
      <alignment vertical="center"/>
    </xf>
    <xf numFmtId="4" fontId="26" fillId="5" borderId="24" xfId="0" applyNumberFormat="1" applyFont="1" applyFill="1" applyBorder="1" applyAlignment="1">
      <alignment horizontal="right" vertical="center"/>
    </xf>
    <xf numFmtId="0" fontId="3" fillId="0" borderId="0" xfId="1" applyFont="1" applyFill="1" applyBorder="1" applyAlignment="1">
      <alignment vertical="center"/>
    </xf>
    <xf numFmtId="0" fontId="6" fillId="3" borderId="17" xfId="0" applyFont="1" applyFill="1" applyBorder="1" applyAlignment="1">
      <alignment horizontal="left" vertical="center"/>
    </xf>
    <xf numFmtId="0" fontId="6" fillId="3" borderId="19" xfId="0" applyFont="1" applyFill="1" applyBorder="1" applyAlignment="1">
      <alignment horizontal="center" vertical="center" wrapText="1"/>
    </xf>
    <xf numFmtId="0" fontId="5" fillId="3" borderId="19" xfId="0" applyFont="1" applyFill="1" applyBorder="1" applyAlignment="1">
      <alignment horizontal="center" vertical="center" wrapText="1"/>
    </xf>
    <xf numFmtId="4" fontId="5" fillId="3" borderId="18" xfId="0" applyNumberFormat="1" applyFont="1" applyFill="1" applyBorder="1" applyAlignment="1">
      <alignment horizontal="center" vertical="center" wrapText="1"/>
    </xf>
    <xf numFmtId="4" fontId="6" fillId="3" borderId="18" xfId="2" applyNumberFormat="1" applyFont="1" applyFill="1" applyBorder="1" applyAlignment="1">
      <alignment horizontal="center" vertical="center" wrapText="1"/>
    </xf>
    <xf numFmtId="4" fontId="5" fillId="3" borderId="18" xfId="0" applyNumberFormat="1" applyFont="1" applyFill="1" applyBorder="1" applyAlignment="1">
      <alignment horizontal="right" vertical="center"/>
    </xf>
    <xf numFmtId="39" fontId="6" fillId="3" borderId="18" xfId="0" applyNumberFormat="1" applyFont="1" applyFill="1" applyBorder="1" applyAlignment="1">
      <alignment vertical="center"/>
    </xf>
    <xf numFmtId="0" fontId="6" fillId="3" borderId="19" xfId="0" applyFont="1" applyFill="1" applyBorder="1" applyAlignment="1">
      <alignment horizontal="center" vertical="center"/>
    </xf>
    <xf numFmtId="0" fontId="5" fillId="9" borderId="20" xfId="1" applyFont="1" applyFill="1" applyBorder="1" applyAlignment="1">
      <alignment horizontal="left" vertical="center"/>
    </xf>
    <xf numFmtId="0" fontId="5" fillId="9" borderId="21" xfId="0" applyFont="1" applyFill="1" applyBorder="1" applyAlignment="1">
      <alignment horizontal="left" vertical="center"/>
    </xf>
    <xf numFmtId="0" fontId="5" fillId="3" borderId="21" xfId="0" applyFont="1" applyFill="1" applyBorder="1" applyAlignment="1">
      <alignment horizontal="center" vertical="center" wrapText="1"/>
    </xf>
    <xf numFmtId="3" fontId="5" fillId="3" borderId="23" xfId="0" applyNumberFormat="1" applyFont="1" applyFill="1" applyBorder="1" applyAlignment="1">
      <alignment horizontal="center" vertical="center"/>
    </xf>
    <xf numFmtId="4" fontId="14" fillId="9" borderId="23" xfId="1" applyNumberFormat="1" applyFont="1" applyFill="1" applyBorder="1" applyAlignment="1">
      <alignment horizontal="right" vertical="center"/>
    </xf>
    <xf numFmtId="4" fontId="14" fillId="9" borderId="22" xfId="1" applyNumberFormat="1" applyFont="1" applyFill="1" applyBorder="1" applyAlignment="1">
      <alignment horizontal="center" vertical="center"/>
    </xf>
    <xf numFmtId="4" fontId="5" fillId="3" borderId="22" xfId="2" applyNumberFormat="1" applyFont="1" applyFill="1" applyBorder="1" applyAlignment="1">
      <alignment horizontal="center" vertical="center"/>
    </xf>
    <xf numFmtId="4" fontId="5" fillId="3" borderId="22" xfId="0" applyNumberFormat="1" applyFont="1" applyFill="1" applyBorder="1" applyAlignment="1">
      <alignment horizontal="center" vertical="center"/>
    </xf>
    <xf numFmtId="39" fontId="5" fillId="3" borderId="22" xfId="0" applyNumberFormat="1" applyFont="1" applyFill="1" applyBorder="1" applyAlignment="1">
      <alignment vertical="center"/>
    </xf>
    <xf numFmtId="3" fontId="6" fillId="5" borderId="23" xfId="0" applyNumberFormat="1" applyFont="1" applyFill="1" applyBorder="1" applyAlignment="1">
      <alignment horizontal="center" vertical="center" wrapText="1"/>
    </xf>
    <xf numFmtId="0" fontId="6" fillId="8" borderId="21" xfId="0" applyFont="1" applyFill="1" applyBorder="1" applyAlignment="1">
      <alignment horizontal="left" vertical="center"/>
    </xf>
    <xf numFmtId="3" fontId="27" fillId="5" borderId="15" xfId="1" applyNumberFormat="1" applyFont="1" applyFill="1" applyBorder="1" applyAlignment="1">
      <alignment horizontal="right" vertical="center"/>
    </xf>
    <xf numFmtId="4" fontId="28" fillId="5" borderId="15" xfId="1" applyNumberFormat="1" applyFont="1" applyFill="1" applyBorder="1" applyAlignment="1">
      <alignment horizontal="center" vertical="center" wrapText="1"/>
    </xf>
    <xf numFmtId="39" fontId="5" fillId="0" borderId="22" xfId="0" applyNumberFormat="1" applyFont="1" applyFill="1" applyBorder="1" applyAlignment="1">
      <alignment vertical="center"/>
    </xf>
    <xf numFmtId="0" fontId="6" fillId="3" borderId="17" xfId="0" applyFont="1" applyFill="1" applyBorder="1" applyAlignment="1">
      <alignment horizontal="center" vertical="center" wrapText="1"/>
    </xf>
    <xf numFmtId="4" fontId="14" fillId="3" borderId="19" xfId="1" applyNumberFormat="1" applyFont="1" applyFill="1" applyBorder="1" applyAlignment="1">
      <alignment horizontal="right" vertical="center"/>
    </xf>
    <xf numFmtId="4" fontId="6" fillId="3" borderId="18" xfId="0" applyNumberFormat="1" applyFont="1" applyFill="1" applyBorder="1" applyAlignment="1">
      <alignment horizontal="right" vertical="center"/>
    </xf>
    <xf numFmtId="39" fontId="6" fillId="3" borderId="18" xfId="2" applyNumberFormat="1" applyFont="1" applyFill="1" applyBorder="1" applyAlignment="1">
      <alignment horizontal="center" vertical="center"/>
    </xf>
    <xf numFmtId="4" fontId="6" fillId="3" borderId="18" xfId="0" applyNumberFormat="1" applyFont="1" applyFill="1" applyBorder="1" applyAlignment="1">
      <alignment horizontal="center" vertical="center"/>
    </xf>
    <xf numFmtId="4" fontId="6" fillId="3" borderId="23" xfId="1" applyNumberFormat="1" applyFont="1" applyFill="1" applyBorder="1" applyAlignment="1">
      <alignment horizontal="right" vertical="center"/>
    </xf>
    <xf numFmtId="2" fontId="6" fillId="3" borderId="22" xfId="0" applyNumberFormat="1" applyFont="1" applyFill="1" applyBorder="1" applyAlignment="1">
      <alignment horizontal="center" vertical="center"/>
    </xf>
    <xf numFmtId="39" fontId="6" fillId="5" borderId="22" xfId="2" applyNumberFormat="1" applyFont="1" applyFill="1" applyBorder="1" applyAlignment="1">
      <alignment horizontal="center" vertical="center"/>
    </xf>
    <xf numFmtId="39" fontId="6" fillId="3" borderId="22" xfId="2" applyNumberFormat="1" applyFont="1" applyFill="1" applyBorder="1" applyAlignment="1">
      <alignment horizontal="center" vertical="center"/>
    </xf>
    <xf numFmtId="4" fontId="6" fillId="5" borderId="22" xfId="0" applyNumberFormat="1" applyFont="1" applyFill="1" applyBorder="1" applyAlignment="1">
      <alignment horizontal="center" vertical="center" wrapText="1"/>
    </xf>
    <xf numFmtId="4" fontId="6" fillId="0" borderId="22" xfId="0" applyNumberFormat="1" applyFont="1" applyFill="1" applyBorder="1" applyAlignment="1">
      <alignment horizontal="center" vertical="center" wrapText="1"/>
    </xf>
    <xf numFmtId="4" fontId="6" fillId="0" borderId="31" xfId="1" applyNumberFormat="1" applyFont="1" applyFill="1" applyBorder="1" applyAlignment="1">
      <alignment horizontal="center" vertical="center"/>
    </xf>
    <xf numFmtId="4" fontId="6" fillId="3" borderId="31" xfId="1" applyNumberFormat="1" applyFont="1" applyFill="1" applyBorder="1" applyAlignment="1">
      <alignment horizontal="center" vertical="center"/>
    </xf>
    <xf numFmtId="0" fontId="6" fillId="0" borderId="33" xfId="1" applyFont="1" applyFill="1" applyBorder="1" applyAlignment="1">
      <alignment horizontal="left" vertical="center"/>
    </xf>
    <xf numFmtId="4" fontId="6" fillId="0" borderId="32" xfId="1" applyNumberFormat="1" applyFont="1" applyFill="1" applyBorder="1" applyAlignment="1">
      <alignment horizontal="right" vertical="center"/>
    </xf>
    <xf numFmtId="0" fontId="5" fillId="3" borderId="33" xfId="1" applyFont="1" applyFill="1" applyBorder="1" applyAlignment="1">
      <alignment horizontal="left" vertical="center"/>
    </xf>
    <xf numFmtId="4" fontId="5" fillId="3" borderId="32" xfId="1" applyNumberFormat="1" applyFont="1" applyFill="1" applyBorder="1" applyAlignment="1">
      <alignment horizontal="right" vertical="center"/>
    </xf>
    <xf numFmtId="0" fontId="5" fillId="10" borderId="5" xfId="1" applyFont="1" applyFill="1" applyBorder="1" applyAlignment="1">
      <alignment horizontal="left" vertical="center"/>
    </xf>
    <xf numFmtId="0" fontId="5" fillId="10" borderId="6" xfId="1" applyFont="1" applyFill="1" applyBorder="1" applyAlignment="1">
      <alignment horizontal="left" vertical="center"/>
    </xf>
    <xf numFmtId="4" fontId="5" fillId="10" borderId="15" xfId="1" applyNumberFormat="1" applyFont="1" applyFill="1" applyBorder="1" applyAlignment="1">
      <alignment horizontal="right" vertical="center"/>
    </xf>
    <xf numFmtId="4" fontId="5" fillId="10" borderId="7" xfId="1" applyNumberFormat="1" applyFont="1" applyFill="1" applyBorder="1" applyAlignment="1">
      <alignment horizontal="center" vertical="center"/>
    </xf>
    <xf numFmtId="4" fontId="5" fillId="10" borderId="7" xfId="1" applyNumberFormat="1" applyFont="1" applyFill="1" applyBorder="1" applyAlignment="1">
      <alignment horizontal="center" vertical="center" wrapText="1"/>
    </xf>
    <xf numFmtId="0" fontId="5" fillId="6" borderId="16" xfId="1" applyFont="1" applyFill="1" applyBorder="1" applyAlignment="1">
      <alignment horizontal="left" vertical="center"/>
    </xf>
    <xf numFmtId="0" fontId="5" fillId="6" borderId="17" xfId="1" applyFont="1" applyFill="1" applyBorder="1" applyAlignment="1">
      <alignment horizontal="left" vertical="center"/>
    </xf>
    <xf numFmtId="0" fontId="5" fillId="9" borderId="17" xfId="1" applyFont="1" applyFill="1" applyBorder="1" applyAlignment="1">
      <alignment horizontal="center" vertical="center"/>
    </xf>
    <xf numFmtId="0" fontId="5" fillId="9" borderId="19" xfId="1" applyFont="1" applyFill="1" applyBorder="1" applyAlignment="1">
      <alignment horizontal="center" vertical="center"/>
    </xf>
    <xf numFmtId="4" fontId="5" fillId="6" borderId="18" xfId="1" applyNumberFormat="1" applyFont="1" applyFill="1" applyBorder="1" applyAlignment="1">
      <alignment horizontal="right" vertical="center"/>
    </xf>
    <xf numFmtId="4" fontId="5" fillId="6" borderId="18" xfId="1" applyNumberFormat="1" applyFont="1" applyFill="1" applyBorder="1" applyAlignment="1">
      <alignment horizontal="center" vertical="center"/>
    </xf>
    <xf numFmtId="4" fontId="5" fillId="9" borderId="18" xfId="1" applyNumberFormat="1" applyFont="1" applyFill="1" applyBorder="1" applyAlignment="1">
      <alignment horizontal="center" vertical="center" wrapText="1"/>
    </xf>
    <xf numFmtId="4" fontId="5" fillId="9" borderId="18" xfId="1" applyNumberFormat="1" applyFont="1" applyFill="1" applyBorder="1" applyAlignment="1">
      <alignment vertical="center"/>
    </xf>
    <xf numFmtId="0" fontId="5" fillId="6" borderId="20" xfId="1" applyFont="1" applyFill="1" applyBorder="1" applyAlignment="1">
      <alignment horizontal="left" vertical="center"/>
    </xf>
    <xf numFmtId="0" fontId="5" fillId="6" borderId="21" xfId="1" applyFont="1" applyFill="1" applyBorder="1" applyAlignment="1">
      <alignment horizontal="left" vertical="center"/>
    </xf>
    <xf numFmtId="0" fontId="5" fillId="9" borderId="21" xfId="1" applyFont="1" applyFill="1" applyBorder="1" applyAlignment="1">
      <alignment horizontal="center" vertical="center"/>
    </xf>
    <xf numFmtId="0" fontId="5" fillId="9" borderId="23" xfId="1" applyFont="1" applyFill="1" applyBorder="1" applyAlignment="1">
      <alignment horizontal="center" vertical="center"/>
    </xf>
    <xf numFmtId="4" fontId="5" fillId="9" borderId="22" xfId="1" applyNumberFormat="1" applyFont="1" applyFill="1" applyBorder="1" applyAlignment="1">
      <alignment horizontal="center" vertical="center" wrapText="1"/>
    </xf>
    <xf numFmtId="0" fontId="6" fillId="8" borderId="27" xfId="1" applyFont="1" applyFill="1" applyBorder="1" applyAlignment="1">
      <alignment horizontal="left" vertical="center"/>
    </xf>
    <xf numFmtId="0" fontId="6" fillId="8" borderId="28" xfId="1" applyFont="1" applyFill="1" applyBorder="1" applyAlignment="1">
      <alignment horizontal="left" vertical="center"/>
    </xf>
    <xf numFmtId="0" fontId="6" fillId="0" borderId="28" xfId="1" applyFont="1" applyBorder="1" applyAlignment="1">
      <alignment horizontal="center" vertical="center" wrapText="1"/>
    </xf>
    <xf numFmtId="0" fontId="6" fillId="0" borderId="30" xfId="1" applyFont="1" applyBorder="1" applyAlignment="1">
      <alignment horizontal="center" vertical="center" wrapText="1"/>
    </xf>
    <xf numFmtId="4" fontId="6" fillId="8" borderId="29" xfId="1" applyNumberFormat="1" applyFont="1" applyFill="1" applyBorder="1" applyAlignment="1">
      <alignment horizontal="center" vertical="center"/>
    </xf>
    <xf numFmtId="4" fontId="6" fillId="7" borderId="29" xfId="1" applyNumberFormat="1" applyFont="1" applyFill="1" applyBorder="1" applyAlignment="1">
      <alignment horizontal="center" vertical="center" wrapText="1"/>
    </xf>
    <xf numFmtId="0" fontId="5" fillId="9" borderId="16" xfId="1" applyFont="1" applyFill="1" applyBorder="1" applyAlignment="1">
      <alignment horizontal="left" vertical="center"/>
    </xf>
    <xf numFmtId="0" fontId="5" fillId="9" borderId="17" xfId="1" applyFont="1" applyFill="1" applyBorder="1" applyAlignment="1">
      <alignment horizontal="left" vertical="center"/>
    </xf>
    <xf numFmtId="4" fontId="5" fillId="9" borderId="19" xfId="1" applyNumberFormat="1" applyFont="1" applyFill="1" applyBorder="1" applyAlignment="1">
      <alignment horizontal="right" vertical="center"/>
    </xf>
    <xf numFmtId="4" fontId="5" fillId="9" borderId="18" xfId="1" applyNumberFormat="1" applyFont="1" applyFill="1" applyBorder="1" applyAlignment="1">
      <alignment horizontal="center" vertical="center"/>
    </xf>
    <xf numFmtId="0" fontId="5" fillId="0" borderId="0" xfId="1" applyFont="1" applyFill="1" applyAlignment="1">
      <alignment vertical="center" wrapText="1"/>
    </xf>
    <xf numFmtId="0" fontId="6" fillId="3" borderId="17" xfId="1" applyFont="1" applyFill="1" applyBorder="1" applyAlignment="1">
      <alignment horizontal="center" vertical="center" wrapText="1"/>
    </xf>
    <xf numFmtId="4" fontId="6" fillId="6" borderId="19" xfId="1" applyNumberFormat="1" applyFont="1" applyFill="1" applyBorder="1" applyAlignment="1">
      <alignment horizontal="right" vertical="center"/>
    </xf>
    <xf numFmtId="4" fontId="6" fillId="6" borderId="18" xfId="1" applyNumberFormat="1" applyFont="1" applyFill="1" applyBorder="1" applyAlignment="1">
      <alignment horizontal="center" vertical="center"/>
    </xf>
    <xf numFmtId="4" fontId="6" fillId="6" borderId="18" xfId="1" applyNumberFormat="1" applyFont="1" applyFill="1" applyBorder="1" applyAlignment="1">
      <alignment horizontal="center" vertical="center" wrapText="1"/>
    </xf>
    <xf numFmtId="4" fontId="6" fillId="9" borderId="18" xfId="0" applyNumberFormat="1" applyFont="1" applyFill="1" applyBorder="1" applyAlignment="1">
      <alignment vertical="center"/>
    </xf>
    <xf numFmtId="4" fontId="6" fillId="3" borderId="18" xfId="1" applyNumberFormat="1" applyFont="1" applyFill="1" applyBorder="1" applyAlignment="1">
      <alignment horizontal="center" vertical="center"/>
    </xf>
    <xf numFmtId="0" fontId="5" fillId="2" borderId="15" xfId="1" applyFont="1" applyFill="1" applyBorder="1" applyAlignment="1">
      <alignment horizontal="center" vertical="center"/>
    </xf>
    <xf numFmtId="4" fontId="5" fillId="10" borderId="7" xfId="1" applyNumberFormat="1" applyFont="1" applyFill="1" applyBorder="1" applyAlignment="1">
      <alignment horizontal="right" vertical="center"/>
    </xf>
    <xf numFmtId="4" fontId="5" fillId="2" borderId="7" xfId="2" applyNumberFormat="1" applyFont="1" applyFill="1" applyBorder="1" applyAlignment="1">
      <alignment horizontal="center" vertical="center" wrapText="1"/>
    </xf>
    <xf numFmtId="0" fontId="6" fillId="8" borderId="41" xfId="1" applyFont="1" applyFill="1" applyBorder="1" applyAlignment="1">
      <alignment horizontal="left" vertical="center"/>
    </xf>
    <xf numFmtId="0" fontId="6" fillId="8" borderId="35" xfId="1" applyFont="1" applyFill="1" applyBorder="1" applyAlignment="1">
      <alignment horizontal="left" vertical="center"/>
    </xf>
    <xf numFmtId="39" fontId="5" fillId="2" borderId="7" xfId="2" applyNumberFormat="1" applyFont="1" applyFill="1" applyBorder="1" applyAlignment="1">
      <alignment horizontal="center" vertical="center"/>
    </xf>
    <xf numFmtId="0" fontId="18" fillId="0" borderId="0" xfId="1" applyFont="1" applyFill="1" applyBorder="1" applyAlignment="1">
      <alignment vertical="center" wrapText="1"/>
    </xf>
    <xf numFmtId="0" fontId="18" fillId="0" borderId="9" xfId="1" applyFont="1" applyFill="1" applyBorder="1" applyAlignment="1">
      <alignment vertical="center" wrapText="1"/>
    </xf>
    <xf numFmtId="4" fontId="6" fillId="9" borderId="19" xfId="1" applyNumberFormat="1" applyFont="1" applyFill="1" applyBorder="1" applyAlignment="1">
      <alignment horizontal="right" vertical="center"/>
    </xf>
    <xf numFmtId="4" fontId="6" fillId="9" borderId="18" xfId="1" applyNumberFormat="1" applyFont="1" applyFill="1" applyBorder="1" applyAlignment="1">
      <alignment horizontal="center" vertical="center"/>
    </xf>
    <xf numFmtId="4" fontId="6" fillId="9" borderId="18" xfId="1" applyNumberFormat="1" applyFont="1" applyFill="1" applyBorder="1" applyAlignment="1">
      <alignment horizontal="center" vertical="center" wrapText="1"/>
    </xf>
    <xf numFmtId="0" fontId="6" fillId="3" borderId="36" xfId="1" applyFont="1" applyFill="1" applyBorder="1" applyAlignment="1">
      <alignment horizontal="center" vertical="center" wrapText="1"/>
    </xf>
    <xf numFmtId="4" fontId="6" fillId="3" borderId="24" xfId="1" applyNumberFormat="1" applyFont="1" applyFill="1" applyBorder="1" applyAlignment="1">
      <alignment horizontal="center" vertical="center"/>
    </xf>
    <xf numFmtId="4" fontId="5" fillId="3" borderId="18" xfId="0" applyNumberFormat="1" applyFont="1" applyFill="1" applyBorder="1" applyAlignment="1">
      <alignment vertical="center"/>
    </xf>
    <xf numFmtId="0" fontId="18" fillId="5" borderId="0" xfId="1" applyFont="1" applyFill="1" applyBorder="1" applyAlignment="1">
      <alignment vertical="center" wrapText="1"/>
    </xf>
    <xf numFmtId="0" fontId="18" fillId="5" borderId="9" xfId="1" applyFont="1" applyFill="1" applyBorder="1" applyAlignment="1">
      <alignment vertical="center" wrapText="1"/>
    </xf>
    <xf numFmtId="0" fontId="5" fillId="3" borderId="21" xfId="1" applyFont="1" applyFill="1" applyBorder="1" applyAlignment="1">
      <alignment vertical="center" wrapText="1"/>
    </xf>
    <xf numFmtId="4" fontId="14" fillId="6" borderId="23" xfId="1" applyNumberFormat="1" applyFont="1" applyFill="1" applyBorder="1" applyAlignment="1">
      <alignment horizontal="right" vertical="center"/>
    </xf>
    <xf numFmtId="4" fontId="14" fillId="6" borderId="22" xfId="1" applyNumberFormat="1" applyFont="1" applyFill="1" applyBorder="1" applyAlignment="1">
      <alignment horizontal="center" vertical="center"/>
    </xf>
    <xf numFmtId="4" fontId="14" fillId="6" borderId="24" xfId="1" applyNumberFormat="1" applyFont="1" applyFill="1" applyBorder="1" applyAlignment="1">
      <alignment horizontal="center" vertical="center"/>
    </xf>
    <xf numFmtId="4" fontId="14" fillId="9" borderId="24" xfId="0" applyNumberFormat="1" applyFont="1" applyFill="1" applyBorder="1" applyAlignment="1">
      <alignment vertical="center"/>
    </xf>
    <xf numFmtId="2" fontId="5" fillId="3" borderId="22" xfId="1" applyNumberFormat="1" applyFont="1" applyFill="1" applyBorder="1" applyAlignment="1">
      <alignment horizontal="right" vertical="center"/>
    </xf>
    <xf numFmtId="4" fontId="5" fillId="3" borderId="23" xfId="1" applyNumberFormat="1" applyFont="1" applyFill="1" applyBorder="1" applyAlignment="1">
      <alignment horizontal="center" vertical="center"/>
    </xf>
    <xf numFmtId="0" fontId="5" fillId="5" borderId="0" xfId="1" applyFont="1" applyFill="1" applyAlignment="1">
      <alignment vertical="center" wrapText="1"/>
    </xf>
    <xf numFmtId="0" fontId="6" fillId="0" borderId="36" xfId="1" applyFont="1" applyBorder="1" applyAlignment="1">
      <alignment horizontal="center" vertical="center" wrapText="1"/>
    </xf>
    <xf numFmtId="0" fontId="6" fillId="0" borderId="36" xfId="1" applyFont="1" applyFill="1" applyBorder="1" applyAlignment="1">
      <alignment horizontal="center" vertical="center" wrapText="1"/>
    </xf>
    <xf numFmtId="3" fontId="5" fillId="6" borderId="20" xfId="1" applyNumberFormat="1" applyFont="1" applyFill="1" applyBorder="1" applyAlignment="1">
      <alignment horizontal="left" vertical="center"/>
    </xf>
    <xf numFmtId="0" fontId="6" fillId="0" borderId="28" xfId="1" applyFont="1" applyFill="1" applyBorder="1" applyAlignment="1">
      <alignment horizontal="left" vertical="center"/>
    </xf>
    <xf numFmtId="0" fontId="6" fillId="0" borderId="30" xfId="1" applyFont="1" applyFill="1" applyBorder="1" applyAlignment="1">
      <alignment vertical="center"/>
    </xf>
    <xf numFmtId="4" fontId="5" fillId="9" borderId="22" xfId="0" applyNumberFormat="1" applyFont="1" applyFill="1" applyBorder="1" applyAlignment="1">
      <alignment horizontal="right" vertical="center"/>
    </xf>
    <xf numFmtId="4" fontId="5" fillId="3" borderId="24" xfId="0" applyNumberFormat="1" applyFont="1" applyFill="1" applyBorder="1" applyAlignment="1">
      <alignment vertical="center"/>
    </xf>
    <xf numFmtId="0" fontId="6" fillId="0" borderId="9" xfId="1" applyFont="1" applyBorder="1" applyAlignment="1">
      <alignment vertical="center" wrapText="1"/>
    </xf>
    <xf numFmtId="0" fontId="6" fillId="0" borderId="9" xfId="1" applyFont="1" applyBorder="1" applyAlignment="1">
      <alignment vertical="center"/>
    </xf>
    <xf numFmtId="0" fontId="5" fillId="0" borderId="9" xfId="1" applyFont="1" applyBorder="1" applyAlignment="1">
      <alignment vertical="center"/>
    </xf>
    <xf numFmtId="4" fontId="29" fillId="3" borderId="24" xfId="1" applyNumberFormat="1" applyFont="1" applyFill="1" applyBorder="1" applyAlignment="1">
      <alignment horizontal="center" vertical="center" wrapText="1"/>
    </xf>
    <xf numFmtId="4" fontId="6" fillId="5" borderId="22" xfId="1" applyNumberFormat="1" applyFont="1" applyFill="1" applyBorder="1" applyAlignment="1">
      <alignment horizontal="right" vertical="center"/>
    </xf>
    <xf numFmtId="4" fontId="6" fillId="5" borderId="23" xfId="1" applyNumberFormat="1" applyFont="1" applyFill="1" applyBorder="1" applyAlignment="1">
      <alignment horizontal="right" vertical="center"/>
    </xf>
    <xf numFmtId="0" fontId="6" fillId="0" borderId="22" xfId="1" applyFont="1" applyBorder="1" applyAlignment="1">
      <alignment horizontal="center" vertical="center" wrapText="1"/>
    </xf>
    <xf numFmtId="4" fontId="3" fillId="8" borderId="24" xfId="1" applyNumberFormat="1" applyFont="1" applyFill="1" applyBorder="1" applyAlignment="1">
      <alignment horizontal="center" vertical="center" wrapText="1"/>
    </xf>
    <xf numFmtId="4" fontId="6" fillId="5" borderId="24" xfId="1" applyNumberFormat="1" applyFont="1" applyFill="1" applyBorder="1" applyAlignment="1">
      <alignment horizontal="right" vertical="center"/>
    </xf>
    <xf numFmtId="4" fontId="9" fillId="0" borderId="24" xfId="1" quotePrefix="1" applyNumberFormat="1" applyFont="1" applyBorder="1" applyAlignment="1">
      <alignment horizontal="center" vertical="center" wrapText="1"/>
    </xf>
    <xf numFmtId="4" fontId="6" fillId="0" borderId="30" xfId="1" applyNumberFormat="1" applyFont="1" applyFill="1" applyBorder="1" applyAlignment="1">
      <alignment horizontal="right" vertical="center"/>
    </xf>
    <xf numFmtId="4" fontId="14" fillId="3" borderId="23" xfId="1" applyNumberFormat="1" applyFont="1" applyFill="1" applyBorder="1" applyAlignment="1">
      <alignment horizontal="right" vertical="center"/>
    </xf>
    <xf numFmtId="4" fontId="14" fillId="3" borderId="22" xfId="1" applyNumberFormat="1" applyFont="1" applyFill="1" applyBorder="1" applyAlignment="1">
      <alignment horizontal="center" vertical="center" wrapText="1"/>
    </xf>
    <xf numFmtId="4" fontId="14" fillId="3" borderId="24" xfId="1" applyNumberFormat="1" applyFont="1" applyFill="1" applyBorder="1" applyAlignment="1">
      <alignment horizontal="center" vertical="center" wrapText="1"/>
    </xf>
    <xf numFmtId="4" fontId="14" fillId="4" borderId="23" xfId="1" applyNumberFormat="1" applyFont="1" applyFill="1" applyBorder="1" applyAlignment="1">
      <alignment horizontal="right" vertical="center"/>
    </xf>
    <xf numFmtId="4" fontId="14" fillId="4" borderId="22" xfId="1" applyNumberFormat="1" applyFont="1" applyFill="1" applyBorder="1" applyAlignment="1">
      <alignment horizontal="center" vertical="center"/>
    </xf>
    <xf numFmtId="4" fontId="14" fillId="9" borderId="22" xfId="0" applyNumberFormat="1" applyFont="1" applyFill="1" applyBorder="1" applyAlignment="1">
      <alignment horizontal="right" vertical="center"/>
    </xf>
    <xf numFmtId="0" fontId="6" fillId="0" borderId="23" xfId="1" applyFont="1" applyBorder="1" applyAlignment="1">
      <alignment horizontal="center" vertical="center"/>
    </xf>
    <xf numFmtId="4" fontId="6" fillId="0" borderId="22" xfId="2" applyNumberFormat="1" applyFont="1" applyFill="1" applyBorder="1" applyAlignment="1">
      <alignment horizontal="center" vertical="center"/>
    </xf>
    <xf numFmtId="0" fontId="6" fillId="0" borderId="23" xfId="1" applyFont="1" applyFill="1" applyBorder="1" applyAlignment="1">
      <alignment horizontal="center" vertical="center"/>
    </xf>
    <xf numFmtId="0" fontId="15" fillId="0" borderId="21" xfId="1" applyFont="1" applyFill="1" applyBorder="1" applyAlignment="1">
      <alignment vertical="center"/>
    </xf>
    <xf numFmtId="0" fontId="15" fillId="0" borderId="22" xfId="1" applyFont="1" applyFill="1" applyBorder="1" applyAlignment="1">
      <alignment vertical="center"/>
    </xf>
    <xf numFmtId="4" fontId="15" fillId="0" borderId="22" xfId="0" applyNumberFormat="1" applyFont="1" applyFill="1" applyBorder="1" applyAlignment="1">
      <alignment horizontal="center" vertical="center" wrapText="1"/>
    </xf>
    <xf numFmtId="0" fontId="15" fillId="0" borderId="20" xfId="1" applyFont="1" applyFill="1" applyBorder="1" applyAlignment="1">
      <alignment horizontal="left" vertical="center"/>
    </xf>
    <xf numFmtId="0" fontId="5" fillId="9" borderId="35" xfId="1" applyFont="1" applyFill="1" applyBorder="1" applyAlignment="1">
      <alignment horizontal="center" vertical="center"/>
    </xf>
    <xf numFmtId="0" fontId="5" fillId="9" borderId="36" xfId="1" applyFont="1" applyFill="1" applyBorder="1" applyAlignment="1">
      <alignment horizontal="center" vertical="center"/>
    </xf>
    <xf numFmtId="4" fontId="5" fillId="9" borderId="24" xfId="1" applyNumberFormat="1" applyFont="1" applyFill="1" applyBorder="1" applyAlignment="1">
      <alignment horizontal="center" vertical="center" wrapText="1"/>
    </xf>
    <xf numFmtId="4" fontId="5" fillId="9" borderId="18" xfId="1" applyNumberFormat="1" applyFont="1" applyFill="1" applyBorder="1" applyAlignment="1">
      <alignment horizontal="right" vertical="center"/>
    </xf>
    <xf numFmtId="0" fontId="6" fillId="9" borderId="35" xfId="1" applyFont="1" applyFill="1" applyBorder="1" applyAlignment="1">
      <alignment horizontal="center" vertical="center" wrapText="1"/>
    </xf>
    <xf numFmtId="0" fontId="5" fillId="9" borderId="36" xfId="1" applyFont="1" applyFill="1" applyBorder="1" applyAlignment="1">
      <alignment horizontal="center" vertical="center" wrapText="1"/>
    </xf>
    <xf numFmtId="4" fontId="14" fillId="3" borderId="24" xfId="1" applyNumberFormat="1" applyFont="1" applyFill="1" applyBorder="1" applyAlignment="1">
      <alignment horizontal="center" vertical="center"/>
    </xf>
    <xf numFmtId="4" fontId="14" fillId="9" borderId="24" xfId="1" applyNumberFormat="1" applyFont="1" applyFill="1" applyBorder="1" applyAlignment="1">
      <alignment horizontal="center" vertical="center" wrapText="1"/>
    </xf>
    <xf numFmtId="4" fontId="14" fillId="9" borderId="24" xfId="1" applyNumberFormat="1" applyFont="1" applyFill="1" applyBorder="1" applyAlignment="1">
      <alignment horizontal="right" vertical="center"/>
    </xf>
    <xf numFmtId="0" fontId="6" fillId="0" borderId="36" xfId="1" applyFont="1" applyBorder="1" applyAlignment="1">
      <alignment horizontal="center" vertical="center"/>
    </xf>
    <xf numFmtId="0" fontId="6" fillId="9" borderId="35" xfId="1" applyFont="1" applyFill="1" applyBorder="1" applyAlignment="1">
      <alignment horizontal="center" vertical="center"/>
    </xf>
    <xf numFmtId="0" fontId="6" fillId="9" borderId="36" xfId="1" applyFont="1" applyFill="1" applyBorder="1" applyAlignment="1">
      <alignment horizontal="center" vertical="center"/>
    </xf>
    <xf numFmtId="4" fontId="14" fillId="9" borderId="18" xfId="1" applyNumberFormat="1" applyFont="1" applyFill="1" applyBorder="1" applyAlignment="1">
      <alignment horizontal="right" vertical="center"/>
    </xf>
    <xf numFmtId="3" fontId="5" fillId="9" borderId="36" xfId="1" applyNumberFormat="1" applyFont="1" applyFill="1" applyBorder="1" applyAlignment="1">
      <alignment horizontal="center" vertical="center"/>
    </xf>
    <xf numFmtId="4" fontId="5" fillId="9" borderId="24" xfId="1" applyNumberFormat="1" applyFont="1" applyFill="1" applyBorder="1" applyAlignment="1">
      <alignment horizontal="right" vertical="center"/>
    </xf>
    <xf numFmtId="0" fontId="6" fillId="0" borderId="35" xfId="1" applyFont="1" applyBorder="1" applyAlignment="1">
      <alignment horizontal="center" vertical="center"/>
    </xf>
    <xf numFmtId="39" fontId="6" fillId="0" borderId="22" xfId="2" applyNumberFormat="1" applyFont="1" applyFill="1" applyBorder="1" applyAlignment="1">
      <alignment horizontal="center" vertical="center"/>
    </xf>
    <xf numFmtId="0" fontId="6" fillId="0" borderId="21" xfId="1" applyFont="1" applyBorder="1" applyAlignment="1">
      <alignment horizontal="center" vertical="center"/>
    </xf>
    <xf numFmtId="39" fontId="6" fillId="0" borderId="23" xfId="1" applyNumberFormat="1" applyFont="1" applyFill="1" applyBorder="1" applyAlignment="1">
      <alignment vertical="center"/>
    </xf>
    <xf numFmtId="39" fontId="5" fillId="2" borderId="15" xfId="1" applyNumberFormat="1" applyFont="1" applyFill="1" applyBorder="1" applyAlignment="1">
      <alignment horizontal="right" vertical="center"/>
    </xf>
    <xf numFmtId="0" fontId="14" fillId="3" borderId="19" xfId="1" applyFont="1" applyFill="1" applyBorder="1" applyAlignment="1">
      <alignment horizontal="left" vertical="center"/>
    </xf>
    <xf numFmtId="0" fontId="14" fillId="4" borderId="24" xfId="1" applyFont="1" applyFill="1" applyBorder="1" applyAlignment="1">
      <alignment horizontal="center" vertical="center"/>
    </xf>
    <xf numFmtId="0" fontId="14" fillId="4" borderId="24" xfId="1" applyFont="1" applyFill="1" applyBorder="1" applyAlignment="1">
      <alignment horizontal="center" vertical="center" wrapText="1"/>
    </xf>
    <xf numFmtId="0" fontId="14" fillId="9" borderId="18" xfId="1" applyFont="1" applyFill="1" applyBorder="1" applyAlignment="1">
      <alignment horizontal="left" vertical="center"/>
    </xf>
    <xf numFmtId="2" fontId="5" fillId="3" borderId="18" xfId="1" applyNumberFormat="1" applyFont="1" applyFill="1" applyBorder="1" applyAlignment="1">
      <alignment horizontal="right" vertical="center"/>
    </xf>
    <xf numFmtId="0" fontId="5" fillId="9" borderId="41" xfId="1" applyFont="1" applyFill="1" applyBorder="1" applyAlignment="1">
      <alignment horizontal="center" vertical="center"/>
    </xf>
    <xf numFmtId="39" fontId="6" fillId="3" borderId="23" xfId="1" applyNumberFormat="1" applyFont="1" applyFill="1" applyBorder="1" applyAlignment="1">
      <alignment vertical="center"/>
    </xf>
    <xf numFmtId="0" fontId="5" fillId="9" borderId="24" xfId="1" applyFont="1" applyFill="1" applyBorder="1" applyAlignment="1">
      <alignment horizontal="center" vertical="center" wrapText="1"/>
    </xf>
    <xf numFmtId="39" fontId="5" fillId="9" borderId="24" xfId="1" applyNumberFormat="1" applyFont="1" applyFill="1" applyBorder="1" applyAlignment="1">
      <alignment vertical="center"/>
    </xf>
    <xf numFmtId="0" fontId="6" fillId="3" borderId="21" xfId="1" applyFont="1" applyFill="1" applyBorder="1" applyAlignment="1">
      <alignment horizontal="center" vertical="center"/>
    </xf>
    <xf numFmtId="0" fontId="6" fillId="3" borderId="36" xfId="1" applyFont="1" applyFill="1" applyBorder="1" applyAlignment="1">
      <alignment horizontal="center" vertical="center"/>
    </xf>
    <xf numFmtId="39" fontId="5" fillId="3" borderId="23" xfId="1" applyNumberFormat="1" applyFont="1" applyFill="1" applyBorder="1" applyAlignment="1">
      <alignment vertical="center"/>
    </xf>
    <xf numFmtId="4" fontId="6" fillId="3" borderId="23" xfId="2" applyNumberFormat="1" applyFont="1" applyFill="1" applyBorder="1" applyAlignment="1">
      <alignment horizontal="right" vertical="center"/>
    </xf>
    <xf numFmtId="0" fontId="5" fillId="3" borderId="8" xfId="1" applyFont="1" applyFill="1" applyBorder="1" applyAlignment="1">
      <alignment horizontal="left" vertical="center"/>
    </xf>
    <xf numFmtId="0" fontId="5" fillId="3" borderId="0" xfId="1" applyFont="1" applyFill="1" applyBorder="1" applyAlignment="1">
      <alignment horizontal="left" vertical="center"/>
    </xf>
    <xf numFmtId="39" fontId="6" fillId="3" borderId="12" xfId="1" applyNumberFormat="1" applyFont="1" applyFill="1" applyBorder="1" applyAlignment="1">
      <alignment vertical="center"/>
    </xf>
    <xf numFmtId="0" fontId="6" fillId="0" borderId="34" xfId="1" applyFont="1" applyFill="1" applyBorder="1" applyAlignment="1">
      <alignment horizontal="left" vertical="center"/>
    </xf>
    <xf numFmtId="4" fontId="6" fillId="0" borderId="23" xfId="2" applyNumberFormat="1" applyFont="1" applyFill="1" applyBorder="1" applyAlignment="1">
      <alignment horizontal="right" vertical="center"/>
    </xf>
    <xf numFmtId="0" fontId="5" fillId="3" borderId="0" xfId="1" applyFont="1" applyFill="1" applyAlignment="1">
      <alignment vertical="center"/>
    </xf>
    <xf numFmtId="0" fontId="5" fillId="9" borderId="35" xfId="1" applyFont="1" applyFill="1" applyBorder="1" applyAlignment="1">
      <alignment horizontal="center" vertical="center" wrapText="1"/>
    </xf>
    <xf numFmtId="0" fontId="6" fillId="0" borderId="35" xfId="1" applyFont="1" applyBorder="1" applyAlignment="1">
      <alignment horizontal="center" vertical="center" wrapText="1"/>
    </xf>
    <xf numFmtId="0" fontId="6" fillId="3" borderId="35" xfId="1" applyFont="1" applyFill="1" applyBorder="1" applyAlignment="1">
      <alignment horizontal="center" vertical="center" wrapText="1"/>
    </xf>
    <xf numFmtId="0" fontId="6" fillId="0" borderId="30" xfId="1" applyFont="1" applyFill="1" applyBorder="1" applyAlignment="1">
      <alignment horizontal="center" vertical="center"/>
    </xf>
    <xf numFmtId="4" fontId="5" fillId="3" borderId="24" xfId="4" applyNumberFormat="1" applyFont="1" applyFill="1" applyBorder="1" applyAlignment="1">
      <alignment horizontal="center" vertical="center"/>
    </xf>
    <xf numFmtId="4" fontId="6" fillId="0" borderId="23" xfId="4" applyNumberFormat="1" applyFont="1" applyFill="1" applyBorder="1" applyAlignment="1">
      <alignment horizontal="right" vertical="center"/>
    </xf>
    <xf numFmtId="4" fontId="14" fillId="3" borderId="24" xfId="4" applyNumberFormat="1" applyFont="1" applyFill="1" applyBorder="1" applyAlignment="1">
      <alignment horizontal="center" vertical="center"/>
    </xf>
    <xf numFmtId="4" fontId="6" fillId="0" borderId="24" xfId="1" applyNumberFormat="1" applyFont="1" applyFill="1" applyBorder="1" applyAlignment="1">
      <alignment horizontal="right" vertical="center"/>
    </xf>
    <xf numFmtId="4" fontId="5" fillId="4" borderId="23" xfId="1" applyNumberFormat="1" applyFont="1" applyFill="1" applyBorder="1" applyAlignment="1">
      <alignment horizontal="right" vertical="center"/>
    </xf>
    <xf numFmtId="4" fontId="5" fillId="4" borderId="24" xfId="1" applyNumberFormat="1" applyFont="1" applyFill="1" applyBorder="1" applyAlignment="1">
      <alignment horizontal="center" vertical="center"/>
    </xf>
    <xf numFmtId="4" fontId="5" fillId="4" borderId="24" xfId="1" applyNumberFormat="1" applyFont="1" applyFill="1" applyBorder="1" applyAlignment="1">
      <alignment horizontal="center" vertical="center" wrapText="1"/>
    </xf>
    <xf numFmtId="4" fontId="6" fillId="4" borderId="22" xfId="1" applyNumberFormat="1" applyFont="1" applyFill="1" applyBorder="1" applyAlignment="1">
      <alignment horizontal="right" vertical="center" wrapText="1"/>
    </xf>
    <xf numFmtId="4" fontId="6" fillId="4" borderId="24" xfId="1" applyNumberFormat="1" applyFont="1" applyFill="1" applyBorder="1" applyAlignment="1">
      <alignment horizontal="center" vertical="center" wrapText="1"/>
    </xf>
    <xf numFmtId="4" fontId="14" fillId="4" borderId="24" xfId="1" applyNumberFormat="1" applyFont="1" applyFill="1" applyBorder="1" applyAlignment="1">
      <alignment horizontal="center" vertical="center" wrapText="1"/>
    </xf>
    <xf numFmtId="0" fontId="6" fillId="3" borderId="35" xfId="1" applyFont="1" applyFill="1" applyBorder="1" applyAlignment="1">
      <alignment horizontal="center" vertical="center"/>
    </xf>
    <xf numFmtId="3" fontId="6" fillId="9" borderId="36" xfId="1" applyNumberFormat="1" applyFont="1" applyFill="1" applyBorder="1" applyAlignment="1">
      <alignment horizontal="center" vertical="center"/>
    </xf>
    <xf numFmtId="4" fontId="9" fillId="3" borderId="24" xfId="1" applyNumberFormat="1" applyFont="1" applyFill="1" applyBorder="1" applyAlignment="1">
      <alignment horizontal="center" vertical="center"/>
    </xf>
    <xf numFmtId="4" fontId="6" fillId="9" borderId="24" xfId="1" applyNumberFormat="1" applyFont="1" applyFill="1" applyBorder="1" applyAlignment="1">
      <alignment horizontal="center" vertical="center" wrapText="1"/>
    </xf>
    <xf numFmtId="4" fontId="6" fillId="9" borderId="24" xfId="1" applyNumberFormat="1" applyFont="1" applyFill="1" applyBorder="1" applyAlignment="1">
      <alignment horizontal="right" vertical="center"/>
    </xf>
    <xf numFmtId="0" fontId="30" fillId="0" borderId="43" xfId="0" applyFont="1" applyBorder="1" applyAlignment="1">
      <alignment horizontal="center" vertical="center" wrapText="1"/>
    </xf>
    <xf numFmtId="4" fontId="14" fillId="0" borderId="24" xfId="1" applyNumberFormat="1" applyFont="1" applyFill="1" applyBorder="1" applyAlignment="1">
      <alignment horizontal="center" vertical="center" wrapText="1"/>
    </xf>
    <xf numFmtId="0" fontId="5" fillId="3" borderId="35" xfId="1" applyFont="1" applyFill="1" applyBorder="1" applyAlignment="1">
      <alignment horizontal="center" vertical="center"/>
    </xf>
    <xf numFmtId="0" fontId="5" fillId="3" borderId="36" xfId="1" applyFont="1" applyFill="1" applyBorder="1" applyAlignment="1">
      <alignment horizontal="center" vertical="center"/>
    </xf>
    <xf numFmtId="0" fontId="6" fillId="0" borderId="12" xfId="1" applyFont="1" applyBorder="1" applyAlignment="1">
      <alignment horizontal="center" vertical="center"/>
    </xf>
    <xf numFmtId="4" fontId="6" fillId="0" borderId="9" xfId="1" applyNumberFormat="1" applyFont="1" applyBorder="1" applyAlignment="1">
      <alignment horizontal="center" vertical="center" wrapText="1"/>
    </xf>
    <xf numFmtId="4" fontId="6" fillId="0" borderId="9" xfId="1" applyNumberFormat="1" applyFont="1" applyBorder="1" applyAlignment="1">
      <alignment horizontal="right" vertical="center"/>
    </xf>
    <xf numFmtId="4" fontId="6" fillId="0" borderId="31" xfId="2" applyNumberFormat="1" applyFont="1" applyFill="1" applyBorder="1" applyAlignment="1">
      <alignment horizontal="center" vertical="center"/>
    </xf>
    <xf numFmtId="2" fontId="6" fillId="0" borderId="32" xfId="1" applyNumberFormat="1" applyFont="1" applyFill="1" applyBorder="1" applyAlignment="1">
      <alignment horizontal="center" vertical="center"/>
    </xf>
    <xf numFmtId="2" fontId="6" fillId="0" borderId="31" xfId="1" applyNumberFormat="1" applyFont="1" applyFill="1" applyBorder="1" applyAlignment="1">
      <alignment horizontal="center" vertical="center"/>
    </xf>
    <xf numFmtId="0" fontId="6" fillId="0" borderId="32" xfId="1" applyFont="1" applyFill="1" applyBorder="1" applyAlignment="1">
      <alignment horizontal="center" vertical="center"/>
    </xf>
    <xf numFmtId="4" fontId="6" fillId="3" borderId="24" xfId="2" applyNumberFormat="1" applyFont="1" applyFill="1" applyBorder="1" applyAlignment="1">
      <alignment horizontal="center" vertical="center"/>
    </xf>
    <xf numFmtId="0" fontId="6" fillId="0" borderId="27" xfId="1" applyFont="1" applyFill="1" applyBorder="1" applyAlignment="1">
      <alignment horizontal="left" vertical="center"/>
    </xf>
    <xf numFmtId="0" fontId="6" fillId="0" borderId="30" xfId="1" applyFont="1" applyBorder="1" applyAlignment="1">
      <alignment horizontal="center" vertical="center"/>
    </xf>
    <xf numFmtId="4" fontId="6" fillId="0" borderId="29" xfId="1" applyNumberFormat="1" applyFont="1" applyFill="1" applyBorder="1" applyAlignment="1">
      <alignment horizontal="center" vertical="center"/>
    </xf>
    <xf numFmtId="4" fontId="6" fillId="0" borderId="29" xfId="1" applyNumberFormat="1" applyFont="1" applyBorder="1" applyAlignment="1">
      <alignment horizontal="center" vertical="center" wrapText="1"/>
    </xf>
    <xf numFmtId="4" fontId="6" fillId="0" borderId="29" xfId="2" applyNumberFormat="1" applyFont="1" applyFill="1" applyBorder="1" applyAlignment="1">
      <alignment horizontal="center" vertical="center"/>
    </xf>
    <xf numFmtId="4" fontId="5" fillId="9" borderId="19" xfId="1" applyNumberFormat="1" applyFont="1" applyFill="1" applyBorder="1" applyAlignment="1">
      <alignment horizontal="center" vertical="center" wrapText="1"/>
    </xf>
    <xf numFmtId="4" fontId="5" fillId="9" borderId="23" xfId="1" applyNumberFormat="1" applyFont="1" applyFill="1" applyBorder="1" applyAlignment="1">
      <alignment horizontal="center" vertical="center" wrapText="1"/>
    </xf>
    <xf numFmtId="4" fontId="5" fillId="0" borderId="23" xfId="1" applyNumberFormat="1" applyFont="1" applyFill="1" applyBorder="1" applyAlignment="1">
      <alignment horizontal="center" vertical="center" wrapText="1"/>
    </xf>
    <xf numFmtId="4" fontId="5" fillId="0" borderId="24" xfId="1" applyNumberFormat="1" applyFont="1" applyFill="1" applyBorder="1" applyAlignment="1">
      <alignment horizontal="center" vertical="center" wrapText="1"/>
    </xf>
    <xf numFmtId="0" fontId="6" fillId="0" borderId="32" xfId="1" applyFont="1" applyBorder="1" applyAlignment="1">
      <alignment horizontal="center" vertical="center" wrapText="1"/>
    </xf>
    <xf numFmtId="0" fontId="6" fillId="2" borderId="15" xfId="1" applyFont="1" applyFill="1" applyBorder="1" applyAlignment="1">
      <alignment horizontal="center" vertical="center" wrapText="1"/>
    </xf>
    <xf numFmtId="0" fontId="6" fillId="2" borderId="4" xfId="1" applyFont="1" applyFill="1" applyBorder="1" applyAlignment="1">
      <alignment horizontal="center" vertical="center"/>
    </xf>
    <xf numFmtId="4" fontId="6" fillId="2" borderId="4" xfId="1" applyNumberFormat="1" applyFont="1" applyFill="1" applyBorder="1" applyAlignment="1">
      <alignment horizontal="right" vertical="center"/>
    </xf>
    <xf numFmtId="4" fontId="6" fillId="2" borderId="3" xfId="1" applyNumberFormat="1" applyFont="1" applyFill="1" applyBorder="1" applyAlignment="1">
      <alignment horizontal="center" vertical="center"/>
    </xf>
    <xf numFmtId="4" fontId="6" fillId="2" borderId="3" xfId="1" applyNumberFormat="1" applyFont="1" applyFill="1" applyBorder="1" applyAlignment="1">
      <alignment horizontal="center" vertical="center" wrapText="1"/>
    </xf>
    <xf numFmtId="4" fontId="6" fillId="2" borderId="3" xfId="2" applyNumberFormat="1" applyFont="1" applyFill="1" applyBorder="1" applyAlignment="1">
      <alignment horizontal="center" vertical="center" wrapText="1"/>
    </xf>
    <xf numFmtId="2" fontId="6" fillId="2" borderId="4" xfId="1" applyNumberFormat="1" applyFont="1" applyFill="1" applyBorder="1" applyAlignment="1">
      <alignment horizontal="center" vertical="center"/>
    </xf>
    <xf numFmtId="2" fontId="6" fillId="2" borderId="3" xfId="1" applyNumberFormat="1" applyFont="1" applyFill="1" applyBorder="1" applyAlignment="1">
      <alignment horizontal="center" vertical="center"/>
    </xf>
    <xf numFmtId="39" fontId="6" fillId="2" borderId="3" xfId="1" applyNumberFormat="1" applyFont="1" applyFill="1" applyBorder="1" applyAlignment="1">
      <alignment vertical="center"/>
    </xf>
    <xf numFmtId="0" fontId="5" fillId="4" borderId="41" xfId="1" applyFont="1" applyFill="1" applyBorder="1" applyAlignment="1">
      <alignment horizontal="left" vertical="center"/>
    </xf>
    <xf numFmtId="0" fontId="5" fillId="4" borderId="35" xfId="1" applyFont="1" applyFill="1" applyBorder="1" applyAlignment="1">
      <alignment horizontal="left" vertical="center"/>
    </xf>
    <xf numFmtId="4" fontId="6" fillId="3" borderId="19" xfId="1" applyNumberFormat="1" applyFont="1" applyFill="1" applyBorder="1" applyAlignment="1">
      <alignment horizontal="right" vertical="center"/>
    </xf>
    <xf numFmtId="2" fontId="6" fillId="3" borderId="19" xfId="1" applyNumberFormat="1" applyFont="1" applyFill="1" applyBorder="1" applyAlignment="1">
      <alignment horizontal="center" vertical="center"/>
    </xf>
    <xf numFmtId="0" fontId="6" fillId="0" borderId="35" xfId="1" applyFont="1" applyFill="1" applyBorder="1" applyAlignment="1">
      <alignment horizontal="center" vertical="center"/>
    </xf>
    <xf numFmtId="39" fontId="6" fillId="3" borderId="24" xfId="1" applyNumberFormat="1" applyFont="1" applyFill="1" applyBorder="1" applyAlignment="1">
      <alignment vertical="center"/>
    </xf>
    <xf numFmtId="4" fontId="5" fillId="3" borderId="23" xfId="5" applyNumberFormat="1" applyFont="1" applyFill="1" applyBorder="1" applyAlignment="1">
      <alignment horizontal="right" vertical="center"/>
    </xf>
    <xf numFmtId="4" fontId="5" fillId="3" borderId="24" xfId="5" applyNumberFormat="1" applyFont="1" applyFill="1" applyBorder="1" applyAlignment="1">
      <alignment horizontal="center" vertical="center"/>
    </xf>
    <xf numFmtId="39" fontId="6" fillId="0" borderId="24" xfId="1" applyNumberFormat="1" applyFont="1" applyFill="1" applyBorder="1" applyAlignment="1">
      <alignment vertical="center"/>
    </xf>
    <xf numFmtId="0" fontId="5" fillId="0" borderId="0" xfId="1" applyFont="1" applyBorder="1" applyAlignment="1">
      <alignment vertical="center" wrapText="1"/>
    </xf>
    <xf numFmtId="4" fontId="6" fillId="8" borderId="22" xfId="1" applyNumberFormat="1" applyFont="1" applyFill="1" applyBorder="1" applyAlignment="1">
      <alignment horizontal="right" vertical="center"/>
    </xf>
    <xf numFmtId="0" fontId="6" fillId="5" borderId="22" xfId="1" applyFont="1" applyFill="1" applyBorder="1" applyAlignment="1">
      <alignment vertical="center"/>
    </xf>
    <xf numFmtId="0" fontId="5" fillId="3" borderId="22" xfId="1" applyFont="1" applyFill="1" applyBorder="1" applyAlignment="1">
      <alignment vertical="center"/>
    </xf>
    <xf numFmtId="0" fontId="6" fillId="5" borderId="22" xfId="1" applyFont="1" applyFill="1" applyBorder="1" applyAlignment="1">
      <alignment horizontal="center" vertical="center"/>
    </xf>
    <xf numFmtId="2" fontId="5" fillId="3" borderId="21" xfId="1" applyNumberFormat="1" applyFont="1" applyFill="1" applyBorder="1" applyAlignment="1">
      <alignment horizontal="left" vertical="center"/>
    </xf>
    <xf numFmtId="0" fontId="6" fillId="0" borderId="22" xfId="1" applyFont="1" applyFill="1" applyBorder="1" applyAlignment="1">
      <alignment vertical="center"/>
    </xf>
    <xf numFmtId="39" fontId="5" fillId="3" borderId="22" xfId="1" applyNumberFormat="1" applyFont="1" applyFill="1" applyBorder="1" applyAlignment="1">
      <alignment vertical="center" wrapText="1"/>
    </xf>
    <xf numFmtId="0" fontId="5" fillId="3" borderId="23" xfId="1" applyFont="1" applyFill="1" applyBorder="1" applyAlignment="1">
      <alignment vertical="center" wrapText="1"/>
    </xf>
    <xf numFmtId="4" fontId="6" fillId="5" borderId="30" xfId="2" applyNumberFormat="1" applyFont="1" applyFill="1" applyBorder="1" applyAlignment="1">
      <alignment horizontal="center" vertical="center" wrapText="1"/>
    </xf>
    <xf numFmtId="0" fontId="5" fillId="0" borderId="5" xfId="1" applyFont="1" applyFill="1" applyBorder="1" applyAlignment="1">
      <alignment horizontal="left" vertical="center"/>
    </xf>
    <xf numFmtId="0" fontId="6" fillId="0" borderId="6" xfId="1" applyFont="1" applyFill="1" applyBorder="1" applyAlignment="1">
      <alignment horizontal="left" vertical="center"/>
    </xf>
    <xf numFmtId="0" fontId="5" fillId="0" borderId="6" xfId="1" applyFont="1" applyFill="1" applyBorder="1" applyAlignment="1">
      <alignment horizontal="center" vertical="center" wrapText="1"/>
    </xf>
    <xf numFmtId="0" fontId="5" fillId="0" borderId="15" xfId="1" applyFont="1" applyFill="1" applyBorder="1" applyAlignment="1">
      <alignment horizontal="center" vertical="center" wrapText="1"/>
    </xf>
    <xf numFmtId="4" fontId="5" fillId="0" borderId="15" xfId="1" applyNumberFormat="1" applyFont="1" applyFill="1" applyBorder="1" applyAlignment="1">
      <alignment horizontal="right" vertical="center"/>
    </xf>
    <xf numFmtId="4" fontId="5" fillId="0" borderId="15" xfId="1" applyNumberFormat="1" applyFont="1" applyFill="1" applyBorder="1" applyAlignment="1">
      <alignment horizontal="center" vertical="center"/>
    </xf>
    <xf numFmtId="4" fontId="6" fillId="0" borderId="11" xfId="1" applyNumberFormat="1" applyFont="1" applyFill="1" applyBorder="1" applyAlignment="1">
      <alignment horizontal="right" vertical="center"/>
    </xf>
    <xf numFmtId="4" fontId="5" fillId="0" borderId="14" xfId="1" applyNumberFormat="1" applyFont="1" applyFill="1" applyBorder="1" applyAlignment="1">
      <alignment horizontal="center" vertical="center"/>
    </xf>
    <xf numFmtId="2" fontId="6" fillId="0" borderId="24" xfId="1" applyNumberFormat="1" applyFont="1" applyFill="1" applyBorder="1" applyAlignment="1">
      <alignment horizontal="center" vertical="center"/>
    </xf>
    <xf numFmtId="4" fontId="6" fillId="0" borderId="7" xfId="1" applyNumberFormat="1" applyFont="1" applyFill="1" applyBorder="1" applyAlignment="1">
      <alignment horizontal="right" vertical="center"/>
    </xf>
    <xf numFmtId="0" fontId="6" fillId="0" borderId="15" xfId="1" applyFont="1" applyFill="1" applyBorder="1" applyAlignment="1">
      <alignment vertical="center"/>
    </xf>
    <xf numFmtId="4" fontId="5" fillId="2" borderId="7" xfId="1" applyNumberFormat="1" applyFont="1" applyFill="1" applyBorder="1" applyAlignment="1">
      <alignment vertical="center"/>
    </xf>
    <xf numFmtId="0" fontId="17" fillId="0" borderId="0" xfId="1" applyFont="1" applyFill="1" applyBorder="1" applyAlignment="1">
      <alignment vertical="top"/>
    </xf>
    <xf numFmtId="0" fontId="17" fillId="0" borderId="0" xfId="1" applyFont="1" applyFill="1" applyBorder="1" applyAlignment="1">
      <alignment vertical="center"/>
    </xf>
    <xf numFmtId="0" fontId="17" fillId="0" borderId="0" xfId="1" applyFont="1" applyFill="1" applyBorder="1" applyAlignment="1">
      <alignment vertical="center" wrapText="1"/>
    </xf>
    <xf numFmtId="0" fontId="17" fillId="0" borderId="0" xfId="1" applyFont="1" applyFill="1" applyBorder="1" applyAlignment="1">
      <alignment horizontal="center" vertical="top" wrapText="1"/>
    </xf>
    <xf numFmtId="0" fontId="17" fillId="0" borderId="0" xfId="1" applyFont="1" applyFill="1" applyBorder="1" applyAlignment="1">
      <alignment horizontal="center" vertical="top"/>
    </xf>
    <xf numFmtId="0" fontId="17" fillId="0" borderId="0" xfId="1" applyFont="1" applyFill="1" applyBorder="1" applyAlignment="1">
      <alignment horizontal="center" vertical="center" wrapText="1"/>
    </xf>
    <xf numFmtId="0" fontId="3" fillId="0" borderId="0" xfId="1" applyFont="1" applyFill="1" applyBorder="1" applyAlignment="1">
      <alignment vertical="center" wrapText="1"/>
    </xf>
    <xf numFmtId="0" fontId="3" fillId="0" borderId="0" xfId="1" applyFont="1" applyFill="1" applyBorder="1" applyAlignment="1">
      <alignment horizontal="center" vertical="top" wrapText="1"/>
    </xf>
    <xf numFmtId="4" fontId="3" fillId="0" borderId="0" xfId="1" applyNumberFormat="1" applyFont="1" applyFill="1" applyBorder="1" applyAlignment="1">
      <alignment vertical="top"/>
    </xf>
    <xf numFmtId="0" fontId="3" fillId="0" borderId="0" xfId="1" applyFont="1" applyFill="1" applyBorder="1" applyAlignment="1">
      <alignment horizontal="center" vertical="top"/>
    </xf>
    <xf numFmtId="0" fontId="3" fillId="0" borderId="0" xfId="1" applyFont="1" applyFill="1" applyBorder="1" applyAlignment="1">
      <alignment horizontal="center" vertical="center" wrapText="1"/>
    </xf>
    <xf numFmtId="0" fontId="6" fillId="0" borderId="0" xfId="1" applyFont="1" applyFill="1" applyBorder="1" applyAlignment="1">
      <alignment horizontal="center" vertical="center" wrapText="1"/>
    </xf>
    <xf numFmtId="0" fontId="32" fillId="0" borderId="0" xfId="1" applyFont="1" applyFill="1" applyBorder="1" applyAlignment="1">
      <alignment horizontal="center" vertical="center"/>
    </xf>
    <xf numFmtId="0" fontId="32" fillId="0" borderId="0" xfId="1" applyFont="1" applyFill="1" applyBorder="1" applyAlignment="1">
      <alignment horizontal="center" vertical="center" wrapText="1"/>
    </xf>
    <xf numFmtId="0" fontId="32" fillId="0" borderId="0" xfId="1" applyFont="1" applyFill="1" applyBorder="1" applyAlignment="1">
      <alignment horizontal="left" vertical="top"/>
    </xf>
    <xf numFmtId="0" fontId="32" fillId="0" borderId="0" xfId="1" applyFont="1" applyFill="1" applyBorder="1" applyAlignment="1">
      <alignment horizontal="left" vertical="center"/>
    </xf>
    <xf numFmtId="0" fontId="3" fillId="0" borderId="0" xfId="1" applyFont="1" applyAlignment="1">
      <alignment vertical="center"/>
    </xf>
    <xf numFmtId="0" fontId="3" fillId="0" borderId="0" xfId="1" applyFont="1" applyAlignment="1">
      <alignment vertical="center" wrapText="1"/>
    </xf>
    <xf numFmtId="0" fontId="3" fillId="0" borderId="0" xfId="1" applyFont="1" applyAlignment="1">
      <alignment horizontal="center" vertical="top" wrapText="1"/>
    </xf>
    <xf numFmtId="0" fontId="5" fillId="0" borderId="0" xfId="1" applyFont="1" applyFill="1" applyBorder="1" applyAlignment="1">
      <alignment horizontal="left" vertical="top"/>
    </xf>
    <xf numFmtId="0" fontId="5" fillId="0" borderId="1" xfId="1" applyFont="1" applyFill="1" applyBorder="1" applyAlignment="1">
      <alignment horizontal="center" vertical="center"/>
    </xf>
    <xf numFmtId="0" fontId="5" fillId="0" borderId="2" xfId="1" applyFont="1" applyFill="1" applyBorder="1" applyAlignment="1">
      <alignment horizontal="center" vertical="center"/>
    </xf>
    <xf numFmtId="0" fontId="5" fillId="0" borderId="3" xfId="1" applyFont="1" applyFill="1" applyBorder="1" applyAlignment="1">
      <alignment horizontal="center" vertical="center"/>
    </xf>
    <xf numFmtId="0" fontId="5" fillId="0" borderId="8" xfId="1" applyFont="1" applyFill="1" applyBorder="1" applyAlignment="1">
      <alignment horizontal="center" vertical="center"/>
    </xf>
    <xf numFmtId="0" fontId="5" fillId="0" borderId="0" xfId="1" applyFont="1" applyFill="1" applyBorder="1" applyAlignment="1">
      <alignment horizontal="center" vertical="center"/>
    </xf>
    <xf numFmtId="0" fontId="5" fillId="0" borderId="9" xfId="1" applyFont="1" applyFill="1" applyBorder="1" applyAlignment="1">
      <alignment horizontal="center" vertical="center"/>
    </xf>
    <xf numFmtId="0" fontId="5" fillId="0" borderId="10" xfId="1" applyFont="1" applyFill="1" applyBorder="1" applyAlignment="1">
      <alignment horizontal="center" vertical="center"/>
    </xf>
    <xf numFmtId="0" fontId="5" fillId="0" borderId="13" xfId="1" applyFont="1" applyFill="1" applyBorder="1" applyAlignment="1">
      <alignment horizontal="center" vertical="center"/>
    </xf>
    <xf numFmtId="0" fontId="5" fillId="0" borderId="11" xfId="1" applyFont="1" applyFill="1" applyBorder="1" applyAlignment="1">
      <alignment horizontal="center" vertical="center"/>
    </xf>
    <xf numFmtId="0" fontId="5" fillId="0" borderId="1" xfId="1" applyFont="1" applyFill="1" applyBorder="1" applyAlignment="1">
      <alignment horizontal="center" vertical="center" wrapText="1"/>
    </xf>
    <xf numFmtId="0" fontId="5" fillId="0" borderId="3" xfId="1" applyFont="1" applyFill="1" applyBorder="1" applyAlignment="1">
      <alignment horizontal="center" vertical="center" wrapText="1"/>
    </xf>
    <xf numFmtId="0" fontId="5" fillId="0" borderId="10" xfId="1" applyFont="1" applyFill="1" applyBorder="1" applyAlignment="1">
      <alignment horizontal="center" vertical="center" wrapText="1"/>
    </xf>
    <xf numFmtId="0" fontId="5" fillId="0" borderId="11" xfId="1" applyFont="1" applyFill="1" applyBorder="1" applyAlignment="1">
      <alignment horizontal="center" vertical="center" wrapText="1"/>
    </xf>
    <xf numFmtId="0" fontId="5" fillId="0" borderId="4" xfId="1" applyFont="1" applyBorder="1" applyAlignment="1">
      <alignment horizontal="center" vertical="center"/>
    </xf>
    <xf numFmtId="0" fontId="5" fillId="0" borderId="12" xfId="1" applyFont="1" applyBorder="1" applyAlignment="1">
      <alignment horizontal="center" vertical="center"/>
    </xf>
    <xf numFmtId="0" fontId="5" fillId="0" borderId="14" xfId="1" applyFont="1" applyBorder="1" applyAlignment="1">
      <alignment horizontal="center" vertical="center"/>
    </xf>
    <xf numFmtId="0" fontId="5" fillId="0" borderId="4" xfId="1" applyFont="1" applyBorder="1" applyAlignment="1">
      <alignment horizontal="center" vertical="center" wrapText="1"/>
    </xf>
    <xf numFmtId="0" fontId="5" fillId="0" borderId="12" xfId="1" applyFont="1" applyBorder="1" applyAlignment="1">
      <alignment horizontal="center" vertical="center" wrapText="1"/>
    </xf>
    <xf numFmtId="0" fontId="5" fillId="0" borderId="14" xfId="1" applyFont="1" applyBorder="1" applyAlignment="1">
      <alignment horizontal="center" vertical="center" wrapText="1"/>
    </xf>
    <xf numFmtId="0" fontId="5" fillId="0" borderId="4" xfId="1" applyFont="1" applyFill="1" applyBorder="1" applyAlignment="1">
      <alignment horizontal="center" vertical="center" wrapText="1" shrinkToFit="1"/>
    </xf>
    <xf numFmtId="0" fontId="5" fillId="0" borderId="12" xfId="1" applyFont="1" applyFill="1" applyBorder="1" applyAlignment="1">
      <alignment horizontal="center" vertical="center" wrapText="1" shrinkToFit="1"/>
    </xf>
    <xf numFmtId="0" fontId="5" fillId="0" borderId="14" xfId="1" applyFont="1" applyFill="1" applyBorder="1" applyAlignment="1">
      <alignment horizontal="center" vertical="center" wrapText="1" shrinkToFit="1"/>
    </xf>
    <xf numFmtId="0" fontId="5" fillId="0" borderId="4" xfId="1" applyFont="1" applyBorder="1" applyAlignment="1">
      <alignment horizontal="center" vertical="center" wrapText="1" shrinkToFit="1"/>
    </xf>
    <xf numFmtId="0" fontId="5" fillId="0" borderId="12" xfId="1" applyFont="1" applyBorder="1" applyAlignment="1">
      <alignment horizontal="center" vertical="center" wrapText="1" shrinkToFit="1"/>
    </xf>
    <xf numFmtId="0" fontId="5" fillId="0" borderId="14" xfId="1" applyFont="1" applyBorder="1" applyAlignment="1">
      <alignment horizontal="center" vertical="center" wrapText="1" shrinkToFit="1"/>
    </xf>
    <xf numFmtId="0" fontId="5" fillId="0" borderId="5" xfId="1" applyFont="1" applyBorder="1" applyAlignment="1">
      <alignment horizontal="center" vertical="top"/>
    </xf>
    <xf numFmtId="0" fontId="5" fillId="0" borderId="6" xfId="1" applyFont="1" applyBorder="1" applyAlignment="1">
      <alignment horizontal="center" vertical="top"/>
    </xf>
    <xf numFmtId="0" fontId="5" fillId="0" borderId="7" xfId="1" applyFont="1" applyBorder="1" applyAlignment="1">
      <alignment horizontal="center" vertical="top"/>
    </xf>
    <xf numFmtId="0" fontId="6" fillId="0" borderId="20" xfId="1" applyFont="1" applyFill="1" applyBorder="1" applyAlignment="1">
      <alignment horizontal="left" vertical="center" wrapText="1" shrinkToFit="1"/>
    </xf>
    <xf numFmtId="0" fontId="0" fillId="0" borderId="25" xfId="0" applyFill="1" applyBorder="1">
      <alignment vertical="top"/>
    </xf>
    <xf numFmtId="0" fontId="0" fillId="0" borderId="22" xfId="0" applyFill="1" applyBorder="1">
      <alignment vertical="top"/>
    </xf>
    <xf numFmtId="0" fontId="6" fillId="0" borderId="22" xfId="1" applyFont="1" applyFill="1" applyBorder="1" applyAlignment="1">
      <alignment horizontal="left" vertical="center" wrapText="1" shrinkToFit="1"/>
    </xf>
    <xf numFmtId="0" fontId="6" fillId="0" borderId="20" xfId="1" applyFont="1" applyFill="1" applyBorder="1" applyAlignment="1">
      <alignment horizontal="left" vertical="center" wrapText="1"/>
    </xf>
    <xf numFmtId="0" fontId="6" fillId="0" borderId="25" xfId="1" applyFont="1" applyFill="1" applyBorder="1" applyAlignment="1">
      <alignment horizontal="left" vertical="center" wrapText="1"/>
    </xf>
    <xf numFmtId="0" fontId="5" fillId="3" borderId="20" xfId="1" applyFont="1" applyFill="1" applyBorder="1" applyAlignment="1">
      <alignment horizontal="left" vertical="center" wrapText="1"/>
    </xf>
    <xf numFmtId="0" fontId="5" fillId="3" borderId="22" xfId="1" applyFont="1" applyFill="1" applyBorder="1" applyAlignment="1">
      <alignment horizontal="left" vertical="center" wrapText="1"/>
    </xf>
    <xf numFmtId="0" fontId="5" fillId="2" borderId="5" xfId="1" applyFont="1" applyFill="1" applyBorder="1" applyAlignment="1">
      <alignment horizontal="left" vertical="center" wrapText="1"/>
    </xf>
    <xf numFmtId="0" fontId="5" fillId="2" borderId="7" xfId="1" applyFont="1" applyFill="1" applyBorder="1" applyAlignment="1">
      <alignment horizontal="left" vertical="center" wrapText="1"/>
    </xf>
    <xf numFmtId="0" fontId="5" fillId="3" borderId="16" xfId="1" applyFont="1" applyFill="1" applyBorder="1" applyAlignment="1">
      <alignment horizontal="left" vertical="center" wrapText="1"/>
    </xf>
    <xf numFmtId="0" fontId="5" fillId="3" borderId="18" xfId="1" applyFont="1" applyFill="1" applyBorder="1" applyAlignment="1">
      <alignment horizontal="left" vertical="center" wrapText="1"/>
    </xf>
    <xf numFmtId="0" fontId="6" fillId="0" borderId="20" xfId="1" applyFont="1" applyFill="1" applyBorder="1" applyAlignment="1">
      <alignment horizontal="left" vertical="center"/>
    </xf>
    <xf numFmtId="0" fontId="6" fillId="0" borderId="22" xfId="1" applyFont="1" applyFill="1" applyBorder="1" applyAlignment="1">
      <alignment horizontal="left" vertical="center"/>
    </xf>
    <xf numFmtId="0" fontId="7" fillId="0" borderId="20" xfId="0" applyFont="1" applyFill="1" applyBorder="1" applyAlignment="1">
      <alignment horizontal="left" vertical="center"/>
    </xf>
    <xf numFmtId="0" fontId="7" fillId="0" borderId="22" xfId="0" applyFont="1" applyFill="1" applyBorder="1" applyAlignment="1">
      <alignment horizontal="left" vertical="center"/>
    </xf>
    <xf numFmtId="0" fontId="5" fillId="3" borderId="20" xfId="1" applyFont="1" applyFill="1" applyBorder="1" applyAlignment="1">
      <alignment horizontal="left" vertical="center"/>
    </xf>
    <xf numFmtId="0" fontId="5" fillId="3" borderId="22" xfId="1" applyFont="1" applyFill="1" applyBorder="1" applyAlignment="1">
      <alignment horizontal="left" vertical="center"/>
    </xf>
    <xf numFmtId="0" fontId="7" fillId="0" borderId="20" xfId="1" applyFont="1" applyFill="1" applyBorder="1" applyAlignment="1">
      <alignment horizontal="left" vertical="center" wrapText="1"/>
    </xf>
    <xf numFmtId="0" fontId="7" fillId="0" borderId="22" xfId="1" applyFont="1" applyFill="1" applyBorder="1" applyAlignment="1">
      <alignment horizontal="left" vertical="center" wrapText="1"/>
    </xf>
    <xf numFmtId="0" fontId="5" fillId="3" borderId="25" xfId="1" applyFont="1" applyFill="1" applyBorder="1" applyAlignment="1">
      <alignment horizontal="left" vertical="center" wrapText="1"/>
    </xf>
    <xf numFmtId="0" fontId="6" fillId="0" borderId="22" xfId="1" applyFont="1" applyFill="1" applyBorder="1" applyAlignment="1">
      <alignment horizontal="left" vertical="center" wrapText="1"/>
    </xf>
    <xf numFmtId="0" fontId="5" fillId="3" borderId="26" xfId="1" applyFont="1" applyFill="1" applyBorder="1" applyAlignment="1">
      <alignment horizontal="left" vertical="center" wrapText="1"/>
    </xf>
    <xf numFmtId="0" fontId="6" fillId="0" borderId="25" xfId="1" applyFont="1" applyFill="1" applyBorder="1" applyAlignment="1">
      <alignment horizontal="left" vertical="center" wrapText="1" shrinkToFit="1"/>
    </xf>
    <xf numFmtId="0" fontId="10" fillId="0" borderId="21" xfId="0" applyFont="1" applyBorder="1" applyAlignment="1">
      <alignment horizontal="left" vertical="center"/>
    </xf>
    <xf numFmtId="0" fontId="10" fillId="0" borderId="22" xfId="0" applyFont="1" applyBorder="1" applyAlignment="1">
      <alignment horizontal="left" vertical="center"/>
    </xf>
    <xf numFmtId="0" fontId="10" fillId="0" borderId="21" xfId="0" applyFont="1" applyBorder="1" applyAlignment="1">
      <alignment horizontal="left" vertical="center" wrapText="1"/>
    </xf>
    <xf numFmtId="0" fontId="10" fillId="0" borderId="22" xfId="0" applyFont="1" applyBorder="1" applyAlignment="1">
      <alignment horizontal="left" vertical="center" wrapText="1"/>
    </xf>
    <xf numFmtId="0" fontId="6" fillId="0" borderId="27" xfId="1" applyFont="1" applyFill="1" applyBorder="1" applyAlignment="1">
      <alignment horizontal="left" vertical="center" wrapText="1"/>
    </xf>
    <xf numFmtId="0" fontId="6" fillId="0" borderId="29" xfId="1" applyFont="1" applyFill="1" applyBorder="1" applyAlignment="1">
      <alignment horizontal="left" vertical="center" wrapText="1"/>
    </xf>
    <xf numFmtId="0" fontId="5" fillId="2" borderId="5" xfId="1" applyFont="1" applyFill="1" applyBorder="1" applyAlignment="1">
      <alignment horizontal="left" vertical="center"/>
    </xf>
    <xf numFmtId="0" fontId="5" fillId="2" borderId="7" xfId="1" applyFont="1" applyFill="1" applyBorder="1" applyAlignment="1">
      <alignment horizontal="left" vertical="center"/>
    </xf>
    <xf numFmtId="0" fontId="10" fillId="0" borderId="28" xfId="0" applyFont="1" applyBorder="1" applyAlignment="1">
      <alignment horizontal="left" vertical="center"/>
    </xf>
    <xf numFmtId="0" fontId="10" fillId="0" borderId="29" xfId="0" applyFont="1" applyBorder="1" applyAlignment="1">
      <alignment horizontal="left" vertical="center"/>
    </xf>
    <xf numFmtId="0" fontId="6" fillId="0" borderId="20" xfId="1" quotePrefix="1" applyFont="1" applyFill="1" applyBorder="1" applyAlignment="1">
      <alignment horizontal="left" vertical="center" wrapText="1"/>
    </xf>
    <xf numFmtId="0" fontId="6" fillId="0" borderId="21" xfId="1" applyFont="1" applyFill="1" applyBorder="1" applyAlignment="1">
      <alignment horizontal="left" vertical="center" wrapText="1"/>
    </xf>
    <xf numFmtId="0" fontId="6" fillId="0" borderId="20" xfId="3" applyFont="1" applyFill="1" applyBorder="1" applyAlignment="1">
      <alignment horizontal="left" vertical="top" wrapText="1"/>
    </xf>
    <xf numFmtId="0" fontId="6" fillId="0" borderId="22" xfId="3" applyFont="1" applyFill="1" applyBorder="1" applyAlignment="1">
      <alignment horizontal="left" vertical="top" wrapText="1"/>
    </xf>
    <xf numFmtId="0" fontId="5" fillId="3" borderId="16" xfId="1" applyFont="1" applyFill="1" applyBorder="1" applyAlignment="1">
      <alignment horizontal="left" vertical="center" wrapText="1" shrinkToFit="1"/>
    </xf>
    <xf numFmtId="0" fontId="5" fillId="3" borderId="18" xfId="1" applyFont="1" applyFill="1" applyBorder="1" applyAlignment="1">
      <alignment horizontal="left" vertical="center" wrapText="1" shrinkToFit="1"/>
    </xf>
    <xf numFmtId="0" fontId="5" fillId="3" borderId="20" xfId="1" applyFont="1" applyFill="1" applyBorder="1" applyAlignment="1">
      <alignment horizontal="left" vertical="center" wrapText="1" shrinkToFit="1"/>
    </xf>
    <xf numFmtId="0" fontId="5" fillId="3" borderId="25" xfId="1" applyFont="1" applyFill="1" applyBorder="1" applyAlignment="1">
      <alignment horizontal="left" vertical="center" wrapText="1" shrinkToFit="1"/>
    </xf>
    <xf numFmtId="0" fontId="15" fillId="0" borderId="5" xfId="0" applyFont="1" applyFill="1" applyBorder="1" applyAlignment="1">
      <alignment horizontal="left" vertical="center" wrapText="1"/>
    </xf>
    <xf numFmtId="0" fontId="15" fillId="0" borderId="7" xfId="0" applyFont="1" applyFill="1" applyBorder="1" applyAlignment="1">
      <alignment horizontal="left" vertical="center" wrapText="1"/>
    </xf>
    <xf numFmtId="0" fontId="15" fillId="0" borderId="5" xfId="0" applyFont="1" applyFill="1" applyBorder="1" applyAlignment="1">
      <alignment horizontal="left" vertical="top" wrapText="1"/>
    </xf>
    <xf numFmtId="0" fontId="15" fillId="0" borderId="7" xfId="0" applyFont="1" applyFill="1" applyBorder="1" applyAlignment="1">
      <alignment horizontal="left" vertical="top" wrapText="1"/>
    </xf>
    <xf numFmtId="0" fontId="6" fillId="0" borderId="20" xfId="1" quotePrefix="1" applyFont="1" applyFill="1" applyBorder="1" applyAlignment="1">
      <alignment horizontal="left" vertical="center" wrapText="1" shrinkToFit="1"/>
    </xf>
    <xf numFmtId="0" fontId="6" fillId="0" borderId="21" xfId="1" quotePrefix="1" applyFont="1" applyFill="1" applyBorder="1" applyAlignment="1">
      <alignment horizontal="left" vertical="center" wrapText="1" shrinkToFit="1"/>
    </xf>
    <xf numFmtId="0" fontId="15" fillId="0" borderId="5" xfId="0" applyFont="1" applyFill="1" applyBorder="1" applyAlignment="1">
      <alignment horizontal="left" vertical="center"/>
    </xf>
    <xf numFmtId="0" fontId="15" fillId="0" borderId="7" xfId="0" applyFont="1" applyFill="1" applyBorder="1" applyAlignment="1">
      <alignment horizontal="left" vertical="center"/>
    </xf>
    <xf numFmtId="0" fontId="6" fillId="0" borderId="21" xfId="1" applyFont="1" applyFill="1" applyBorder="1" applyAlignment="1">
      <alignment horizontal="left" vertical="center" wrapText="1" shrinkToFit="1"/>
    </xf>
    <xf numFmtId="0" fontId="17" fillId="0" borderId="20" xfId="1" applyFont="1" applyFill="1" applyBorder="1" applyAlignment="1">
      <alignment horizontal="left" vertical="center" wrapText="1" shrinkToFit="1"/>
    </xf>
    <xf numFmtId="0" fontId="17" fillId="0" borderId="22" xfId="1" applyFont="1" applyFill="1" applyBorder="1" applyAlignment="1">
      <alignment horizontal="left" vertical="center" wrapText="1" shrinkToFit="1"/>
    </xf>
    <xf numFmtId="0" fontId="6" fillId="0" borderId="20" xfId="1" applyFont="1" applyFill="1" applyBorder="1" applyAlignment="1">
      <alignment horizontal="left" vertical="center" shrinkToFit="1"/>
    </xf>
    <xf numFmtId="0" fontId="6" fillId="0" borderId="22" xfId="1" applyFont="1" applyFill="1" applyBorder="1" applyAlignment="1">
      <alignment horizontal="left" vertical="center" shrinkToFit="1"/>
    </xf>
    <xf numFmtId="0" fontId="5" fillId="3" borderId="22" xfId="1" applyFont="1" applyFill="1" applyBorder="1" applyAlignment="1">
      <alignment horizontal="left" vertical="center" wrapText="1" shrinkToFit="1"/>
    </xf>
    <xf numFmtId="0" fontId="5" fillId="2" borderId="5" xfId="1" applyFont="1" applyFill="1" applyBorder="1" applyAlignment="1">
      <alignment horizontal="left" vertical="center" wrapText="1" shrinkToFit="1"/>
    </xf>
    <xf numFmtId="0" fontId="5" fillId="2" borderId="7" xfId="1" applyFont="1" applyFill="1" applyBorder="1" applyAlignment="1">
      <alignment horizontal="left" vertical="center" wrapText="1" shrinkToFit="1"/>
    </xf>
    <xf numFmtId="0" fontId="5" fillId="2" borderId="1" xfId="1" applyFont="1" applyFill="1" applyBorder="1" applyAlignment="1">
      <alignment horizontal="left" vertical="center" wrapText="1" shrinkToFit="1"/>
    </xf>
    <xf numFmtId="0" fontId="5" fillId="2" borderId="3" xfId="1" applyFont="1" applyFill="1" applyBorder="1" applyAlignment="1">
      <alignment horizontal="left" vertical="center" wrapText="1" shrinkToFit="1"/>
    </xf>
    <xf numFmtId="0" fontId="6" fillId="5" borderId="20" xfId="1" applyFont="1" applyFill="1" applyBorder="1" applyAlignment="1">
      <alignment horizontal="left" vertical="center" wrapText="1" shrinkToFit="1"/>
    </xf>
    <xf numFmtId="0" fontId="6" fillId="5" borderId="22" xfId="1" applyFont="1" applyFill="1" applyBorder="1" applyAlignment="1">
      <alignment horizontal="left" vertical="center" wrapText="1" shrinkToFit="1"/>
    </xf>
    <xf numFmtId="0" fontId="6" fillId="5" borderId="20" xfId="1" applyFont="1" applyFill="1" applyBorder="1" applyAlignment="1">
      <alignment horizontal="left" vertical="center" wrapText="1"/>
    </xf>
    <xf numFmtId="0" fontId="6" fillId="5" borderId="22" xfId="1" applyFont="1" applyFill="1" applyBorder="1" applyAlignment="1">
      <alignment horizontal="left" vertical="center" wrapText="1"/>
    </xf>
    <xf numFmtId="0" fontId="6" fillId="5" borderId="25" xfId="1" applyFont="1" applyFill="1" applyBorder="1" applyAlignment="1">
      <alignment horizontal="left" vertical="center" wrapText="1"/>
    </xf>
    <xf numFmtId="0" fontId="21" fillId="3" borderId="22" xfId="0" applyFont="1" applyFill="1" applyBorder="1">
      <alignment vertical="top"/>
    </xf>
    <xf numFmtId="0" fontId="6" fillId="0" borderId="20" xfId="1" applyFont="1" applyFill="1" applyBorder="1" applyAlignment="1">
      <alignment vertical="center" wrapText="1" shrinkToFit="1"/>
    </xf>
    <xf numFmtId="0" fontId="6" fillId="0" borderId="22" xfId="1" applyFont="1" applyFill="1" applyBorder="1" applyAlignment="1">
      <alignment vertical="center" wrapText="1" shrinkToFit="1"/>
    </xf>
    <xf numFmtId="0" fontId="6" fillId="0" borderId="21" xfId="1" applyFont="1" applyFill="1" applyBorder="1" applyAlignment="1">
      <alignment horizontal="left" vertical="center"/>
    </xf>
    <xf numFmtId="0" fontId="5" fillId="3" borderId="21" xfId="1" applyFont="1" applyFill="1" applyBorder="1" applyAlignment="1">
      <alignment horizontal="left" vertical="center" wrapText="1"/>
    </xf>
    <xf numFmtId="0" fontId="6" fillId="0" borderId="27" xfId="1" applyFont="1" applyFill="1" applyBorder="1" applyAlignment="1">
      <alignment horizontal="left" vertical="center" wrapText="1" shrinkToFit="1"/>
    </xf>
    <xf numFmtId="0" fontId="6" fillId="0" borderId="29" xfId="1" applyFont="1" applyFill="1" applyBorder="1" applyAlignment="1">
      <alignment horizontal="left" vertical="center" wrapText="1" shrinkToFit="1"/>
    </xf>
    <xf numFmtId="0" fontId="6" fillId="8" borderId="20" xfId="1" applyFont="1" applyFill="1" applyBorder="1" applyAlignment="1">
      <alignment horizontal="left" vertical="center" wrapText="1"/>
    </xf>
    <xf numFmtId="0" fontId="6" fillId="8" borderId="22" xfId="1" applyFont="1" applyFill="1" applyBorder="1" applyAlignment="1">
      <alignment horizontal="left" vertical="center" wrapText="1"/>
    </xf>
    <xf numFmtId="0" fontId="6" fillId="0" borderId="20" xfId="1" applyFont="1" applyBorder="1" applyAlignment="1">
      <alignment horizontal="left" vertical="center" wrapText="1"/>
    </xf>
    <xf numFmtId="0" fontId="6" fillId="0" borderId="22" xfId="1" applyFont="1" applyBorder="1" applyAlignment="1">
      <alignment horizontal="left" vertical="center" wrapText="1"/>
    </xf>
    <xf numFmtId="0" fontId="6" fillId="0" borderId="20" xfId="1" applyFont="1" applyBorder="1" applyAlignment="1">
      <alignment horizontal="left" vertical="center" wrapText="1" shrinkToFit="1"/>
    </xf>
    <xf numFmtId="0" fontId="6" fillId="0" borderId="22" xfId="1" applyFont="1" applyBorder="1" applyAlignment="1">
      <alignment horizontal="left" vertical="center" wrapText="1" shrinkToFit="1"/>
    </xf>
    <xf numFmtId="0" fontId="24" fillId="3" borderId="37" xfId="1" applyFont="1" applyFill="1" applyBorder="1" applyAlignment="1">
      <alignment horizontal="left" vertical="center" wrapText="1"/>
    </xf>
    <xf numFmtId="0" fontId="24" fillId="3" borderId="21" xfId="1" applyFont="1" applyFill="1" applyBorder="1" applyAlignment="1">
      <alignment horizontal="left" vertical="center" wrapText="1"/>
    </xf>
    <xf numFmtId="0" fontId="15" fillId="5" borderId="20" xfId="1" applyFont="1" applyFill="1" applyBorder="1" applyAlignment="1">
      <alignment horizontal="left" vertical="center" wrapText="1"/>
    </xf>
    <xf numFmtId="0" fontId="15" fillId="5" borderId="21" xfId="1" applyFont="1" applyFill="1" applyBorder="1" applyAlignment="1">
      <alignment horizontal="left" vertical="center" wrapText="1"/>
    </xf>
    <xf numFmtId="0" fontId="15" fillId="5" borderId="22" xfId="1" applyFont="1" applyFill="1" applyBorder="1" applyAlignment="1">
      <alignment horizontal="left" vertical="center" wrapText="1"/>
    </xf>
    <xf numFmtId="0" fontId="6" fillId="0" borderId="20" xfId="0" applyFont="1" applyBorder="1" applyAlignment="1">
      <alignment horizontal="left" vertical="center" wrapText="1"/>
    </xf>
    <xf numFmtId="0" fontId="6" fillId="0" borderId="22" xfId="0" applyFont="1" applyBorder="1" applyAlignment="1">
      <alignment horizontal="left" vertical="center" wrapText="1"/>
    </xf>
    <xf numFmtId="0" fontId="5" fillId="9" borderId="20" xfId="0" applyFont="1" applyFill="1" applyBorder="1" applyAlignment="1">
      <alignment horizontal="left" vertical="center" wrapText="1"/>
    </xf>
    <xf numFmtId="0" fontId="5" fillId="9" borderId="25" xfId="0" applyFont="1" applyFill="1" applyBorder="1" applyAlignment="1">
      <alignment horizontal="left" vertical="center" wrapText="1"/>
    </xf>
    <xf numFmtId="0" fontId="6" fillId="5" borderId="25" xfId="1" applyFont="1" applyFill="1" applyBorder="1" applyAlignment="1">
      <alignment horizontal="left" vertical="center" wrapText="1" shrinkToFit="1"/>
    </xf>
    <xf numFmtId="0" fontId="5" fillId="3" borderId="26" xfId="1" applyFont="1" applyFill="1" applyBorder="1" applyAlignment="1">
      <alignment horizontal="left" vertical="center" wrapText="1" shrinkToFit="1"/>
    </xf>
    <xf numFmtId="0" fontId="5" fillId="3" borderId="21" xfId="1" applyFont="1" applyFill="1" applyBorder="1" applyAlignment="1">
      <alignment horizontal="left" vertical="center" wrapText="1" shrinkToFit="1"/>
    </xf>
    <xf numFmtId="0" fontId="6" fillId="5" borderId="21" xfId="1" applyFont="1" applyFill="1" applyBorder="1" applyAlignment="1">
      <alignment horizontal="left" vertical="center" wrapText="1" shrinkToFit="1"/>
    </xf>
    <xf numFmtId="0" fontId="6" fillId="5" borderId="20" xfId="1" applyFont="1" applyFill="1" applyBorder="1" applyAlignment="1">
      <alignment vertical="center" wrapText="1" shrinkToFit="1"/>
    </xf>
    <xf numFmtId="0" fontId="6" fillId="5" borderId="22" xfId="1" applyFont="1" applyFill="1" applyBorder="1" applyAlignment="1">
      <alignment vertical="center" wrapText="1" shrinkToFit="1"/>
    </xf>
    <xf numFmtId="0" fontId="5" fillId="9" borderId="20" xfId="1" applyFont="1" applyFill="1" applyBorder="1" applyAlignment="1">
      <alignment horizontal="left" vertical="center" wrapText="1" shrinkToFit="1"/>
    </xf>
    <xf numFmtId="0" fontId="5" fillId="9" borderId="25" xfId="1" applyFont="1" applyFill="1" applyBorder="1" applyAlignment="1">
      <alignment horizontal="left" vertical="center" wrapText="1" shrinkToFit="1"/>
    </xf>
    <xf numFmtId="0" fontId="6" fillId="8" borderId="20" xfId="1" applyFont="1" applyFill="1" applyBorder="1" applyAlignment="1">
      <alignment horizontal="left" vertical="center" wrapText="1" shrinkToFit="1"/>
    </xf>
    <xf numFmtId="0" fontId="6" fillId="8" borderId="25" xfId="1" applyFont="1" applyFill="1" applyBorder="1" applyAlignment="1">
      <alignment horizontal="left" vertical="center" wrapText="1" shrinkToFit="1"/>
    </xf>
    <xf numFmtId="0" fontId="6" fillId="7" borderId="20" xfId="1" applyFont="1" applyFill="1" applyBorder="1" applyAlignment="1">
      <alignment horizontal="left" vertical="center" wrapText="1" shrinkToFit="1"/>
    </xf>
    <xf numFmtId="0" fontId="6" fillId="7" borderId="22" xfId="1" applyFont="1" applyFill="1" applyBorder="1" applyAlignment="1">
      <alignment horizontal="left" vertical="center" wrapText="1" shrinkToFit="1"/>
    </xf>
    <xf numFmtId="0" fontId="5" fillId="6" borderId="20" xfId="1" applyFont="1" applyFill="1" applyBorder="1" applyAlignment="1">
      <alignment horizontal="left" vertical="center" wrapText="1" shrinkToFit="1"/>
    </xf>
    <xf numFmtId="0" fontId="5" fillId="6" borderId="22" xfId="1" applyFont="1" applyFill="1" applyBorder="1" applyAlignment="1">
      <alignment horizontal="left" vertical="center" wrapText="1" shrinkToFit="1"/>
    </xf>
    <xf numFmtId="0" fontId="5" fillId="6" borderId="16" xfId="1" applyFont="1" applyFill="1" applyBorder="1" applyAlignment="1">
      <alignment horizontal="left" vertical="center" wrapText="1" shrinkToFit="1"/>
    </xf>
    <xf numFmtId="0" fontId="5" fillId="6" borderId="18" xfId="1" applyFont="1" applyFill="1" applyBorder="1" applyAlignment="1">
      <alignment horizontal="left" vertical="center" wrapText="1" shrinkToFit="1"/>
    </xf>
    <xf numFmtId="0" fontId="6" fillId="8" borderId="22" xfId="1" applyFont="1" applyFill="1" applyBorder="1" applyAlignment="1">
      <alignment horizontal="left" vertical="center" wrapText="1" shrinkToFit="1"/>
    </xf>
    <xf numFmtId="0" fontId="5" fillId="10" borderId="5" xfId="1" applyFont="1" applyFill="1" applyBorder="1" applyAlignment="1">
      <alignment horizontal="left" vertical="center" wrapText="1" shrinkToFit="1"/>
    </xf>
    <xf numFmtId="0" fontId="5" fillId="10" borderId="38" xfId="1" applyFont="1" applyFill="1" applyBorder="1" applyAlignment="1">
      <alignment horizontal="left" vertical="center" wrapText="1" shrinkToFit="1"/>
    </xf>
    <xf numFmtId="0" fontId="6" fillId="0" borderId="33" xfId="1" applyFont="1" applyFill="1" applyBorder="1" applyAlignment="1">
      <alignment horizontal="left" vertical="center" wrapText="1" shrinkToFit="1"/>
    </xf>
    <xf numFmtId="0" fontId="6" fillId="0" borderId="31" xfId="1" applyFont="1" applyFill="1" applyBorder="1" applyAlignment="1">
      <alignment horizontal="left" vertical="center" wrapText="1" shrinkToFit="1"/>
    </xf>
    <xf numFmtId="0" fontId="5" fillId="3" borderId="33" xfId="1" applyFont="1" applyFill="1" applyBorder="1" applyAlignment="1">
      <alignment horizontal="left" vertical="center" wrapText="1" shrinkToFit="1"/>
    </xf>
    <xf numFmtId="0" fontId="5" fillId="3" borderId="31" xfId="1" applyFont="1" applyFill="1" applyBorder="1" applyAlignment="1">
      <alignment horizontal="left" vertical="center" wrapText="1" shrinkToFit="1"/>
    </xf>
    <xf numFmtId="0" fontId="7" fillId="0" borderId="40" xfId="0" applyFont="1" applyBorder="1" applyAlignment="1">
      <alignment horizontal="left" vertical="center"/>
    </xf>
    <xf numFmtId="0" fontId="7" fillId="0" borderId="22" xfId="0" applyFont="1" applyBorder="1" applyAlignment="1">
      <alignment horizontal="left" vertical="center"/>
    </xf>
    <xf numFmtId="0" fontId="7" fillId="0" borderId="40" xfId="0" applyFont="1" applyBorder="1" applyAlignment="1">
      <alignment horizontal="left" vertical="center" wrapText="1"/>
    </xf>
    <xf numFmtId="0" fontId="7" fillId="0" borderId="22" xfId="0" applyFont="1" applyBorder="1" applyAlignment="1">
      <alignment horizontal="left" vertical="center" wrapText="1"/>
    </xf>
    <xf numFmtId="0" fontId="7" fillId="0" borderId="39" xfId="0" applyFont="1" applyBorder="1" applyAlignment="1">
      <alignment horizontal="left" vertical="center"/>
    </xf>
    <xf numFmtId="0" fontId="7" fillId="0" borderId="24" xfId="0" applyFont="1" applyBorder="1" applyAlignment="1">
      <alignment horizontal="left" vertical="center"/>
    </xf>
    <xf numFmtId="0" fontId="6" fillId="8" borderId="27" xfId="1" applyFont="1" applyFill="1" applyBorder="1" applyAlignment="1">
      <alignment horizontal="left" vertical="center" wrapText="1" shrinkToFit="1"/>
    </xf>
    <xf numFmtId="0" fontId="6" fillId="8" borderId="29" xfId="1" applyFont="1" applyFill="1" applyBorder="1" applyAlignment="1">
      <alignment horizontal="left" vertical="center" wrapText="1" shrinkToFit="1"/>
    </xf>
    <xf numFmtId="0" fontId="5" fillId="9" borderId="16" xfId="1" applyFont="1" applyFill="1" applyBorder="1" applyAlignment="1">
      <alignment horizontal="left" vertical="center" wrapText="1" shrinkToFit="1"/>
    </xf>
    <xf numFmtId="0" fontId="5" fillId="9" borderId="26" xfId="1" applyFont="1" applyFill="1" applyBorder="1" applyAlignment="1">
      <alignment horizontal="left" vertical="center" wrapText="1" shrinkToFit="1"/>
    </xf>
    <xf numFmtId="0" fontId="5" fillId="6" borderId="26" xfId="1" applyFont="1" applyFill="1" applyBorder="1" applyAlignment="1">
      <alignment horizontal="left" vertical="center" wrapText="1" shrinkToFit="1"/>
    </xf>
    <xf numFmtId="0" fontId="5" fillId="10" borderId="7" xfId="1" applyFont="1" applyFill="1" applyBorder="1" applyAlignment="1">
      <alignment horizontal="left" vertical="center" wrapText="1" shrinkToFit="1"/>
    </xf>
    <xf numFmtId="0" fontId="5" fillId="6" borderId="25" xfId="1" applyFont="1" applyFill="1" applyBorder="1" applyAlignment="1">
      <alignment horizontal="left" vertical="center" wrapText="1" shrinkToFit="1"/>
    </xf>
    <xf numFmtId="0" fontId="7" fillId="5" borderId="20" xfId="1" applyFont="1" applyFill="1" applyBorder="1" applyAlignment="1">
      <alignment horizontal="left" vertical="center"/>
    </xf>
    <xf numFmtId="0" fontId="7" fillId="5" borderId="25" xfId="1" applyFont="1" applyFill="1" applyBorder="1" applyAlignment="1">
      <alignment horizontal="left" vertical="center"/>
    </xf>
    <xf numFmtId="0" fontId="7" fillId="0" borderId="20" xfId="1" applyFont="1" applyFill="1" applyBorder="1" applyAlignment="1">
      <alignment horizontal="left" vertical="center"/>
    </xf>
    <xf numFmtId="0" fontId="7" fillId="0" borderId="25" xfId="1" applyFont="1" applyFill="1" applyBorder="1" applyAlignment="1">
      <alignment horizontal="left" vertical="center"/>
    </xf>
    <xf numFmtId="0" fontId="5" fillId="2" borderId="38" xfId="1" applyFont="1" applyFill="1" applyBorder="1" applyAlignment="1">
      <alignment horizontal="left" vertical="center" wrapText="1" shrinkToFit="1"/>
    </xf>
    <xf numFmtId="0" fontId="5" fillId="3" borderId="20" xfId="1" quotePrefix="1" applyFont="1" applyFill="1" applyBorder="1" applyAlignment="1">
      <alignment horizontal="left" vertical="center" wrapText="1" shrinkToFit="1"/>
    </xf>
    <xf numFmtId="0" fontId="6" fillId="0" borderId="20" xfId="1" applyFont="1" applyBorder="1" applyAlignment="1">
      <alignment vertical="center" wrapText="1" shrinkToFit="1"/>
    </xf>
    <xf numFmtId="0" fontId="6" fillId="0" borderId="22" xfId="1" applyFont="1" applyBorder="1" applyAlignment="1">
      <alignment vertical="center" wrapText="1" shrinkToFit="1"/>
    </xf>
    <xf numFmtId="0" fontId="7" fillId="5" borderId="22" xfId="1" applyFont="1" applyFill="1" applyBorder="1" applyAlignment="1">
      <alignment horizontal="left" vertical="center"/>
    </xf>
    <xf numFmtId="0" fontId="5" fillId="4" borderId="20" xfId="1" applyFont="1" applyFill="1" applyBorder="1" applyAlignment="1">
      <alignment horizontal="left" vertical="center" wrapText="1" shrinkToFit="1"/>
    </xf>
    <xf numFmtId="0" fontId="5" fillId="4" borderId="25" xfId="1" applyFont="1" applyFill="1" applyBorder="1" applyAlignment="1">
      <alignment horizontal="left" vertical="center" wrapText="1" shrinkToFit="1"/>
    </xf>
    <xf numFmtId="0" fontId="6" fillId="5" borderId="25" xfId="1" applyFont="1" applyFill="1" applyBorder="1" applyAlignment="1">
      <alignment vertical="center" wrapText="1" shrinkToFit="1"/>
    </xf>
    <xf numFmtId="0" fontId="15" fillId="0" borderId="20" xfId="1" applyFont="1" applyFill="1" applyBorder="1" applyAlignment="1">
      <alignment horizontal="left" vertical="center" wrapText="1"/>
    </xf>
    <xf numFmtId="0" fontId="15" fillId="0" borderId="22" xfId="1" applyFont="1" applyFill="1" applyBorder="1" applyAlignment="1">
      <alignment horizontal="left" vertical="center" wrapText="1"/>
    </xf>
    <xf numFmtId="0" fontId="6" fillId="0" borderId="25" xfId="1" applyFont="1" applyFill="1" applyBorder="1" applyAlignment="1">
      <alignment horizontal="left" vertical="center" shrinkToFit="1"/>
    </xf>
    <xf numFmtId="0" fontId="6" fillId="0" borderId="20" xfId="1" applyFont="1" applyFill="1" applyBorder="1" applyAlignment="1">
      <alignment vertical="center" shrinkToFit="1"/>
    </xf>
    <xf numFmtId="0" fontId="6" fillId="0" borderId="25" xfId="1" applyFont="1" applyFill="1" applyBorder="1" applyAlignment="1">
      <alignment vertical="center" shrinkToFit="1"/>
    </xf>
    <xf numFmtId="0" fontId="5" fillId="3" borderId="21" xfId="1" applyFont="1" applyFill="1" applyBorder="1" applyAlignment="1">
      <alignment horizontal="left" vertical="center"/>
    </xf>
    <xf numFmtId="0" fontId="5" fillId="3" borderId="20" xfId="1" applyFont="1" applyFill="1" applyBorder="1" applyAlignment="1">
      <alignment horizontal="left" vertical="center" shrinkToFit="1"/>
    </xf>
    <xf numFmtId="0" fontId="5" fillId="3" borderId="25" xfId="1" applyFont="1" applyFill="1" applyBorder="1" applyAlignment="1">
      <alignment horizontal="left" vertical="center" shrinkToFit="1"/>
    </xf>
    <xf numFmtId="0" fontId="5" fillId="3" borderId="22" xfId="1" applyFont="1" applyFill="1" applyBorder="1" applyAlignment="1">
      <alignment horizontal="left" vertical="center" shrinkToFit="1"/>
    </xf>
    <xf numFmtId="0" fontId="6" fillId="0" borderId="42" xfId="1" applyFont="1" applyFill="1" applyBorder="1" applyAlignment="1">
      <alignment horizontal="left" vertical="center" wrapText="1" shrinkToFit="1"/>
    </xf>
    <xf numFmtId="0" fontId="5" fillId="3" borderId="16" xfId="1" applyFont="1" applyFill="1" applyBorder="1" applyAlignment="1">
      <alignment horizontal="left" vertical="top" wrapText="1"/>
    </xf>
    <xf numFmtId="0" fontId="5" fillId="3" borderId="17" xfId="1" applyFont="1" applyFill="1" applyBorder="1" applyAlignment="1">
      <alignment horizontal="left" vertical="top" wrapText="1"/>
    </xf>
    <xf numFmtId="0" fontId="5" fillId="3" borderId="18" xfId="1" applyFont="1" applyFill="1" applyBorder="1" applyAlignment="1">
      <alignment horizontal="left" vertical="top" wrapText="1"/>
    </xf>
    <xf numFmtId="0" fontId="5" fillId="4" borderId="41" xfId="1" applyFont="1" applyFill="1" applyBorder="1" applyAlignment="1">
      <alignment horizontal="left" vertical="center" wrapText="1" shrinkToFit="1"/>
    </xf>
    <xf numFmtId="0" fontId="5" fillId="4" borderId="44" xfId="1" applyFont="1" applyFill="1" applyBorder="1" applyAlignment="1">
      <alignment horizontal="left" vertical="center" wrapText="1" shrinkToFit="1"/>
    </xf>
    <xf numFmtId="0" fontId="5" fillId="0" borderId="5" xfId="1" applyFont="1" applyFill="1" applyBorder="1" applyAlignment="1">
      <alignment horizontal="left" vertical="center" wrapText="1" shrinkToFit="1"/>
    </xf>
    <xf numFmtId="0" fontId="5" fillId="0" borderId="7" xfId="1" applyFont="1" applyFill="1" applyBorder="1" applyAlignment="1">
      <alignment horizontal="left" vertical="center" wrapText="1" shrinkToFit="1"/>
    </xf>
    <xf numFmtId="0" fontId="5" fillId="2" borderId="5" xfId="1" applyFont="1" applyFill="1" applyBorder="1" applyAlignment="1">
      <alignment horizontal="center" vertical="center" wrapText="1" shrinkToFit="1"/>
    </xf>
    <xf numFmtId="0" fontId="5" fillId="2" borderId="6" xfId="1" applyFont="1" applyFill="1" applyBorder="1" applyAlignment="1">
      <alignment horizontal="center" vertical="center" wrapText="1" shrinkToFit="1"/>
    </xf>
    <xf numFmtId="0" fontId="5" fillId="2" borderId="7" xfId="1" applyFont="1" applyFill="1" applyBorder="1" applyAlignment="1">
      <alignment horizontal="center" vertical="center" wrapText="1" shrinkToFit="1"/>
    </xf>
    <xf numFmtId="0" fontId="6" fillId="0" borderId="28" xfId="1" applyFont="1" applyFill="1" applyBorder="1" applyAlignment="1">
      <alignment horizontal="left" vertical="center" wrapText="1"/>
    </xf>
  </cellXfs>
  <cellStyles count="6">
    <cellStyle name="Comma [0] 2" xfId="4"/>
    <cellStyle name="Comma [0] 3" xfId="5"/>
    <cellStyle name="Comma 3" xfId="2"/>
    <cellStyle name="Normal" xfId="0" builtinId="0"/>
    <cellStyle name="Normal 2" xfId="1"/>
    <cellStyle name="Normal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tabColor rgb="FF92D050"/>
  </sheetPr>
  <dimension ref="A2:AD2403"/>
  <sheetViews>
    <sheetView showGridLines="0" tabSelected="1" view="pageBreakPreview" topLeftCell="C1" zoomScale="75" zoomScaleNormal="75" zoomScaleSheetLayoutView="75" zoomScalePageLayoutView="65" workbookViewId="0">
      <pane xSplit="5" ySplit="11" topLeftCell="H12" activePane="bottomRight" state="frozen"/>
      <selection activeCell="C45" sqref="C45"/>
      <selection pane="topRight" activeCell="C45" sqref="C45"/>
      <selection pane="bottomLeft" activeCell="C45" sqref="C45"/>
      <selection pane="bottomRight" activeCell="E13" sqref="E13"/>
    </sheetView>
  </sheetViews>
  <sheetFormatPr defaultRowHeight="14.25"/>
  <cols>
    <col min="1" max="1" width="1.42578125" style="1" customWidth="1"/>
    <col min="2" max="2" width="1.140625" style="1" customWidth="1"/>
    <col min="3" max="3" width="6.85546875" style="3" customWidth="1"/>
    <col min="4" max="4" width="8.140625" style="3" customWidth="1"/>
    <col min="5" max="5" width="11.42578125" style="3" customWidth="1"/>
    <col min="6" max="6" width="3" style="730" customWidth="1"/>
    <col min="7" max="7" width="64.7109375" style="731" customWidth="1"/>
    <col min="8" max="8" width="14.140625" style="732" customWidth="1"/>
    <col min="9" max="9" width="17" style="732" customWidth="1"/>
    <col min="10" max="10" width="27.7109375" style="3" customWidth="1"/>
    <col min="11" max="11" width="15.7109375" style="8" customWidth="1"/>
    <col min="12" max="12" width="18.42578125" style="9" customWidth="1"/>
    <col min="13" max="13" width="21.5703125" style="9" customWidth="1"/>
    <col min="14" max="16" width="26.7109375" style="3" hidden="1" customWidth="1"/>
    <col min="17" max="17" width="26.7109375" style="3" customWidth="1"/>
    <col min="18" max="18" width="26.7109375" style="3" hidden="1" customWidth="1"/>
    <col min="19" max="19" width="27.140625" style="10" customWidth="1"/>
    <col min="20" max="20" width="12.7109375" style="8" hidden="1" customWidth="1"/>
    <col min="21" max="21" width="12.7109375" style="8" customWidth="1"/>
    <col min="22" max="22" width="12.7109375" style="8" hidden="1" customWidth="1"/>
    <col min="23" max="23" width="13.42578125" style="8" hidden="1" customWidth="1"/>
    <col min="24" max="24" width="13.85546875" style="8" customWidth="1"/>
    <col min="25" max="25" width="13.85546875" style="8" hidden="1" customWidth="1"/>
    <col min="26" max="26" width="26.7109375" style="3" hidden="1" customWidth="1"/>
    <col min="27" max="27" width="26.7109375" style="3" customWidth="1"/>
    <col min="28" max="28" width="26.7109375" style="3" hidden="1" customWidth="1"/>
    <col min="29" max="29" width="11.7109375" style="11" customWidth="1"/>
    <col min="30" max="30" width="10.7109375" style="11" customWidth="1"/>
    <col min="31" max="16384" width="9.140625" style="3"/>
  </cols>
  <sheetData>
    <row r="2" spans="1:30" ht="18">
      <c r="C2" s="2" t="s">
        <v>0</v>
      </c>
      <c r="D2" s="2"/>
      <c r="E2" s="2"/>
      <c r="F2" s="2"/>
      <c r="G2" s="2"/>
      <c r="H2" s="2"/>
      <c r="I2" s="2"/>
      <c r="J2" s="2"/>
      <c r="K2" s="2"/>
      <c r="L2" s="2"/>
      <c r="M2" s="2"/>
      <c r="N2" s="2"/>
      <c r="O2" s="2"/>
      <c r="P2" s="2"/>
      <c r="Q2" s="2"/>
      <c r="R2" s="2"/>
      <c r="S2" s="2"/>
      <c r="T2" s="2"/>
      <c r="U2" s="2"/>
      <c r="V2" s="2"/>
      <c r="W2" s="2"/>
      <c r="X2" s="2"/>
      <c r="Y2" s="2"/>
      <c r="Z2" s="2"/>
      <c r="AA2" s="2"/>
      <c r="AB2" s="2"/>
      <c r="AC2" s="2"/>
      <c r="AD2" s="2"/>
    </row>
    <row r="3" spans="1:30" ht="18">
      <c r="B3" s="2"/>
      <c r="C3" s="2" t="s">
        <v>1</v>
      </c>
      <c r="D3" s="2"/>
      <c r="E3" s="2"/>
      <c r="F3" s="2"/>
      <c r="G3" s="2"/>
      <c r="H3" s="2"/>
      <c r="I3" s="2"/>
      <c r="J3" s="2"/>
      <c r="K3" s="2"/>
      <c r="L3" s="2"/>
      <c r="M3" s="2"/>
      <c r="N3" s="2"/>
      <c r="O3" s="2"/>
      <c r="P3" s="2"/>
      <c r="Q3" s="2"/>
      <c r="R3" s="2"/>
      <c r="S3" s="2"/>
      <c r="T3" s="2"/>
      <c r="U3" s="2"/>
      <c r="V3" s="2"/>
      <c r="W3" s="2"/>
      <c r="X3" s="2"/>
      <c r="Y3" s="2"/>
      <c r="Z3" s="2"/>
      <c r="AA3" s="2"/>
      <c r="AB3" s="2"/>
      <c r="AC3" s="2"/>
      <c r="AD3" s="2"/>
    </row>
    <row r="5" spans="1:30" ht="15">
      <c r="C5" s="4" t="s">
        <v>2</v>
      </c>
      <c r="D5" s="4"/>
      <c r="F5" s="5" t="s">
        <v>3</v>
      </c>
      <c r="G5" s="6"/>
      <c r="H5" s="7"/>
      <c r="I5" s="7"/>
    </row>
    <row r="6" spans="1:30" ht="15">
      <c r="C6" s="4" t="s">
        <v>4</v>
      </c>
      <c r="D6" s="4"/>
      <c r="F6" s="5" t="s">
        <v>5</v>
      </c>
      <c r="G6" s="6"/>
      <c r="H6" s="7"/>
      <c r="I6" s="7"/>
    </row>
    <row r="7" spans="1:30" ht="17.25" customHeight="1">
      <c r="C7" s="733" t="s">
        <v>6</v>
      </c>
      <c r="D7" s="733"/>
      <c r="E7" s="733"/>
      <c r="F7" s="5" t="s">
        <v>7</v>
      </c>
      <c r="G7" s="12"/>
      <c r="H7" s="13"/>
      <c r="I7" s="13"/>
    </row>
    <row r="8" spans="1:30" ht="9.75" customHeight="1">
      <c r="C8" s="1"/>
      <c r="D8" s="1"/>
      <c r="E8" s="1"/>
      <c r="F8" s="14"/>
      <c r="G8" s="15"/>
      <c r="H8" s="16"/>
      <c r="I8" s="16"/>
      <c r="J8" s="17"/>
      <c r="K8" s="18"/>
      <c r="L8" s="19"/>
      <c r="M8" s="19"/>
      <c r="N8" s="17"/>
      <c r="O8" s="17"/>
      <c r="P8" s="17"/>
      <c r="Q8" s="17"/>
      <c r="R8" s="17"/>
      <c r="S8" s="20"/>
      <c r="T8" s="18"/>
      <c r="U8" s="18"/>
      <c r="V8" s="18"/>
      <c r="W8" s="18"/>
      <c r="X8" s="18"/>
      <c r="Y8" s="18"/>
      <c r="Z8" s="17"/>
      <c r="AA8" s="17"/>
      <c r="AB8" s="17"/>
      <c r="AC8" s="1"/>
      <c r="AD8" s="1"/>
    </row>
    <row r="9" spans="1:30" s="22" customFormat="1" ht="16.5" customHeight="1">
      <c r="A9" s="21"/>
      <c r="B9" s="21"/>
      <c r="C9" s="734" t="s">
        <v>8</v>
      </c>
      <c r="D9" s="735"/>
      <c r="E9" s="736"/>
      <c r="F9" s="734" t="s">
        <v>9</v>
      </c>
      <c r="G9" s="736"/>
      <c r="H9" s="743" t="s">
        <v>10</v>
      </c>
      <c r="I9" s="744"/>
      <c r="J9" s="747" t="s">
        <v>11</v>
      </c>
      <c r="K9" s="750" t="s">
        <v>12</v>
      </c>
      <c r="L9" s="756" t="s">
        <v>13</v>
      </c>
      <c r="M9" s="756" t="s">
        <v>14</v>
      </c>
      <c r="N9" s="756" t="s">
        <v>15</v>
      </c>
      <c r="O9" s="756" t="s">
        <v>16</v>
      </c>
      <c r="P9" s="756" t="s">
        <v>17</v>
      </c>
      <c r="Q9" s="756" t="s">
        <v>18</v>
      </c>
      <c r="R9" s="756" t="s">
        <v>19</v>
      </c>
      <c r="S9" s="756" t="s">
        <v>20</v>
      </c>
      <c r="T9" s="759" t="s">
        <v>21</v>
      </c>
      <c r="U9" s="760"/>
      <c r="V9" s="760"/>
      <c r="W9" s="760"/>
      <c r="X9" s="760"/>
      <c r="Y9" s="761"/>
      <c r="Z9" s="756" t="s">
        <v>22</v>
      </c>
      <c r="AA9" s="756" t="s">
        <v>23</v>
      </c>
      <c r="AB9" s="756" t="s">
        <v>24</v>
      </c>
      <c r="AC9" s="753" t="s">
        <v>25</v>
      </c>
      <c r="AD9" s="753" t="s">
        <v>26</v>
      </c>
    </row>
    <row r="10" spans="1:30" s="22" customFormat="1" ht="19.5" customHeight="1">
      <c r="A10" s="21"/>
      <c r="B10" s="21"/>
      <c r="C10" s="737"/>
      <c r="D10" s="738"/>
      <c r="E10" s="739"/>
      <c r="F10" s="737"/>
      <c r="G10" s="739"/>
      <c r="H10" s="745"/>
      <c r="I10" s="746"/>
      <c r="J10" s="748"/>
      <c r="K10" s="751"/>
      <c r="L10" s="757"/>
      <c r="M10" s="757"/>
      <c r="N10" s="757"/>
      <c r="O10" s="757"/>
      <c r="P10" s="757"/>
      <c r="Q10" s="757"/>
      <c r="R10" s="757"/>
      <c r="S10" s="757"/>
      <c r="T10" s="750" t="s">
        <v>27</v>
      </c>
      <c r="U10" s="750" t="s">
        <v>28</v>
      </c>
      <c r="V10" s="750" t="s">
        <v>29</v>
      </c>
      <c r="W10" s="750" t="s">
        <v>30</v>
      </c>
      <c r="X10" s="750" t="s">
        <v>31</v>
      </c>
      <c r="Y10" s="750" t="s">
        <v>32</v>
      </c>
      <c r="Z10" s="757"/>
      <c r="AA10" s="757"/>
      <c r="AB10" s="757"/>
      <c r="AC10" s="754"/>
      <c r="AD10" s="754"/>
    </row>
    <row r="11" spans="1:30" s="22" customFormat="1" ht="30.75" customHeight="1">
      <c r="A11" s="21"/>
      <c r="B11" s="21"/>
      <c r="C11" s="740"/>
      <c r="D11" s="741"/>
      <c r="E11" s="742"/>
      <c r="F11" s="740"/>
      <c r="G11" s="742"/>
      <c r="H11" s="23" t="s">
        <v>33</v>
      </c>
      <c r="I11" s="23" t="s">
        <v>34</v>
      </c>
      <c r="J11" s="749"/>
      <c r="K11" s="752"/>
      <c r="L11" s="758"/>
      <c r="M11" s="758"/>
      <c r="N11" s="758"/>
      <c r="O11" s="758"/>
      <c r="P11" s="758"/>
      <c r="Q11" s="758"/>
      <c r="R11" s="758"/>
      <c r="S11" s="758"/>
      <c r="T11" s="752"/>
      <c r="U11" s="752"/>
      <c r="V11" s="752"/>
      <c r="W11" s="752"/>
      <c r="X11" s="752"/>
      <c r="Y11" s="752"/>
      <c r="Z11" s="758"/>
      <c r="AA11" s="758"/>
      <c r="AB11" s="758"/>
      <c r="AC11" s="755"/>
      <c r="AD11" s="755"/>
    </row>
    <row r="12" spans="1:30" s="35" customFormat="1" ht="30" customHeight="1">
      <c r="A12" s="5"/>
      <c r="B12" s="24"/>
      <c r="C12" s="25" t="s">
        <v>35</v>
      </c>
      <c r="D12" s="26"/>
      <c r="E12" s="26"/>
      <c r="F12" s="770" t="s">
        <v>36</v>
      </c>
      <c r="G12" s="771"/>
      <c r="H12" s="27"/>
      <c r="I12" s="28"/>
      <c r="J12" s="29">
        <f>SUM(J13:J72)</f>
        <v>432167486661</v>
      </c>
      <c r="K12" s="30"/>
      <c r="L12" s="31"/>
      <c r="M12" s="31"/>
      <c r="N12" s="29">
        <f>SUM(N13:N72)</f>
        <v>82474276794</v>
      </c>
      <c r="O12" s="29">
        <f>SUM(O13:O72)</f>
        <v>99376077762</v>
      </c>
      <c r="P12" s="29">
        <f>SUM(P13:P72)</f>
        <v>183948940922</v>
      </c>
      <c r="Q12" s="29">
        <f>SUM(Q13:Q72)</f>
        <v>225611083873</v>
      </c>
      <c r="R12" s="29">
        <f>SUM(R13:R72)</f>
        <v>189393381047</v>
      </c>
      <c r="S12" s="32"/>
      <c r="T12" s="30">
        <v>43</v>
      </c>
      <c r="U12" s="30">
        <f>ROUNDUP(X12,0)</f>
        <v>53</v>
      </c>
      <c r="V12" s="30">
        <f t="shared" ref="V12" si="0">ROUNDUP(Y12,0)</f>
        <v>43</v>
      </c>
      <c r="W12" s="30">
        <v>42.564271167926357</v>
      </c>
      <c r="X12" s="30">
        <f>Q12/J12*100</f>
        <v>52.204548198687938</v>
      </c>
      <c r="Y12" s="30">
        <f>P12/J12*100</f>
        <v>42.564271167926357</v>
      </c>
      <c r="Z12" s="29">
        <f>J12-P12</f>
        <v>248218545739</v>
      </c>
      <c r="AA12" s="29">
        <f>J12-Q12</f>
        <v>206556402788</v>
      </c>
      <c r="AB12" s="29">
        <f>L12-R12</f>
        <v>-189393381047</v>
      </c>
      <c r="AC12" s="33"/>
      <c r="AD12" s="34"/>
    </row>
    <row r="13" spans="1:30" s="50" customFormat="1" ht="30" customHeight="1">
      <c r="A13" s="36"/>
      <c r="B13" s="37"/>
      <c r="C13" s="38" t="s">
        <v>37</v>
      </c>
      <c r="D13" s="39"/>
      <c r="E13" s="39"/>
      <c r="F13" s="772" t="s">
        <v>38</v>
      </c>
      <c r="G13" s="773"/>
      <c r="H13" s="40"/>
      <c r="I13" s="41"/>
      <c r="J13" s="42"/>
      <c r="K13" s="43"/>
      <c r="L13" s="44"/>
      <c r="M13" s="44"/>
      <c r="N13" s="45"/>
      <c r="O13" s="45"/>
      <c r="P13" s="45"/>
      <c r="Q13" s="45"/>
      <c r="R13" s="45"/>
      <c r="S13" s="46"/>
      <c r="T13" s="47"/>
      <c r="U13" s="47"/>
      <c r="V13" s="47"/>
      <c r="W13" s="47"/>
      <c r="X13" s="47"/>
      <c r="Y13" s="47"/>
      <c r="Z13" s="42"/>
      <c r="AA13" s="42"/>
      <c r="AB13" s="42"/>
      <c r="AC13" s="48"/>
      <c r="AD13" s="49"/>
    </row>
    <row r="14" spans="1:30" s="65" customFormat="1" ht="30" customHeight="1">
      <c r="A14" s="5"/>
      <c r="B14" s="24"/>
      <c r="C14" s="51" t="s">
        <v>39</v>
      </c>
      <c r="D14" s="52"/>
      <c r="E14" s="52"/>
      <c r="F14" s="768" t="s">
        <v>40</v>
      </c>
      <c r="G14" s="769"/>
      <c r="H14" s="53"/>
      <c r="I14" s="54"/>
      <c r="J14" s="55"/>
      <c r="K14" s="56"/>
      <c r="L14" s="57"/>
      <c r="M14" s="58"/>
      <c r="N14" s="59"/>
      <c r="O14" s="59"/>
      <c r="P14" s="59"/>
      <c r="Q14" s="59"/>
      <c r="R14" s="59"/>
      <c r="S14" s="60"/>
      <c r="T14" s="61"/>
      <c r="U14" s="62"/>
      <c r="V14" s="62"/>
      <c r="W14" s="62"/>
      <c r="X14" s="62"/>
      <c r="Y14" s="62"/>
      <c r="Z14" s="63"/>
      <c r="AA14" s="63"/>
      <c r="AB14" s="63"/>
      <c r="AC14" s="63"/>
      <c r="AD14" s="64"/>
    </row>
    <row r="15" spans="1:30" s="50" customFormat="1" ht="30" customHeight="1">
      <c r="A15" s="36"/>
      <c r="B15" s="37"/>
      <c r="C15" s="66" t="s">
        <v>41</v>
      </c>
      <c r="D15" s="67"/>
      <c r="E15" s="67"/>
      <c r="F15" s="774" t="s">
        <v>42</v>
      </c>
      <c r="G15" s="775"/>
      <c r="H15" s="68" t="s">
        <v>43</v>
      </c>
      <c r="I15" s="69" t="s">
        <v>44</v>
      </c>
      <c r="J15" s="70">
        <v>167035998</v>
      </c>
      <c r="K15" s="71" t="s">
        <v>45</v>
      </c>
      <c r="L15" s="72" t="s">
        <v>46</v>
      </c>
      <c r="M15" s="73"/>
      <c r="N15" s="74">
        <f t="shared" ref="N15:N16" si="1">M15</f>
        <v>0</v>
      </c>
      <c r="O15" s="75">
        <f>N15</f>
        <v>0</v>
      </c>
      <c r="P15" s="74">
        <v>12850200</v>
      </c>
      <c r="Q15" s="74">
        <v>12850200</v>
      </c>
      <c r="R15" s="74">
        <v>12850200</v>
      </c>
      <c r="S15" s="76" t="s">
        <v>47</v>
      </c>
      <c r="T15" s="77">
        <v>8</v>
      </c>
      <c r="U15" s="78">
        <f>ROUNDUP(X15,0)</f>
        <v>8</v>
      </c>
      <c r="V15" s="78">
        <f t="shared" ref="V15:V16" si="2">ROUNDUP(Y15,0)</f>
        <v>8</v>
      </c>
      <c r="W15" s="78">
        <v>7.693072244223667</v>
      </c>
      <c r="X15" s="78">
        <f>Q15/J15*100</f>
        <v>7.693072244223667</v>
      </c>
      <c r="Y15" s="78">
        <f>(P15/J15)*100</f>
        <v>7.693072244223667</v>
      </c>
      <c r="Z15" s="79">
        <f>J15-P15</f>
        <v>154185798</v>
      </c>
      <c r="AA15" s="79">
        <f>J15-Q15</f>
        <v>154185798</v>
      </c>
      <c r="AB15" s="79" t="e">
        <f>L15-R15</f>
        <v>#VALUE!</v>
      </c>
      <c r="AC15" s="80"/>
      <c r="AD15" s="81"/>
    </row>
    <row r="16" spans="1:30" s="65" customFormat="1" ht="30" customHeight="1">
      <c r="A16" s="5"/>
      <c r="B16" s="24"/>
      <c r="C16" s="82" t="s">
        <v>48</v>
      </c>
      <c r="D16" s="83"/>
      <c r="E16" s="83"/>
      <c r="F16" s="766" t="s">
        <v>49</v>
      </c>
      <c r="G16" s="767"/>
      <c r="H16" s="68" t="s">
        <v>43</v>
      </c>
      <c r="I16" s="69" t="s">
        <v>44</v>
      </c>
      <c r="J16" s="84">
        <v>5110900</v>
      </c>
      <c r="K16" s="71" t="s">
        <v>45</v>
      </c>
      <c r="L16" s="72" t="s">
        <v>46</v>
      </c>
      <c r="M16" s="85"/>
      <c r="N16" s="74">
        <f t="shared" si="1"/>
        <v>0</v>
      </c>
      <c r="O16" s="75">
        <f>N16</f>
        <v>0</v>
      </c>
      <c r="P16" s="74">
        <v>5094900</v>
      </c>
      <c r="Q16" s="74">
        <v>5094900</v>
      </c>
      <c r="R16" s="74">
        <v>5094900</v>
      </c>
      <c r="S16" s="76" t="s">
        <v>47</v>
      </c>
      <c r="T16" s="77">
        <v>100</v>
      </c>
      <c r="U16" s="78">
        <f>ROUNDUP(X16,0)</f>
        <v>100</v>
      </c>
      <c r="V16" s="78">
        <f t="shared" si="2"/>
        <v>100</v>
      </c>
      <c r="W16" s="78">
        <v>99.686943591148321</v>
      </c>
      <c r="X16" s="78">
        <f>Q16/J16*100</f>
        <v>99.686943591148321</v>
      </c>
      <c r="Y16" s="78">
        <f>(P16/J16)*100</f>
        <v>99.686943591148321</v>
      </c>
      <c r="Z16" s="79">
        <f>J16-P16</f>
        <v>16000</v>
      </c>
      <c r="AA16" s="79">
        <f t="shared" ref="AA16" si="3">J16-Q16</f>
        <v>16000</v>
      </c>
      <c r="AB16" s="79" t="e">
        <f>L16-R16</f>
        <v>#VALUE!</v>
      </c>
      <c r="AC16" s="86"/>
      <c r="AD16" s="87"/>
    </row>
    <row r="17" spans="1:30" s="100" customFormat="1" ht="30" customHeight="1">
      <c r="A17" s="88"/>
      <c r="B17" s="89"/>
      <c r="C17" s="51" t="s">
        <v>50</v>
      </c>
      <c r="D17" s="52"/>
      <c r="E17" s="52"/>
      <c r="F17" s="768" t="s">
        <v>51</v>
      </c>
      <c r="G17" s="769"/>
      <c r="H17" s="53"/>
      <c r="I17" s="54"/>
      <c r="J17" s="55"/>
      <c r="K17" s="90"/>
      <c r="L17" s="91"/>
      <c r="M17" s="92"/>
      <c r="N17" s="93"/>
      <c r="O17" s="94"/>
      <c r="P17" s="93"/>
      <c r="Q17" s="93"/>
      <c r="R17" s="93"/>
      <c r="S17" s="95"/>
      <c r="T17" s="96"/>
      <c r="U17" s="97"/>
      <c r="V17" s="97"/>
      <c r="W17" s="97"/>
      <c r="X17" s="97"/>
      <c r="Y17" s="97"/>
      <c r="Z17" s="98"/>
      <c r="AA17" s="98"/>
      <c r="AB17" s="98"/>
      <c r="AC17" s="98"/>
      <c r="AD17" s="99"/>
    </row>
    <row r="18" spans="1:30" s="100" customFormat="1" ht="30" customHeight="1">
      <c r="A18" s="88"/>
      <c r="B18" s="89"/>
      <c r="C18" s="82" t="s">
        <v>52</v>
      </c>
      <c r="D18" s="83"/>
      <c r="E18" s="83"/>
      <c r="F18" s="762" t="s">
        <v>53</v>
      </c>
      <c r="G18" s="764"/>
      <c r="H18" s="68" t="s">
        <v>43</v>
      </c>
      <c r="I18" s="69" t="s">
        <v>44</v>
      </c>
      <c r="J18" s="101">
        <v>326700081633</v>
      </c>
      <c r="K18" s="71" t="s">
        <v>45</v>
      </c>
      <c r="L18" s="72" t="s">
        <v>46</v>
      </c>
      <c r="M18" s="73"/>
      <c r="N18" s="74">
        <v>65162585544</v>
      </c>
      <c r="O18" s="75">
        <v>82064386512</v>
      </c>
      <c r="P18" s="74">
        <v>137805689936</v>
      </c>
      <c r="Q18" s="74">
        <v>171587683762</v>
      </c>
      <c r="R18" s="74">
        <v>137805689936</v>
      </c>
      <c r="S18" s="76" t="s">
        <v>47</v>
      </c>
      <c r="T18" s="77">
        <v>43</v>
      </c>
      <c r="U18" s="78">
        <f t="shared" ref="U18:V20" si="4">ROUNDUP(X18,0)</f>
        <v>53</v>
      </c>
      <c r="V18" s="78">
        <f t="shared" si="4"/>
        <v>43</v>
      </c>
      <c r="W18" s="78">
        <v>42.181100551668862</v>
      </c>
      <c r="X18" s="78">
        <f>Q18/J18*100</f>
        <v>52.521469509381326</v>
      </c>
      <c r="Y18" s="78">
        <f>(P18/J18)*100</f>
        <v>42.181100551668862</v>
      </c>
      <c r="Z18" s="79">
        <f>J18-P18</f>
        <v>188894391697</v>
      </c>
      <c r="AA18" s="79">
        <f t="shared" ref="AA18:AA20" si="5">J18-Q18</f>
        <v>155112397871</v>
      </c>
      <c r="AB18" s="79" t="e">
        <f>L18-R18</f>
        <v>#VALUE!</v>
      </c>
      <c r="AC18" s="102"/>
      <c r="AD18" s="103"/>
    </row>
    <row r="19" spans="1:30" s="100" customFormat="1" ht="30" customHeight="1">
      <c r="A19" s="88"/>
      <c r="B19" s="89"/>
      <c r="C19" s="82" t="s">
        <v>54</v>
      </c>
      <c r="D19" s="83"/>
      <c r="E19" s="83"/>
      <c r="F19" s="762" t="s">
        <v>55</v>
      </c>
      <c r="G19" s="764"/>
      <c r="H19" s="68" t="s">
        <v>43</v>
      </c>
      <c r="I19" s="69" t="s">
        <v>44</v>
      </c>
      <c r="J19" s="101">
        <v>165607600</v>
      </c>
      <c r="K19" s="71" t="s">
        <v>45</v>
      </c>
      <c r="L19" s="72" t="s">
        <v>46</v>
      </c>
      <c r="M19" s="73"/>
      <c r="N19" s="74">
        <v>51376200</v>
      </c>
      <c r="O19" s="75">
        <f t="shared" ref="O19:O20" si="6">N19</f>
        <v>51376200</v>
      </c>
      <c r="P19" s="74">
        <v>102752400</v>
      </c>
      <c r="Q19" s="74">
        <v>123867800</v>
      </c>
      <c r="R19" s="74">
        <v>102752400</v>
      </c>
      <c r="S19" s="76" t="s">
        <v>47</v>
      </c>
      <c r="T19" s="77">
        <v>63</v>
      </c>
      <c r="U19" s="78">
        <f t="shared" si="4"/>
        <v>75</v>
      </c>
      <c r="V19" s="78">
        <f t="shared" si="4"/>
        <v>63</v>
      </c>
      <c r="W19" s="78">
        <v>62.045703216519044</v>
      </c>
      <c r="X19" s="78">
        <f t="shared" ref="X19:X20" si="7">Q19/J19*100</f>
        <v>74.795963470275524</v>
      </c>
      <c r="Y19" s="78">
        <f>(P19/J19)*100</f>
        <v>62.045703216519044</v>
      </c>
      <c r="Z19" s="79">
        <f>J19-P19</f>
        <v>62855200</v>
      </c>
      <c r="AA19" s="79">
        <f t="shared" si="5"/>
        <v>41739800</v>
      </c>
      <c r="AB19" s="79" t="e">
        <f>L19-R19</f>
        <v>#VALUE!</v>
      </c>
      <c r="AC19" s="102"/>
      <c r="AD19" s="103"/>
    </row>
    <row r="20" spans="1:30" s="104" customFormat="1" ht="30" customHeight="1">
      <c r="A20" s="36"/>
      <c r="B20" s="37"/>
      <c r="C20" s="82" t="s">
        <v>56</v>
      </c>
      <c r="D20" s="83"/>
      <c r="E20" s="83"/>
      <c r="F20" s="766" t="s">
        <v>57</v>
      </c>
      <c r="G20" s="767"/>
      <c r="H20" s="68" t="s">
        <v>43</v>
      </c>
      <c r="I20" s="69" t="s">
        <v>44</v>
      </c>
      <c r="J20" s="101">
        <v>5529000</v>
      </c>
      <c r="K20" s="71" t="s">
        <v>45</v>
      </c>
      <c r="L20" s="72" t="s">
        <v>46</v>
      </c>
      <c r="M20" s="73"/>
      <c r="N20" s="74">
        <v>5513000</v>
      </c>
      <c r="O20" s="75">
        <f t="shared" si="6"/>
        <v>5513000</v>
      </c>
      <c r="P20" s="74">
        <f>O20</f>
        <v>5513000</v>
      </c>
      <c r="Q20" s="74">
        <f>P20</f>
        <v>5513000</v>
      </c>
      <c r="R20" s="74">
        <f>Q20</f>
        <v>5513000</v>
      </c>
      <c r="S20" s="76" t="s">
        <v>47</v>
      </c>
      <c r="T20" s="77">
        <v>100</v>
      </c>
      <c r="U20" s="78">
        <f t="shared" si="4"/>
        <v>100</v>
      </c>
      <c r="V20" s="78">
        <f t="shared" si="4"/>
        <v>100</v>
      </c>
      <c r="W20" s="78">
        <v>99.710616748055699</v>
      </c>
      <c r="X20" s="78">
        <f t="shared" si="7"/>
        <v>99.710616748055699</v>
      </c>
      <c r="Y20" s="78">
        <f>(P20/J20)*100</f>
        <v>99.710616748055699</v>
      </c>
      <c r="Z20" s="79">
        <f>J20-P20</f>
        <v>16000</v>
      </c>
      <c r="AA20" s="79">
        <f t="shared" si="5"/>
        <v>16000</v>
      </c>
      <c r="AB20" s="79" t="e">
        <f>L20-R20</f>
        <v>#VALUE!</v>
      </c>
      <c r="AC20" s="102"/>
      <c r="AD20" s="103"/>
    </row>
    <row r="21" spans="1:30" s="104" customFormat="1" ht="30" customHeight="1">
      <c r="A21" s="36"/>
      <c r="B21" s="37"/>
      <c r="C21" s="51" t="s">
        <v>58</v>
      </c>
      <c r="D21" s="52"/>
      <c r="E21" s="52"/>
      <c r="F21" s="768" t="s">
        <v>59</v>
      </c>
      <c r="G21" s="769"/>
      <c r="H21" s="53"/>
      <c r="I21" s="54"/>
      <c r="J21" s="55"/>
      <c r="K21" s="105"/>
      <c r="L21" s="91"/>
      <c r="M21" s="92"/>
      <c r="N21" s="93"/>
      <c r="O21" s="94"/>
      <c r="P21" s="93"/>
      <c r="Q21" s="93"/>
      <c r="R21" s="93"/>
      <c r="S21" s="95"/>
      <c r="T21" s="96"/>
      <c r="U21" s="97"/>
      <c r="V21" s="97"/>
      <c r="W21" s="97"/>
      <c r="X21" s="97"/>
      <c r="Y21" s="97"/>
      <c r="Z21" s="98"/>
      <c r="AA21" s="98"/>
      <c r="AB21" s="98"/>
      <c r="AC21" s="98"/>
      <c r="AD21" s="99"/>
    </row>
    <row r="22" spans="1:30" s="35" customFormat="1" ht="30" customHeight="1">
      <c r="A22" s="5"/>
      <c r="B22" s="24"/>
      <c r="C22" s="82" t="s">
        <v>60</v>
      </c>
      <c r="D22" s="83"/>
      <c r="E22" s="83"/>
      <c r="F22" s="766" t="s">
        <v>61</v>
      </c>
      <c r="G22" s="767"/>
      <c r="H22" s="68" t="s">
        <v>43</v>
      </c>
      <c r="I22" s="69" t="s">
        <v>44</v>
      </c>
      <c r="J22" s="101">
        <v>124452118</v>
      </c>
      <c r="K22" s="71" t="s">
        <v>45</v>
      </c>
      <c r="L22" s="72" t="s">
        <v>46</v>
      </c>
      <c r="M22" s="73"/>
      <c r="N22" s="74">
        <f t="shared" ref="N22" si="8">M22</f>
        <v>0</v>
      </c>
      <c r="O22" s="75">
        <f>N22</f>
        <v>0</v>
      </c>
      <c r="P22" s="74">
        <v>60010200</v>
      </c>
      <c r="Q22" s="74">
        <v>60010200</v>
      </c>
      <c r="R22" s="74">
        <v>60010200</v>
      </c>
      <c r="S22" s="76" t="s">
        <v>47</v>
      </c>
      <c r="T22" s="77">
        <v>49</v>
      </c>
      <c r="U22" s="78">
        <f>ROUNDUP(X22,0)</f>
        <v>49</v>
      </c>
      <c r="V22" s="78">
        <f t="shared" ref="V22" si="9">ROUNDUP(Y22,0)</f>
        <v>49</v>
      </c>
      <c r="W22" s="78">
        <v>48.219508807395307</v>
      </c>
      <c r="X22" s="78">
        <f>Q22/J22*100</f>
        <v>48.219508807395307</v>
      </c>
      <c r="Y22" s="78">
        <f>(P22/J22)*100</f>
        <v>48.219508807395307</v>
      </c>
      <c r="Z22" s="79">
        <f>J22-P22</f>
        <v>64441918</v>
      </c>
      <c r="AA22" s="79">
        <f>J22-Q22</f>
        <v>64441918</v>
      </c>
      <c r="AB22" s="79" t="e">
        <f>L22-R22</f>
        <v>#VALUE!</v>
      </c>
      <c r="AC22" s="102"/>
      <c r="AD22" s="103"/>
    </row>
    <row r="23" spans="1:30" s="100" customFormat="1" ht="30" customHeight="1">
      <c r="A23" s="88"/>
      <c r="B23" s="89"/>
      <c r="C23" s="51" t="s">
        <v>62</v>
      </c>
      <c r="D23" s="52"/>
      <c r="E23" s="52"/>
      <c r="F23" s="768" t="s">
        <v>63</v>
      </c>
      <c r="G23" s="769"/>
      <c r="H23" s="53"/>
      <c r="I23" s="54"/>
      <c r="J23" s="55"/>
      <c r="K23" s="105"/>
      <c r="L23" s="91"/>
      <c r="M23" s="92"/>
      <c r="N23" s="93"/>
      <c r="O23" s="94"/>
      <c r="P23" s="93"/>
      <c r="Q23" s="93"/>
      <c r="R23" s="93"/>
      <c r="S23" s="95"/>
      <c r="T23" s="96"/>
      <c r="U23" s="97"/>
      <c r="V23" s="97"/>
      <c r="W23" s="97"/>
      <c r="X23" s="97"/>
      <c r="Y23" s="97"/>
      <c r="Z23" s="98"/>
      <c r="AA23" s="98"/>
      <c r="AB23" s="98"/>
      <c r="AC23" s="98"/>
      <c r="AD23" s="99"/>
    </row>
    <row r="24" spans="1:30" s="100" customFormat="1" ht="30" customHeight="1">
      <c r="A24" s="88"/>
      <c r="B24" s="89"/>
      <c r="C24" s="82" t="s">
        <v>64</v>
      </c>
      <c r="D24" s="83"/>
      <c r="E24" s="83"/>
      <c r="F24" s="762" t="s">
        <v>65</v>
      </c>
      <c r="G24" s="763"/>
      <c r="H24" s="68" t="s">
        <v>43</v>
      </c>
      <c r="I24" s="69" t="s">
        <v>44</v>
      </c>
      <c r="J24" s="101">
        <v>34821500</v>
      </c>
      <c r="K24" s="71" t="s">
        <v>45</v>
      </c>
      <c r="L24" s="72" t="s">
        <v>46</v>
      </c>
      <c r="M24" s="73"/>
      <c r="N24" s="74">
        <v>8135000</v>
      </c>
      <c r="O24" s="75">
        <f t="shared" ref="O24:O30" si="10">N24</f>
        <v>8135000</v>
      </c>
      <c r="P24" s="74">
        <v>16820000</v>
      </c>
      <c r="Q24" s="74">
        <v>18500000</v>
      </c>
      <c r="R24" s="74">
        <v>16820000</v>
      </c>
      <c r="S24" s="76" t="s">
        <v>47</v>
      </c>
      <c r="T24" s="77">
        <v>49</v>
      </c>
      <c r="U24" s="78">
        <f>ROUNDUP(X24,0)</f>
        <v>54</v>
      </c>
      <c r="V24" s="78">
        <f t="shared" ref="V24:V30" si="11">ROUNDUP(Y24,0)</f>
        <v>49</v>
      </c>
      <c r="W24" s="78">
        <v>48.303490659506338</v>
      </c>
      <c r="X24" s="78">
        <f t="shared" ref="X24:X30" si="12">Q24/J24*100</f>
        <v>53.128096147495086</v>
      </c>
      <c r="Y24" s="78">
        <f t="shared" ref="Y24:Y30" si="13">(P24/J24)*100</f>
        <v>48.303490659506338</v>
      </c>
      <c r="Z24" s="79">
        <f t="shared" ref="Z24:AB30" si="14">J24-P24</f>
        <v>18001500</v>
      </c>
      <c r="AA24" s="79">
        <f t="shared" ref="AA24:AA30" si="15">J24-Q24</f>
        <v>16321500</v>
      </c>
      <c r="AB24" s="79" t="e">
        <f t="shared" si="14"/>
        <v>#VALUE!</v>
      </c>
      <c r="AC24" s="102"/>
      <c r="AD24" s="103"/>
    </row>
    <row r="25" spans="1:30" s="100" customFormat="1" ht="30" customHeight="1">
      <c r="A25" s="88"/>
      <c r="B25" s="89"/>
      <c r="C25" s="82" t="s">
        <v>66</v>
      </c>
      <c r="D25" s="83"/>
      <c r="E25" s="83"/>
      <c r="F25" s="762" t="s">
        <v>67</v>
      </c>
      <c r="G25" s="764"/>
      <c r="H25" s="68" t="s">
        <v>43</v>
      </c>
      <c r="I25" s="69" t="s">
        <v>44</v>
      </c>
      <c r="J25" s="101">
        <v>698385599</v>
      </c>
      <c r="K25" s="71" t="s">
        <v>45</v>
      </c>
      <c r="L25" s="72" t="s">
        <v>46</v>
      </c>
      <c r="M25" s="73"/>
      <c r="N25" s="74">
        <v>33269600</v>
      </c>
      <c r="O25" s="75">
        <f t="shared" si="10"/>
        <v>33269600</v>
      </c>
      <c r="P25" s="74">
        <v>269169124</v>
      </c>
      <c r="Q25" s="74">
        <v>336424124</v>
      </c>
      <c r="R25" s="74">
        <v>269169124</v>
      </c>
      <c r="S25" s="76" t="s">
        <v>47</v>
      </c>
      <c r="T25" s="77">
        <v>39</v>
      </c>
      <c r="U25" s="78">
        <f t="shared" ref="U25:U30" si="16">ROUNDUP(X25,0)</f>
        <v>49</v>
      </c>
      <c r="V25" s="78">
        <f t="shared" si="11"/>
        <v>39</v>
      </c>
      <c r="W25" s="78">
        <v>38.541620042769523</v>
      </c>
      <c r="X25" s="78">
        <f t="shared" si="12"/>
        <v>48.171686884969688</v>
      </c>
      <c r="Y25" s="78">
        <f t="shared" si="13"/>
        <v>38.541620042769523</v>
      </c>
      <c r="Z25" s="79">
        <f t="shared" si="14"/>
        <v>429216475</v>
      </c>
      <c r="AA25" s="79">
        <f t="shared" si="15"/>
        <v>361961475</v>
      </c>
      <c r="AB25" s="79" t="e">
        <f t="shared" si="14"/>
        <v>#VALUE!</v>
      </c>
      <c r="AC25" s="102"/>
      <c r="AD25" s="103"/>
    </row>
    <row r="26" spans="1:30" s="100" customFormat="1" ht="30" customHeight="1">
      <c r="A26" s="88"/>
      <c r="B26" s="89"/>
      <c r="C26" s="82" t="s">
        <v>68</v>
      </c>
      <c r="D26" s="83"/>
      <c r="E26" s="83"/>
      <c r="F26" s="762" t="s">
        <v>69</v>
      </c>
      <c r="G26" s="765"/>
      <c r="H26" s="68" t="s">
        <v>43</v>
      </c>
      <c r="I26" s="69" t="s">
        <v>44</v>
      </c>
      <c r="J26" s="101">
        <v>26923500</v>
      </c>
      <c r="K26" s="71" t="s">
        <v>45</v>
      </c>
      <c r="L26" s="72" t="s">
        <v>46</v>
      </c>
      <c r="M26" s="73"/>
      <c r="N26" s="74">
        <v>6369500</v>
      </c>
      <c r="O26" s="75">
        <f t="shared" si="10"/>
        <v>6369500</v>
      </c>
      <c r="P26" s="74">
        <v>13084000</v>
      </c>
      <c r="Q26" s="74">
        <v>15467500</v>
      </c>
      <c r="R26" s="74">
        <v>13084000</v>
      </c>
      <c r="S26" s="76" t="s">
        <v>47</v>
      </c>
      <c r="T26" s="77">
        <v>49</v>
      </c>
      <c r="U26" s="78">
        <f t="shared" si="16"/>
        <v>58</v>
      </c>
      <c r="V26" s="78">
        <f t="shared" si="11"/>
        <v>49</v>
      </c>
      <c r="W26" s="78">
        <v>48.59695061934741</v>
      </c>
      <c r="X26" s="78">
        <f t="shared" si="12"/>
        <v>57.449811502962099</v>
      </c>
      <c r="Y26" s="78">
        <f t="shared" si="13"/>
        <v>48.59695061934741</v>
      </c>
      <c r="Z26" s="79">
        <f t="shared" si="14"/>
        <v>13839500</v>
      </c>
      <c r="AA26" s="79">
        <f t="shared" si="15"/>
        <v>11456000</v>
      </c>
      <c r="AB26" s="79" t="e">
        <f t="shared" si="14"/>
        <v>#VALUE!</v>
      </c>
      <c r="AC26" s="102"/>
      <c r="AD26" s="103"/>
    </row>
    <row r="27" spans="1:30" s="100" customFormat="1" ht="30" customHeight="1">
      <c r="A27" s="88"/>
      <c r="B27" s="89"/>
      <c r="C27" s="82" t="s">
        <v>70</v>
      </c>
      <c r="D27" s="83"/>
      <c r="E27" s="83"/>
      <c r="F27" s="762" t="s">
        <v>71</v>
      </c>
      <c r="G27" s="764"/>
      <c r="H27" s="68" t="s">
        <v>43</v>
      </c>
      <c r="I27" s="69" t="s">
        <v>44</v>
      </c>
      <c r="J27" s="101">
        <v>52967300</v>
      </c>
      <c r="K27" s="71" t="s">
        <v>45</v>
      </c>
      <c r="L27" s="72" t="s">
        <v>46</v>
      </c>
      <c r="M27" s="73"/>
      <c r="N27" s="74">
        <v>9213000</v>
      </c>
      <c r="O27" s="75">
        <f t="shared" si="10"/>
        <v>9213000</v>
      </c>
      <c r="P27" s="74">
        <v>23638700</v>
      </c>
      <c r="Q27" s="74">
        <v>30669800</v>
      </c>
      <c r="R27" s="74">
        <v>23638700</v>
      </c>
      <c r="S27" s="76" t="s">
        <v>47</v>
      </c>
      <c r="T27" s="77">
        <v>45</v>
      </c>
      <c r="U27" s="78">
        <f t="shared" si="16"/>
        <v>58</v>
      </c>
      <c r="V27" s="78">
        <f t="shared" si="11"/>
        <v>45</v>
      </c>
      <c r="W27" s="78">
        <v>44.62885591676374</v>
      </c>
      <c r="X27" s="78">
        <f t="shared" si="12"/>
        <v>57.903272396365303</v>
      </c>
      <c r="Y27" s="78">
        <f t="shared" si="13"/>
        <v>44.62885591676374</v>
      </c>
      <c r="Z27" s="79">
        <f t="shared" si="14"/>
        <v>29328600</v>
      </c>
      <c r="AA27" s="79">
        <f t="shared" si="15"/>
        <v>22297500</v>
      </c>
      <c r="AB27" s="79" t="e">
        <f t="shared" si="14"/>
        <v>#VALUE!</v>
      </c>
      <c r="AC27" s="102"/>
      <c r="AD27" s="103"/>
    </row>
    <row r="28" spans="1:30" s="100" customFormat="1" ht="30" customHeight="1">
      <c r="A28" s="88"/>
      <c r="B28" s="89"/>
      <c r="C28" s="82" t="s">
        <v>72</v>
      </c>
      <c r="D28" s="83"/>
      <c r="E28" s="83"/>
      <c r="F28" s="762" t="s">
        <v>73</v>
      </c>
      <c r="G28" s="764"/>
      <c r="H28" s="68" t="s">
        <v>43</v>
      </c>
      <c r="I28" s="69" t="s">
        <v>44</v>
      </c>
      <c r="J28" s="101">
        <v>19957500</v>
      </c>
      <c r="K28" s="71" t="s">
        <v>45</v>
      </c>
      <c r="L28" s="72" t="s">
        <v>46</v>
      </c>
      <c r="M28" s="73"/>
      <c r="N28" s="74">
        <v>4986000</v>
      </c>
      <c r="O28" s="75">
        <f t="shared" si="10"/>
        <v>4986000</v>
      </c>
      <c r="P28" s="74">
        <v>9972000</v>
      </c>
      <c r="Q28" s="74">
        <v>9972000</v>
      </c>
      <c r="R28" s="74">
        <v>9972000</v>
      </c>
      <c r="S28" s="76" t="s">
        <v>47</v>
      </c>
      <c r="T28" s="77">
        <v>50</v>
      </c>
      <c r="U28" s="78">
        <f t="shared" si="16"/>
        <v>50</v>
      </c>
      <c r="V28" s="78">
        <f t="shared" si="11"/>
        <v>50</v>
      </c>
      <c r="W28" s="78">
        <v>49.966178128523111</v>
      </c>
      <c r="X28" s="78">
        <f t="shared" si="12"/>
        <v>49.966178128523111</v>
      </c>
      <c r="Y28" s="78">
        <f t="shared" si="13"/>
        <v>49.966178128523111</v>
      </c>
      <c r="Z28" s="79">
        <f t="shared" si="14"/>
        <v>9985500</v>
      </c>
      <c r="AA28" s="79">
        <f t="shared" si="15"/>
        <v>9985500</v>
      </c>
      <c r="AB28" s="79" t="e">
        <f t="shared" si="14"/>
        <v>#VALUE!</v>
      </c>
      <c r="AC28" s="102"/>
      <c r="AD28" s="103"/>
    </row>
    <row r="29" spans="1:30" s="100" customFormat="1" ht="30" customHeight="1">
      <c r="A29" s="88"/>
      <c r="B29" s="89"/>
      <c r="C29" s="82" t="s">
        <v>74</v>
      </c>
      <c r="D29" s="83"/>
      <c r="E29" s="83"/>
      <c r="F29" s="762" t="s">
        <v>75</v>
      </c>
      <c r="G29" s="764"/>
      <c r="H29" s="68" t="s">
        <v>43</v>
      </c>
      <c r="I29" s="69" t="s">
        <v>44</v>
      </c>
      <c r="J29" s="101">
        <v>133914000</v>
      </c>
      <c r="K29" s="71" t="s">
        <v>45</v>
      </c>
      <c r="L29" s="72" t="s">
        <v>46</v>
      </c>
      <c r="M29" s="73"/>
      <c r="N29" s="74">
        <v>33462000</v>
      </c>
      <c r="O29" s="75">
        <f t="shared" si="10"/>
        <v>33462000</v>
      </c>
      <c r="P29" s="74">
        <v>66924000</v>
      </c>
      <c r="Q29" s="74">
        <v>66924000</v>
      </c>
      <c r="R29" s="74">
        <v>66924000</v>
      </c>
      <c r="S29" s="76" t="s">
        <v>47</v>
      </c>
      <c r="T29" s="77">
        <v>50</v>
      </c>
      <c r="U29" s="78">
        <f t="shared" si="16"/>
        <v>50</v>
      </c>
      <c r="V29" s="78">
        <f t="shared" si="11"/>
        <v>50</v>
      </c>
      <c r="W29" s="78">
        <v>49.975357318876299</v>
      </c>
      <c r="X29" s="78">
        <f t="shared" si="12"/>
        <v>49.975357318876299</v>
      </c>
      <c r="Y29" s="78">
        <f t="shared" si="13"/>
        <v>49.975357318876299</v>
      </c>
      <c r="Z29" s="79">
        <f t="shared" si="14"/>
        <v>66990000</v>
      </c>
      <c r="AA29" s="79">
        <f t="shared" si="15"/>
        <v>66990000</v>
      </c>
      <c r="AB29" s="79" t="e">
        <f t="shared" si="14"/>
        <v>#VALUE!</v>
      </c>
      <c r="AC29" s="102"/>
      <c r="AD29" s="103"/>
    </row>
    <row r="30" spans="1:30" s="100" customFormat="1" ht="30" customHeight="1">
      <c r="A30" s="88"/>
      <c r="B30" s="89"/>
      <c r="C30" s="82" t="s">
        <v>76</v>
      </c>
      <c r="D30" s="83"/>
      <c r="E30" s="83"/>
      <c r="F30" s="762" t="s">
        <v>77</v>
      </c>
      <c r="G30" s="763"/>
      <c r="H30" s="68" t="s">
        <v>43</v>
      </c>
      <c r="I30" s="69" t="s">
        <v>44</v>
      </c>
      <c r="J30" s="101">
        <v>339342047</v>
      </c>
      <c r="K30" s="71" t="s">
        <v>45</v>
      </c>
      <c r="L30" s="72" t="s">
        <v>46</v>
      </c>
      <c r="M30" s="73"/>
      <c r="N30" s="74">
        <v>71968000</v>
      </c>
      <c r="O30" s="75">
        <f t="shared" si="10"/>
        <v>71968000</v>
      </c>
      <c r="P30" s="74">
        <v>203000731</v>
      </c>
      <c r="Q30" s="74">
        <v>203000731</v>
      </c>
      <c r="R30" s="74">
        <v>203000731</v>
      </c>
      <c r="S30" s="76" t="s">
        <v>47</v>
      </c>
      <c r="T30" s="77">
        <v>60</v>
      </c>
      <c r="U30" s="78">
        <f t="shared" si="16"/>
        <v>60</v>
      </c>
      <c r="V30" s="78">
        <f t="shared" si="11"/>
        <v>60</v>
      </c>
      <c r="W30" s="78">
        <v>59.821861981047107</v>
      </c>
      <c r="X30" s="78">
        <f t="shared" si="12"/>
        <v>59.821861981047107</v>
      </c>
      <c r="Y30" s="78">
        <f t="shared" si="13"/>
        <v>59.821861981047107</v>
      </c>
      <c r="Z30" s="79">
        <f t="shared" si="14"/>
        <v>136341316</v>
      </c>
      <c r="AA30" s="79">
        <f t="shared" si="15"/>
        <v>136341316</v>
      </c>
      <c r="AB30" s="79" t="e">
        <f t="shared" si="14"/>
        <v>#VALUE!</v>
      </c>
      <c r="AC30" s="102"/>
      <c r="AD30" s="103"/>
    </row>
    <row r="31" spans="1:30" s="100" customFormat="1" ht="30" customHeight="1">
      <c r="A31" s="88"/>
      <c r="B31" s="89"/>
      <c r="C31" s="51" t="s">
        <v>78</v>
      </c>
      <c r="D31" s="52"/>
      <c r="E31" s="52"/>
      <c r="F31" s="768" t="s">
        <v>79</v>
      </c>
      <c r="G31" s="769"/>
      <c r="H31" s="53"/>
      <c r="I31" s="54"/>
      <c r="J31" s="55"/>
      <c r="K31" s="105"/>
      <c r="L31" s="91"/>
      <c r="M31" s="92"/>
      <c r="N31" s="93"/>
      <c r="O31" s="94"/>
      <c r="P31" s="93"/>
      <c r="Q31" s="93"/>
      <c r="R31" s="93"/>
      <c r="S31" s="95"/>
      <c r="T31" s="96"/>
      <c r="U31" s="97"/>
      <c r="V31" s="97"/>
      <c r="W31" s="97"/>
      <c r="X31" s="97"/>
      <c r="Y31" s="97"/>
      <c r="Z31" s="98"/>
      <c r="AA31" s="98"/>
      <c r="AB31" s="98"/>
      <c r="AC31" s="98"/>
      <c r="AD31" s="99"/>
    </row>
    <row r="32" spans="1:30" s="100" customFormat="1" ht="30" customHeight="1">
      <c r="A32" s="88"/>
      <c r="B32" s="89"/>
      <c r="C32" s="82" t="s">
        <v>80</v>
      </c>
      <c r="D32" s="83"/>
      <c r="E32" s="83"/>
      <c r="F32" s="762" t="s">
        <v>81</v>
      </c>
      <c r="G32" s="765"/>
      <c r="H32" s="68" t="s">
        <v>43</v>
      </c>
      <c r="I32" s="69" t="s">
        <v>44</v>
      </c>
      <c r="J32" s="101">
        <v>4500000</v>
      </c>
      <c r="K32" s="71" t="s">
        <v>45</v>
      </c>
      <c r="L32" s="72" t="s">
        <v>46</v>
      </c>
      <c r="M32" s="73"/>
      <c r="N32" s="74">
        <v>1120000</v>
      </c>
      <c r="O32" s="75">
        <f t="shared" ref="O32:O35" si="17">N32</f>
        <v>1120000</v>
      </c>
      <c r="P32" s="74">
        <v>2240000</v>
      </c>
      <c r="Q32" s="74">
        <v>2610000</v>
      </c>
      <c r="R32" s="74">
        <v>2240000</v>
      </c>
      <c r="S32" s="76" t="s">
        <v>47</v>
      </c>
      <c r="T32" s="77">
        <v>50</v>
      </c>
      <c r="U32" s="78">
        <f t="shared" ref="U32:V35" si="18">ROUNDUP(X32,0)</f>
        <v>58</v>
      </c>
      <c r="V32" s="78">
        <f t="shared" si="18"/>
        <v>50</v>
      </c>
      <c r="W32" s="78">
        <v>49.777777777777779</v>
      </c>
      <c r="X32" s="78">
        <f>Q32/J32*100</f>
        <v>57.999999999999993</v>
      </c>
      <c r="Y32" s="78">
        <f>(P32/J32)*100</f>
        <v>49.777777777777779</v>
      </c>
      <c r="Z32" s="79">
        <f>J32-P32</f>
        <v>2260000</v>
      </c>
      <c r="AA32" s="79">
        <f t="shared" ref="AA32:AA35" si="19">J32-Q32</f>
        <v>1890000</v>
      </c>
      <c r="AB32" s="79" t="e">
        <f>L32-R32</f>
        <v>#VALUE!</v>
      </c>
      <c r="AC32" s="102"/>
      <c r="AD32" s="103"/>
    </row>
    <row r="33" spans="1:30" s="100" customFormat="1" ht="30" customHeight="1">
      <c r="A33" s="88"/>
      <c r="B33" s="89"/>
      <c r="C33" s="82" t="s">
        <v>82</v>
      </c>
      <c r="D33" s="83"/>
      <c r="E33" s="83"/>
      <c r="F33" s="762" t="s">
        <v>83</v>
      </c>
      <c r="G33" s="765"/>
      <c r="H33" s="68" t="s">
        <v>43</v>
      </c>
      <c r="I33" s="69" t="s">
        <v>44</v>
      </c>
      <c r="J33" s="101">
        <v>77610300</v>
      </c>
      <c r="K33" s="71" t="s">
        <v>45</v>
      </c>
      <c r="L33" s="72" t="s">
        <v>46</v>
      </c>
      <c r="M33" s="73"/>
      <c r="N33" s="74">
        <v>15624500</v>
      </c>
      <c r="O33" s="75">
        <f t="shared" si="17"/>
        <v>15624500</v>
      </c>
      <c r="P33" s="74">
        <v>34365000</v>
      </c>
      <c r="Q33" s="74">
        <v>43359500</v>
      </c>
      <c r="R33" s="74">
        <v>34365000</v>
      </c>
      <c r="S33" s="76" t="s">
        <v>47</v>
      </c>
      <c r="T33" s="77">
        <v>45</v>
      </c>
      <c r="U33" s="78">
        <f t="shared" si="18"/>
        <v>56</v>
      </c>
      <c r="V33" s="78">
        <f t="shared" si="18"/>
        <v>45</v>
      </c>
      <c r="W33" s="78">
        <v>44.278916587102486</v>
      </c>
      <c r="X33" s="78">
        <f>Q33/J33*100</f>
        <v>55.868228830451628</v>
      </c>
      <c r="Y33" s="78">
        <f>(P33/J33)*100</f>
        <v>44.278916587102486</v>
      </c>
      <c r="Z33" s="79">
        <f>J33-P33</f>
        <v>43245300</v>
      </c>
      <c r="AA33" s="79">
        <f t="shared" si="19"/>
        <v>34250800</v>
      </c>
      <c r="AB33" s="79" t="e">
        <f>L33-R33</f>
        <v>#VALUE!</v>
      </c>
      <c r="AC33" s="102"/>
      <c r="AD33" s="103"/>
    </row>
    <row r="34" spans="1:30" s="100" customFormat="1" ht="30" customHeight="1">
      <c r="A34" s="88"/>
      <c r="B34" s="89"/>
      <c r="C34" s="82" t="s">
        <v>84</v>
      </c>
      <c r="D34" s="83"/>
      <c r="E34" s="83"/>
      <c r="F34" s="762" t="s">
        <v>85</v>
      </c>
      <c r="G34" s="765"/>
      <c r="H34" s="68" t="s">
        <v>43</v>
      </c>
      <c r="I34" s="69" t="s">
        <v>44</v>
      </c>
      <c r="J34" s="101">
        <v>341845252</v>
      </c>
      <c r="K34" s="71" t="s">
        <v>45</v>
      </c>
      <c r="L34" s="72" t="s">
        <v>46</v>
      </c>
      <c r="M34" s="73"/>
      <c r="N34" s="74">
        <v>302250</v>
      </c>
      <c r="O34" s="75">
        <f t="shared" si="17"/>
        <v>302250</v>
      </c>
      <c r="P34" s="74">
        <v>204913500</v>
      </c>
      <c r="Q34" s="74">
        <v>248875500</v>
      </c>
      <c r="R34" s="74">
        <v>204913500</v>
      </c>
      <c r="S34" s="76" t="s">
        <v>47</v>
      </c>
      <c r="T34" s="77">
        <v>60</v>
      </c>
      <c r="U34" s="78">
        <f t="shared" si="18"/>
        <v>73</v>
      </c>
      <c r="V34" s="78">
        <f t="shared" si="18"/>
        <v>60</v>
      </c>
      <c r="W34" s="78">
        <v>59.943351209687123</v>
      </c>
      <c r="X34" s="78">
        <f t="shared" ref="X34:X35" si="20">Q34/J34*100</f>
        <v>72.803556154116194</v>
      </c>
      <c r="Y34" s="78">
        <f>(P34/J34)*100</f>
        <v>59.943351209687123</v>
      </c>
      <c r="Z34" s="79">
        <f>J34-P34</f>
        <v>136931752</v>
      </c>
      <c r="AA34" s="79">
        <f t="shared" si="19"/>
        <v>92969752</v>
      </c>
      <c r="AB34" s="79" t="e">
        <f>L34-R34</f>
        <v>#VALUE!</v>
      </c>
      <c r="AC34" s="102"/>
      <c r="AD34" s="103"/>
    </row>
    <row r="35" spans="1:30" s="100" customFormat="1" ht="30" customHeight="1">
      <c r="A35" s="88"/>
      <c r="B35" s="89"/>
      <c r="C35" s="82" t="s">
        <v>86</v>
      </c>
      <c r="D35" s="83"/>
      <c r="E35" s="83"/>
      <c r="F35" s="762" t="s">
        <v>87</v>
      </c>
      <c r="G35" s="765"/>
      <c r="H35" s="68" t="s">
        <v>43</v>
      </c>
      <c r="I35" s="69" t="s">
        <v>44</v>
      </c>
      <c r="J35" s="101">
        <v>414000000</v>
      </c>
      <c r="K35" s="71" t="s">
        <v>45</v>
      </c>
      <c r="L35" s="72" t="s">
        <v>46</v>
      </c>
      <c r="M35" s="73" t="s">
        <v>88</v>
      </c>
      <c r="N35" s="74">
        <v>130500000</v>
      </c>
      <c r="O35" s="75">
        <f t="shared" si="17"/>
        <v>130500000</v>
      </c>
      <c r="P35" s="74">
        <v>196500000</v>
      </c>
      <c r="Q35" s="74">
        <v>229500000</v>
      </c>
      <c r="R35" s="74">
        <v>196500000</v>
      </c>
      <c r="S35" s="76" t="s">
        <v>47</v>
      </c>
      <c r="T35" s="77">
        <v>48</v>
      </c>
      <c r="U35" s="78">
        <f t="shared" si="18"/>
        <v>56</v>
      </c>
      <c r="V35" s="78">
        <f t="shared" si="18"/>
        <v>48</v>
      </c>
      <c r="W35" s="78">
        <v>47.463768115942031</v>
      </c>
      <c r="X35" s="78">
        <f t="shared" si="20"/>
        <v>55.434782608695656</v>
      </c>
      <c r="Y35" s="78">
        <f>(P35/J35)*100</f>
        <v>47.463768115942031</v>
      </c>
      <c r="Z35" s="79">
        <f>J35-P35</f>
        <v>217500000</v>
      </c>
      <c r="AA35" s="79">
        <f t="shared" si="19"/>
        <v>184500000</v>
      </c>
      <c r="AB35" s="79" t="e">
        <f>L35-R35</f>
        <v>#VALUE!</v>
      </c>
      <c r="AC35" s="102"/>
      <c r="AD35" s="103"/>
    </row>
    <row r="36" spans="1:30" s="100" customFormat="1" ht="30" customHeight="1">
      <c r="A36" s="88"/>
      <c r="B36" s="89"/>
      <c r="C36" s="51" t="s">
        <v>89</v>
      </c>
      <c r="D36" s="52"/>
      <c r="E36" s="52"/>
      <c r="F36" s="768" t="s">
        <v>90</v>
      </c>
      <c r="G36" s="769"/>
      <c r="H36" s="53"/>
      <c r="I36" s="54"/>
      <c r="J36" s="55"/>
      <c r="K36" s="105"/>
      <c r="L36" s="91"/>
      <c r="M36" s="92"/>
      <c r="N36" s="93"/>
      <c r="O36" s="94"/>
      <c r="P36" s="93"/>
      <c r="Q36" s="93"/>
      <c r="R36" s="93"/>
      <c r="S36" s="95"/>
      <c r="T36" s="96"/>
      <c r="U36" s="97"/>
      <c r="V36" s="97"/>
      <c r="W36" s="97"/>
      <c r="X36" s="97"/>
      <c r="Y36" s="97"/>
      <c r="Z36" s="98"/>
      <c r="AA36" s="98"/>
      <c r="AB36" s="98"/>
      <c r="AC36" s="98"/>
      <c r="AD36" s="99"/>
    </row>
    <row r="37" spans="1:30" s="100" customFormat="1" ht="30" customHeight="1">
      <c r="A37" s="88"/>
      <c r="B37" s="89"/>
      <c r="C37" s="82" t="s">
        <v>91</v>
      </c>
      <c r="D37" s="83"/>
      <c r="E37" s="83"/>
      <c r="F37" s="762" t="s">
        <v>92</v>
      </c>
      <c r="G37" s="765"/>
      <c r="H37" s="68" t="s">
        <v>43</v>
      </c>
      <c r="I37" s="69" t="s">
        <v>44</v>
      </c>
      <c r="J37" s="101">
        <v>443557400</v>
      </c>
      <c r="K37" s="71" t="s">
        <v>45</v>
      </c>
      <c r="L37" s="72" t="s">
        <v>46</v>
      </c>
      <c r="M37" s="73"/>
      <c r="N37" s="74">
        <v>6814500</v>
      </c>
      <c r="O37" s="75">
        <f>N37</f>
        <v>6814500</v>
      </c>
      <c r="P37" s="74">
        <v>108754451</v>
      </c>
      <c r="Q37" s="74">
        <v>112954451</v>
      </c>
      <c r="R37" s="74">
        <v>108754451</v>
      </c>
      <c r="S37" s="76" t="s">
        <v>47</v>
      </c>
      <c r="T37" s="77">
        <v>25</v>
      </c>
      <c r="U37" s="78">
        <f>ROUNDUP(X37,0)</f>
        <v>26</v>
      </c>
      <c r="V37" s="78">
        <f t="shared" ref="V37" si="21">ROUNDUP(Y37,0)</f>
        <v>25</v>
      </c>
      <c r="W37" s="78">
        <v>24.518687096641834</v>
      </c>
      <c r="X37" s="78">
        <f>Q37/J37*100</f>
        <v>25.46557694674917</v>
      </c>
      <c r="Y37" s="78">
        <f>(P37/J37)*100</f>
        <v>24.518687096641834</v>
      </c>
      <c r="Z37" s="79">
        <f>J37-P37</f>
        <v>334802949</v>
      </c>
      <c r="AA37" s="79">
        <f>J37-Q37</f>
        <v>330602949</v>
      </c>
      <c r="AB37" s="79" t="e">
        <f>L37-R37</f>
        <v>#VALUE!</v>
      </c>
      <c r="AC37" s="102"/>
      <c r="AD37" s="103"/>
    </row>
    <row r="38" spans="1:30" s="100" customFormat="1" ht="30" customHeight="1">
      <c r="A38" s="88"/>
      <c r="B38" s="89"/>
      <c r="C38" s="51" t="s">
        <v>93</v>
      </c>
      <c r="D38" s="52"/>
      <c r="E38" s="52"/>
      <c r="F38" s="778" t="s">
        <v>94</v>
      </c>
      <c r="G38" s="779"/>
      <c r="H38" s="53"/>
      <c r="I38" s="54"/>
      <c r="J38" s="55"/>
      <c r="K38" s="105"/>
      <c r="L38" s="91"/>
      <c r="M38" s="92"/>
      <c r="N38" s="93"/>
      <c r="O38" s="94"/>
      <c r="P38" s="93"/>
      <c r="Q38" s="93"/>
      <c r="R38" s="93"/>
      <c r="S38" s="95"/>
      <c r="T38" s="96"/>
      <c r="U38" s="97"/>
      <c r="V38" s="97"/>
      <c r="W38" s="97"/>
      <c r="X38" s="97"/>
      <c r="Y38" s="97"/>
      <c r="Z38" s="98"/>
      <c r="AA38" s="98"/>
      <c r="AB38" s="98"/>
      <c r="AC38" s="98"/>
      <c r="AD38" s="99"/>
    </row>
    <row r="39" spans="1:30" s="100" customFormat="1" ht="30" customHeight="1">
      <c r="A39" s="88"/>
      <c r="B39" s="89"/>
      <c r="C39" s="51" t="s">
        <v>95</v>
      </c>
      <c r="D39" s="52"/>
      <c r="E39" s="52"/>
      <c r="F39" s="778" t="s">
        <v>96</v>
      </c>
      <c r="G39" s="779"/>
      <c r="H39" s="53"/>
      <c r="I39" s="54"/>
      <c r="J39" s="55"/>
      <c r="K39" s="105"/>
      <c r="L39" s="91"/>
      <c r="M39" s="92"/>
      <c r="N39" s="93"/>
      <c r="O39" s="94"/>
      <c r="P39" s="93"/>
      <c r="Q39" s="93"/>
      <c r="R39" s="93"/>
      <c r="S39" s="95"/>
      <c r="T39" s="96"/>
      <c r="U39" s="97"/>
      <c r="V39" s="97"/>
      <c r="W39" s="97"/>
      <c r="X39" s="97"/>
      <c r="Y39" s="97"/>
      <c r="Z39" s="98"/>
      <c r="AA39" s="98"/>
      <c r="AB39" s="98"/>
      <c r="AC39" s="98"/>
      <c r="AD39" s="99"/>
    </row>
    <row r="40" spans="1:30" s="100" customFormat="1" ht="30" customHeight="1">
      <c r="A40" s="88"/>
      <c r="B40" s="89"/>
      <c r="C40" s="82" t="s">
        <v>97</v>
      </c>
      <c r="D40" s="83"/>
      <c r="E40" s="83"/>
      <c r="F40" s="762" t="s">
        <v>98</v>
      </c>
      <c r="G40" s="764"/>
      <c r="H40" s="68" t="s">
        <v>99</v>
      </c>
      <c r="I40" s="69" t="s">
        <v>99</v>
      </c>
      <c r="J40" s="101">
        <v>150000000</v>
      </c>
      <c r="K40" s="106"/>
      <c r="L40" s="72"/>
      <c r="M40" s="73"/>
      <c r="N40" s="74">
        <f t="shared" ref="N40:R51" si="22">M40</f>
        <v>0</v>
      </c>
      <c r="O40" s="75">
        <f t="shared" si="22"/>
        <v>0</v>
      </c>
      <c r="P40" s="74">
        <v>2054000</v>
      </c>
      <c r="Q40" s="74">
        <v>2054000</v>
      </c>
      <c r="R40" s="74">
        <v>2054000</v>
      </c>
      <c r="S40" s="76"/>
      <c r="T40" s="77">
        <v>2</v>
      </c>
      <c r="U40" s="78">
        <f t="shared" ref="U40:V51" si="23">ROUNDUP(X40,0)</f>
        <v>2</v>
      </c>
      <c r="V40" s="78">
        <f t="shared" si="23"/>
        <v>2</v>
      </c>
      <c r="W40" s="78">
        <v>1.3693333333333333</v>
      </c>
      <c r="X40" s="78">
        <f t="shared" ref="X40:X51" si="24">Q40/J40*100</f>
        <v>1.3693333333333333</v>
      </c>
      <c r="Y40" s="78">
        <f t="shared" ref="Y40:Y51" si="25">(P40/J40)*100</f>
        <v>1.3693333333333333</v>
      </c>
      <c r="Z40" s="79">
        <f t="shared" ref="Z40:AB51" si="26">J40-P40</f>
        <v>147946000</v>
      </c>
      <c r="AA40" s="79">
        <f t="shared" ref="AA40:AA49" si="27">J40-Q40</f>
        <v>147946000</v>
      </c>
      <c r="AB40" s="79">
        <f>L40-R40</f>
        <v>-2054000</v>
      </c>
      <c r="AC40" s="102"/>
      <c r="AD40" s="103"/>
    </row>
    <row r="41" spans="1:30" s="100" customFormat="1" ht="30" customHeight="1">
      <c r="A41" s="88"/>
      <c r="B41" s="89"/>
      <c r="C41" s="82" t="s">
        <v>100</v>
      </c>
      <c r="D41" s="83"/>
      <c r="E41" s="83"/>
      <c r="F41" s="762" t="s">
        <v>101</v>
      </c>
      <c r="G41" s="764"/>
      <c r="H41" s="68" t="s">
        <v>99</v>
      </c>
      <c r="I41" s="69" t="s">
        <v>99</v>
      </c>
      <c r="J41" s="101">
        <v>233212000</v>
      </c>
      <c r="K41" s="106"/>
      <c r="L41" s="72"/>
      <c r="M41" s="73"/>
      <c r="N41" s="74">
        <f t="shared" si="22"/>
        <v>0</v>
      </c>
      <c r="O41" s="75">
        <f t="shared" si="22"/>
        <v>0</v>
      </c>
      <c r="P41" s="74">
        <v>3860000</v>
      </c>
      <c r="Q41" s="74">
        <v>59385000</v>
      </c>
      <c r="R41" s="74">
        <v>3860000</v>
      </c>
      <c r="S41" s="76"/>
      <c r="T41" s="77">
        <v>2</v>
      </c>
      <c r="U41" s="78">
        <f t="shared" si="23"/>
        <v>26</v>
      </c>
      <c r="V41" s="78">
        <f t="shared" si="23"/>
        <v>2</v>
      </c>
      <c r="W41" s="78">
        <v>1.6551463904087269</v>
      </c>
      <c r="X41" s="78">
        <f t="shared" si="24"/>
        <v>25.463955542596434</v>
      </c>
      <c r="Y41" s="78">
        <f t="shared" si="25"/>
        <v>1.6551463904087269</v>
      </c>
      <c r="Z41" s="79">
        <f t="shared" si="26"/>
        <v>229352000</v>
      </c>
      <c r="AA41" s="79">
        <f t="shared" si="27"/>
        <v>173827000</v>
      </c>
      <c r="AB41" s="79">
        <f t="shared" si="26"/>
        <v>-3860000</v>
      </c>
      <c r="AC41" s="102"/>
      <c r="AD41" s="103"/>
    </row>
    <row r="42" spans="1:30" s="100" customFormat="1" ht="30" customHeight="1">
      <c r="A42" s="88"/>
      <c r="B42" s="89"/>
      <c r="C42" s="82" t="s">
        <v>102</v>
      </c>
      <c r="D42" s="83"/>
      <c r="E42" s="83"/>
      <c r="F42" s="762" t="s">
        <v>103</v>
      </c>
      <c r="G42" s="765"/>
      <c r="H42" s="68" t="s">
        <v>99</v>
      </c>
      <c r="I42" s="69" t="s">
        <v>99</v>
      </c>
      <c r="J42" s="101">
        <v>445104000</v>
      </c>
      <c r="K42" s="106"/>
      <c r="L42" s="72"/>
      <c r="M42" s="73"/>
      <c r="N42" s="74">
        <f t="shared" si="22"/>
        <v>0</v>
      </c>
      <c r="O42" s="75">
        <f t="shared" si="22"/>
        <v>0</v>
      </c>
      <c r="P42" s="74">
        <v>7320000</v>
      </c>
      <c r="Q42" s="74">
        <v>114145000</v>
      </c>
      <c r="R42" s="74">
        <v>7320000</v>
      </c>
      <c r="S42" s="76"/>
      <c r="T42" s="77">
        <v>2</v>
      </c>
      <c r="U42" s="78">
        <f t="shared" si="23"/>
        <v>26</v>
      </c>
      <c r="V42" s="78">
        <f t="shared" si="23"/>
        <v>2</v>
      </c>
      <c r="W42" s="78">
        <v>1.6445594737409683</v>
      </c>
      <c r="X42" s="78">
        <f t="shared" si="24"/>
        <v>25.644568460404759</v>
      </c>
      <c r="Y42" s="78">
        <f t="shared" si="25"/>
        <v>1.6445594737409683</v>
      </c>
      <c r="Z42" s="79">
        <f t="shared" si="26"/>
        <v>437784000</v>
      </c>
      <c r="AA42" s="79">
        <f t="shared" si="27"/>
        <v>330959000</v>
      </c>
      <c r="AB42" s="79">
        <f t="shared" si="26"/>
        <v>-7320000</v>
      </c>
      <c r="AC42" s="102"/>
      <c r="AD42" s="103"/>
    </row>
    <row r="43" spans="1:30" s="100" customFormat="1" ht="30" customHeight="1">
      <c r="A43" s="88"/>
      <c r="B43" s="89"/>
      <c r="C43" s="82" t="s">
        <v>104</v>
      </c>
      <c r="D43" s="83"/>
      <c r="E43" s="83"/>
      <c r="F43" s="762" t="s">
        <v>105</v>
      </c>
      <c r="G43" s="765"/>
      <c r="H43" s="68" t="s">
        <v>99</v>
      </c>
      <c r="I43" s="69" t="s">
        <v>99</v>
      </c>
      <c r="J43" s="101">
        <v>399999659</v>
      </c>
      <c r="K43" s="106"/>
      <c r="L43" s="72"/>
      <c r="M43" s="73"/>
      <c r="N43" s="74">
        <v>0</v>
      </c>
      <c r="O43" s="75">
        <f t="shared" si="22"/>
        <v>0</v>
      </c>
      <c r="P43" s="74">
        <v>5407600</v>
      </c>
      <c r="Q43" s="74">
        <v>5407600</v>
      </c>
      <c r="R43" s="74">
        <v>5407600</v>
      </c>
      <c r="S43" s="76"/>
      <c r="T43" s="77">
        <v>2</v>
      </c>
      <c r="U43" s="78">
        <f t="shared" si="23"/>
        <v>2</v>
      </c>
      <c r="V43" s="78">
        <f t="shared" si="23"/>
        <v>2</v>
      </c>
      <c r="W43" s="78">
        <v>1.3519011524957325</v>
      </c>
      <c r="X43" s="78">
        <f t="shared" si="24"/>
        <v>1.3519011524957325</v>
      </c>
      <c r="Y43" s="78">
        <f t="shared" si="25"/>
        <v>1.3519011524957325</v>
      </c>
      <c r="Z43" s="79">
        <f t="shared" si="26"/>
        <v>394592059</v>
      </c>
      <c r="AA43" s="79">
        <f t="shared" si="27"/>
        <v>394592059</v>
      </c>
      <c r="AB43" s="79">
        <f t="shared" si="26"/>
        <v>-5407600</v>
      </c>
      <c r="AC43" s="102"/>
      <c r="AD43" s="103"/>
    </row>
    <row r="44" spans="1:30" s="50" customFormat="1" ht="30" customHeight="1">
      <c r="A44" s="36"/>
      <c r="B44" s="37"/>
      <c r="C44" s="82" t="s">
        <v>106</v>
      </c>
      <c r="D44" s="83"/>
      <c r="E44" s="83"/>
      <c r="F44" s="762" t="s">
        <v>107</v>
      </c>
      <c r="G44" s="765"/>
      <c r="H44" s="68" t="s">
        <v>99</v>
      </c>
      <c r="I44" s="69" t="s">
        <v>99</v>
      </c>
      <c r="J44" s="101">
        <v>8488748318</v>
      </c>
      <c r="K44" s="107"/>
      <c r="L44" s="72"/>
      <c r="M44" s="73"/>
      <c r="N44" s="74">
        <f t="shared" si="22"/>
        <v>0</v>
      </c>
      <c r="O44" s="75">
        <f t="shared" si="22"/>
        <v>0</v>
      </c>
      <c r="P44" s="74">
        <v>56550700</v>
      </c>
      <c r="Q44" s="74">
        <v>1920075700</v>
      </c>
      <c r="R44" s="74">
        <v>56550700</v>
      </c>
      <c r="S44" s="76"/>
      <c r="T44" s="77">
        <v>1</v>
      </c>
      <c r="U44" s="78">
        <f t="shared" si="23"/>
        <v>23</v>
      </c>
      <c r="V44" s="78">
        <f t="shared" si="23"/>
        <v>1</v>
      </c>
      <c r="W44" s="78">
        <v>0.66618419914849925</v>
      </c>
      <c r="X44" s="78">
        <f t="shared" si="24"/>
        <v>22.619067359183777</v>
      </c>
      <c r="Y44" s="78">
        <f t="shared" si="25"/>
        <v>0.66618419914849925</v>
      </c>
      <c r="Z44" s="79">
        <f t="shared" si="26"/>
        <v>8432197618</v>
      </c>
      <c r="AA44" s="79">
        <f t="shared" si="27"/>
        <v>6568672618</v>
      </c>
      <c r="AB44" s="79">
        <f t="shared" si="26"/>
        <v>-56550700</v>
      </c>
      <c r="AC44" s="79"/>
      <c r="AD44" s="81"/>
    </row>
    <row r="45" spans="1:30" s="100" customFormat="1" ht="30" customHeight="1">
      <c r="A45" s="88"/>
      <c r="B45" s="89"/>
      <c r="C45" s="82" t="s">
        <v>108</v>
      </c>
      <c r="D45" s="83"/>
      <c r="E45" s="83"/>
      <c r="F45" s="776" t="s">
        <v>109</v>
      </c>
      <c r="G45" s="777"/>
      <c r="H45" s="68" t="s">
        <v>99</v>
      </c>
      <c r="I45" s="69" t="s">
        <v>99</v>
      </c>
      <c r="J45" s="101">
        <v>139801000</v>
      </c>
      <c r="K45" s="106"/>
      <c r="L45" s="72"/>
      <c r="M45" s="73"/>
      <c r="N45" s="74">
        <f t="shared" si="22"/>
        <v>0</v>
      </c>
      <c r="O45" s="75">
        <f t="shared" si="22"/>
        <v>0</v>
      </c>
      <c r="P45" s="74">
        <v>3860000</v>
      </c>
      <c r="Q45" s="74">
        <v>37135000</v>
      </c>
      <c r="R45" s="74">
        <v>3860000</v>
      </c>
      <c r="S45" s="76"/>
      <c r="T45" s="77">
        <v>3</v>
      </c>
      <c r="U45" s="78">
        <f t="shared" si="23"/>
        <v>27</v>
      </c>
      <c r="V45" s="78">
        <f t="shared" si="23"/>
        <v>3</v>
      </c>
      <c r="W45" s="78">
        <v>2.7610675173997326</v>
      </c>
      <c r="X45" s="78">
        <f t="shared" si="24"/>
        <v>26.562757061823593</v>
      </c>
      <c r="Y45" s="78">
        <f t="shared" si="25"/>
        <v>2.7610675173997326</v>
      </c>
      <c r="Z45" s="79">
        <f t="shared" si="26"/>
        <v>135941000</v>
      </c>
      <c r="AA45" s="79">
        <f t="shared" si="27"/>
        <v>102666000</v>
      </c>
      <c r="AB45" s="79">
        <f t="shared" si="26"/>
        <v>-3860000</v>
      </c>
      <c r="AC45" s="102"/>
      <c r="AD45" s="103"/>
    </row>
    <row r="46" spans="1:30" s="100" customFormat="1" ht="30" customHeight="1">
      <c r="A46" s="88"/>
      <c r="B46" s="89"/>
      <c r="C46" s="82" t="s">
        <v>110</v>
      </c>
      <c r="D46" s="83"/>
      <c r="E46" s="83"/>
      <c r="F46" s="762" t="s">
        <v>111</v>
      </c>
      <c r="G46" s="765"/>
      <c r="H46" s="68" t="s">
        <v>99</v>
      </c>
      <c r="I46" s="69" t="s">
        <v>99</v>
      </c>
      <c r="J46" s="101">
        <v>22198900</v>
      </c>
      <c r="K46" s="106"/>
      <c r="L46" s="72"/>
      <c r="M46" s="73"/>
      <c r="N46" s="74">
        <f t="shared" si="22"/>
        <v>0</v>
      </c>
      <c r="O46" s="75">
        <f t="shared" si="22"/>
        <v>0</v>
      </c>
      <c r="P46" s="74">
        <v>3300000</v>
      </c>
      <c r="Q46" s="74">
        <v>8500000</v>
      </c>
      <c r="R46" s="74">
        <v>3300000</v>
      </c>
      <c r="S46" s="76"/>
      <c r="T46" s="77">
        <v>15</v>
      </c>
      <c r="U46" s="78">
        <f t="shared" si="23"/>
        <v>39</v>
      </c>
      <c r="V46" s="78">
        <f t="shared" si="23"/>
        <v>15</v>
      </c>
      <c r="W46" s="78">
        <v>14.865601448720431</v>
      </c>
      <c r="X46" s="78">
        <f t="shared" si="24"/>
        <v>38.290185549734446</v>
      </c>
      <c r="Y46" s="78">
        <f t="shared" si="25"/>
        <v>14.865601448720431</v>
      </c>
      <c r="Z46" s="79">
        <f t="shared" si="26"/>
        <v>18898900</v>
      </c>
      <c r="AA46" s="79">
        <f t="shared" si="27"/>
        <v>13698900</v>
      </c>
      <c r="AB46" s="79">
        <f t="shared" si="26"/>
        <v>-3300000</v>
      </c>
      <c r="AC46" s="102"/>
      <c r="AD46" s="103"/>
    </row>
    <row r="47" spans="1:30" s="100" customFormat="1" ht="30" customHeight="1">
      <c r="A47" s="88"/>
      <c r="B47" s="89"/>
      <c r="C47" s="82" t="s">
        <v>112</v>
      </c>
      <c r="D47" s="83"/>
      <c r="E47" s="83"/>
      <c r="F47" s="762" t="s">
        <v>113</v>
      </c>
      <c r="G47" s="765"/>
      <c r="H47" s="68" t="s">
        <v>99</v>
      </c>
      <c r="I47" s="69" t="s">
        <v>99</v>
      </c>
      <c r="J47" s="108">
        <v>4556773000</v>
      </c>
      <c r="K47" s="106"/>
      <c r="L47" s="72"/>
      <c r="M47" s="73"/>
      <c r="N47" s="74">
        <f t="shared" si="22"/>
        <v>0</v>
      </c>
      <c r="O47" s="75">
        <f t="shared" si="22"/>
        <v>0</v>
      </c>
      <c r="P47" s="74">
        <f t="shared" si="22"/>
        <v>0</v>
      </c>
      <c r="Q47" s="74">
        <v>4201769500</v>
      </c>
      <c r="R47" s="74">
        <f t="shared" si="22"/>
        <v>4201769500</v>
      </c>
      <c r="S47" s="76"/>
      <c r="T47" s="77">
        <v>0</v>
      </c>
      <c r="U47" s="78">
        <f t="shared" si="23"/>
        <v>93</v>
      </c>
      <c r="V47" s="78">
        <f t="shared" si="23"/>
        <v>0</v>
      </c>
      <c r="W47" s="78">
        <v>0</v>
      </c>
      <c r="X47" s="78">
        <f t="shared" si="24"/>
        <v>92.209322255025654</v>
      </c>
      <c r="Y47" s="78">
        <f t="shared" si="25"/>
        <v>0</v>
      </c>
      <c r="Z47" s="79">
        <f t="shared" si="26"/>
        <v>4556773000</v>
      </c>
      <c r="AA47" s="79">
        <f t="shared" si="27"/>
        <v>355003500</v>
      </c>
      <c r="AB47" s="79">
        <f t="shared" si="26"/>
        <v>-4201769500</v>
      </c>
      <c r="AC47" s="102"/>
      <c r="AD47" s="103"/>
    </row>
    <row r="48" spans="1:30" s="100" customFormat="1" ht="25.5" customHeight="1">
      <c r="A48" s="88"/>
      <c r="B48" s="89"/>
      <c r="C48" s="82" t="s">
        <v>114</v>
      </c>
      <c r="D48" s="83"/>
      <c r="E48" s="83"/>
      <c r="F48" s="762" t="s">
        <v>115</v>
      </c>
      <c r="G48" s="765"/>
      <c r="H48" s="68" t="s">
        <v>99</v>
      </c>
      <c r="I48" s="69" t="s">
        <v>99</v>
      </c>
      <c r="J48" s="101">
        <v>173242400</v>
      </c>
      <c r="K48" s="106"/>
      <c r="L48" s="72"/>
      <c r="M48" s="73"/>
      <c r="N48" s="74">
        <v>72542400</v>
      </c>
      <c r="O48" s="75">
        <f>N48</f>
        <v>72542400</v>
      </c>
      <c r="P48" s="74">
        <f t="shared" si="22"/>
        <v>72542400</v>
      </c>
      <c r="Q48" s="74">
        <v>72542400</v>
      </c>
      <c r="R48" s="74">
        <f t="shared" si="22"/>
        <v>72542400</v>
      </c>
      <c r="S48" s="76"/>
      <c r="T48" s="77">
        <v>42</v>
      </c>
      <c r="U48" s="78">
        <f t="shared" si="23"/>
        <v>42</v>
      </c>
      <c r="V48" s="78">
        <f t="shared" si="23"/>
        <v>42</v>
      </c>
      <c r="W48" s="78">
        <v>41.873352020059755</v>
      </c>
      <c r="X48" s="78">
        <f t="shared" si="24"/>
        <v>41.873352020059755</v>
      </c>
      <c r="Y48" s="78">
        <f t="shared" si="25"/>
        <v>41.873352020059755</v>
      </c>
      <c r="Z48" s="79">
        <f t="shared" si="26"/>
        <v>100700000</v>
      </c>
      <c r="AA48" s="79">
        <f t="shared" si="27"/>
        <v>100700000</v>
      </c>
      <c r="AB48" s="79">
        <f t="shared" si="26"/>
        <v>-72542400</v>
      </c>
      <c r="AC48" s="102"/>
      <c r="AD48" s="103"/>
    </row>
    <row r="49" spans="1:30" s="100" customFormat="1" ht="30" customHeight="1">
      <c r="A49" s="88"/>
      <c r="B49" s="89"/>
      <c r="C49" s="82" t="s">
        <v>116</v>
      </c>
      <c r="D49" s="83"/>
      <c r="E49" s="83"/>
      <c r="F49" s="762" t="s">
        <v>117</v>
      </c>
      <c r="G49" s="765"/>
      <c r="H49" s="68" t="s">
        <v>99</v>
      </c>
      <c r="I49" s="69" t="s">
        <v>99</v>
      </c>
      <c r="J49" s="101">
        <v>6718163798</v>
      </c>
      <c r="K49" s="106"/>
      <c r="L49" s="72"/>
      <c r="M49" s="73"/>
      <c r="N49" s="74">
        <v>1713600000</v>
      </c>
      <c r="O49" s="75">
        <f t="shared" si="22"/>
        <v>1713600000</v>
      </c>
      <c r="P49" s="74">
        <v>2963837900</v>
      </c>
      <c r="Q49" s="74">
        <v>3016167900</v>
      </c>
      <c r="R49" s="74">
        <v>2963837900</v>
      </c>
      <c r="S49" s="76"/>
      <c r="T49" s="77">
        <v>45</v>
      </c>
      <c r="U49" s="78">
        <f t="shared" si="23"/>
        <v>45</v>
      </c>
      <c r="V49" s="78">
        <f t="shared" si="23"/>
        <v>45</v>
      </c>
      <c r="W49" s="78">
        <v>44.116785316879827</v>
      </c>
      <c r="X49" s="78">
        <f t="shared" si="24"/>
        <v>44.895718394033715</v>
      </c>
      <c r="Y49" s="78">
        <f t="shared" si="25"/>
        <v>44.116785316879827</v>
      </c>
      <c r="Z49" s="79">
        <f t="shared" si="26"/>
        <v>3754325898</v>
      </c>
      <c r="AA49" s="79">
        <f t="shared" si="27"/>
        <v>3701995898</v>
      </c>
      <c r="AB49" s="79">
        <f t="shared" si="26"/>
        <v>-2963837900</v>
      </c>
      <c r="AC49" s="102"/>
      <c r="AD49" s="103"/>
    </row>
    <row r="50" spans="1:30" s="100" customFormat="1" ht="30" customHeight="1">
      <c r="A50" s="88"/>
      <c r="B50" s="89"/>
      <c r="C50" s="82" t="s">
        <v>118</v>
      </c>
      <c r="D50" s="83"/>
      <c r="E50" s="83"/>
      <c r="F50" s="762" t="s">
        <v>119</v>
      </c>
      <c r="G50" s="765"/>
      <c r="H50" s="68" t="s">
        <v>99</v>
      </c>
      <c r="I50" s="69" t="s">
        <v>99</v>
      </c>
      <c r="J50" s="101">
        <v>324758000</v>
      </c>
      <c r="K50" s="106"/>
      <c r="L50" s="72"/>
      <c r="M50" s="73"/>
      <c r="N50" s="74">
        <f t="shared" si="22"/>
        <v>0</v>
      </c>
      <c r="O50" s="75">
        <f t="shared" si="22"/>
        <v>0</v>
      </c>
      <c r="P50" s="74">
        <v>60658900</v>
      </c>
      <c r="Q50" s="74">
        <v>110658900</v>
      </c>
      <c r="R50" s="74">
        <v>60658900</v>
      </c>
      <c r="S50" s="76"/>
      <c r="T50" s="77">
        <v>19</v>
      </c>
      <c r="U50" s="78">
        <f t="shared" si="23"/>
        <v>35</v>
      </c>
      <c r="V50" s="78">
        <f t="shared" si="23"/>
        <v>19</v>
      </c>
      <c r="W50" s="78">
        <v>18.678184986974916</v>
      </c>
      <c r="X50" s="78">
        <f t="shared" si="24"/>
        <v>34.074264529280264</v>
      </c>
      <c r="Y50" s="78">
        <f t="shared" si="25"/>
        <v>18.678184986974916</v>
      </c>
      <c r="Z50" s="79">
        <f t="shared" si="26"/>
        <v>264099100</v>
      </c>
      <c r="AA50" s="79">
        <f>J50-Q50</f>
        <v>214099100</v>
      </c>
      <c r="AB50" s="79">
        <f>L50-R50</f>
        <v>-60658900</v>
      </c>
      <c r="AC50" s="102"/>
      <c r="AD50" s="103"/>
    </row>
    <row r="51" spans="1:30" s="100" customFormat="1" ht="30" customHeight="1">
      <c r="A51" s="88"/>
      <c r="B51" s="89"/>
      <c r="C51" s="66" t="s">
        <v>120</v>
      </c>
      <c r="D51" s="67"/>
      <c r="E51" s="67"/>
      <c r="F51" s="762" t="s">
        <v>121</v>
      </c>
      <c r="G51" s="765"/>
      <c r="H51" s="68" t="s">
        <v>99</v>
      </c>
      <c r="I51" s="69" t="s">
        <v>99</v>
      </c>
      <c r="J51" s="101">
        <v>41570893500</v>
      </c>
      <c r="K51" s="106"/>
      <c r="L51" s="72"/>
      <c r="M51" s="73"/>
      <c r="N51" s="74">
        <v>12443235000</v>
      </c>
      <c r="O51" s="75">
        <f t="shared" si="22"/>
        <v>12443235000</v>
      </c>
      <c r="P51" s="74">
        <v>22587481300</v>
      </c>
      <c r="Q51" s="74">
        <v>22618418300</v>
      </c>
      <c r="R51" s="74">
        <v>22587481300</v>
      </c>
      <c r="S51" s="76"/>
      <c r="T51" s="77">
        <v>55</v>
      </c>
      <c r="U51" s="78">
        <f t="shared" si="23"/>
        <v>55</v>
      </c>
      <c r="V51" s="78">
        <f t="shared" si="23"/>
        <v>55</v>
      </c>
      <c r="W51" s="78">
        <v>54.334846808139936</v>
      </c>
      <c r="X51" s="78">
        <f t="shared" si="24"/>
        <v>54.409266666351542</v>
      </c>
      <c r="Y51" s="78">
        <f t="shared" si="25"/>
        <v>54.334846808139936</v>
      </c>
      <c r="Z51" s="79">
        <f t="shared" si="26"/>
        <v>18983412200</v>
      </c>
      <c r="AA51" s="79">
        <f>J51-Q51</f>
        <v>18952475200</v>
      </c>
      <c r="AB51" s="79">
        <f>L51-R51</f>
        <v>-22587481300</v>
      </c>
      <c r="AC51" s="102"/>
      <c r="AD51" s="103"/>
    </row>
    <row r="52" spans="1:30" s="100" customFormat="1" ht="30" customHeight="1">
      <c r="A52" s="88"/>
      <c r="B52" s="89"/>
      <c r="C52" s="51" t="s">
        <v>122</v>
      </c>
      <c r="D52" s="52"/>
      <c r="E52" s="52"/>
      <c r="F52" s="778" t="s">
        <v>123</v>
      </c>
      <c r="G52" s="779"/>
      <c r="H52" s="53"/>
      <c r="I52" s="54"/>
      <c r="J52" s="55"/>
      <c r="K52" s="90"/>
      <c r="L52" s="91"/>
      <c r="M52" s="92"/>
      <c r="N52" s="93"/>
      <c r="O52" s="94"/>
      <c r="P52" s="93"/>
      <c r="Q52" s="93"/>
      <c r="R52" s="93"/>
      <c r="S52" s="95"/>
      <c r="T52" s="96"/>
      <c r="U52" s="97"/>
      <c r="V52" s="97"/>
      <c r="W52" s="97"/>
      <c r="X52" s="97"/>
      <c r="Y52" s="97"/>
      <c r="Z52" s="98"/>
      <c r="AA52" s="98"/>
      <c r="AB52" s="98"/>
      <c r="AC52" s="98"/>
      <c r="AD52" s="99"/>
    </row>
    <row r="53" spans="1:30" s="100" customFormat="1" ht="30" customHeight="1">
      <c r="A53" s="88"/>
      <c r="B53" s="89"/>
      <c r="C53" s="82" t="s">
        <v>124</v>
      </c>
      <c r="D53" s="83"/>
      <c r="E53" s="83"/>
      <c r="F53" s="762" t="s">
        <v>125</v>
      </c>
      <c r="G53" s="765"/>
      <c r="H53" s="68" t="s">
        <v>99</v>
      </c>
      <c r="I53" s="69" t="s">
        <v>99</v>
      </c>
      <c r="J53" s="101">
        <v>1079248800</v>
      </c>
      <c r="K53" s="106"/>
      <c r="L53" s="72"/>
      <c r="M53" s="73"/>
      <c r="N53" s="74">
        <v>0</v>
      </c>
      <c r="O53" s="75">
        <f t="shared" ref="O53:R62" si="28">N53</f>
        <v>0</v>
      </c>
      <c r="P53" s="74">
        <f t="shared" si="28"/>
        <v>0</v>
      </c>
      <c r="Q53" s="74">
        <v>260794750</v>
      </c>
      <c r="R53" s="74">
        <f t="shared" si="28"/>
        <v>260794750</v>
      </c>
      <c r="S53" s="76"/>
      <c r="T53" s="77">
        <v>0</v>
      </c>
      <c r="U53" s="78">
        <f t="shared" ref="U53:V62" si="29">ROUNDUP(X53,0)</f>
        <v>25</v>
      </c>
      <c r="V53" s="78">
        <f t="shared" si="29"/>
        <v>0</v>
      </c>
      <c r="W53" s="78">
        <v>0</v>
      </c>
      <c r="X53" s="78">
        <f t="shared" ref="X53:X62" si="30">Q53/J53*100</f>
        <v>24.164469768231385</v>
      </c>
      <c r="Y53" s="78">
        <f t="shared" ref="Y53:Y62" si="31">(P53/J53)*100</f>
        <v>0</v>
      </c>
      <c r="Z53" s="79">
        <f t="shared" ref="Z53:AB62" si="32">J53-P53</f>
        <v>1079248800</v>
      </c>
      <c r="AA53" s="79">
        <f t="shared" ref="AA53:AA60" si="33">J53-Q53</f>
        <v>818454050</v>
      </c>
      <c r="AB53" s="79">
        <f t="shared" si="32"/>
        <v>-260794750</v>
      </c>
      <c r="AC53" s="102"/>
      <c r="AD53" s="103"/>
    </row>
    <row r="54" spans="1:30" s="100" customFormat="1" ht="30" customHeight="1">
      <c r="A54" s="88"/>
      <c r="B54" s="89"/>
      <c r="C54" s="82" t="s">
        <v>126</v>
      </c>
      <c r="D54" s="83"/>
      <c r="E54" s="83"/>
      <c r="F54" s="762" t="s">
        <v>127</v>
      </c>
      <c r="G54" s="765"/>
      <c r="H54" s="68" t="s">
        <v>99</v>
      </c>
      <c r="I54" s="69" t="s">
        <v>99</v>
      </c>
      <c r="J54" s="101">
        <v>1874882439</v>
      </c>
      <c r="K54" s="106"/>
      <c r="L54" s="72"/>
      <c r="M54" s="73"/>
      <c r="N54" s="74">
        <f t="shared" ref="N54:N61" si="34">M54</f>
        <v>0</v>
      </c>
      <c r="O54" s="75">
        <f t="shared" si="28"/>
        <v>0</v>
      </c>
      <c r="P54" s="74">
        <f t="shared" si="28"/>
        <v>0</v>
      </c>
      <c r="Q54" s="74">
        <v>354799225</v>
      </c>
      <c r="R54" s="74">
        <f t="shared" si="28"/>
        <v>354799225</v>
      </c>
      <c r="S54" s="76"/>
      <c r="T54" s="77">
        <v>0</v>
      </c>
      <c r="U54" s="78">
        <f t="shared" si="29"/>
        <v>19</v>
      </c>
      <c r="V54" s="78">
        <f t="shared" si="29"/>
        <v>0</v>
      </c>
      <c r="W54" s="78">
        <v>0</v>
      </c>
      <c r="X54" s="78">
        <f t="shared" si="30"/>
        <v>18.923811841196727</v>
      </c>
      <c r="Y54" s="78">
        <f t="shared" si="31"/>
        <v>0</v>
      </c>
      <c r="Z54" s="79">
        <f t="shared" si="32"/>
        <v>1874882439</v>
      </c>
      <c r="AA54" s="79">
        <f t="shared" si="33"/>
        <v>1520083214</v>
      </c>
      <c r="AB54" s="79">
        <f t="shared" si="32"/>
        <v>-354799225</v>
      </c>
      <c r="AC54" s="102"/>
      <c r="AD54" s="103"/>
    </row>
    <row r="55" spans="1:30" s="100" customFormat="1" ht="30" customHeight="1">
      <c r="A55" s="88"/>
      <c r="B55" s="89"/>
      <c r="C55" s="82" t="s">
        <v>128</v>
      </c>
      <c r="D55" s="83"/>
      <c r="E55" s="83"/>
      <c r="F55" s="762" t="s">
        <v>129</v>
      </c>
      <c r="G55" s="765"/>
      <c r="H55" s="68" t="s">
        <v>99</v>
      </c>
      <c r="I55" s="69" t="s">
        <v>99</v>
      </c>
      <c r="J55" s="101">
        <v>583370100</v>
      </c>
      <c r="K55" s="106"/>
      <c r="L55" s="72"/>
      <c r="M55" s="73"/>
      <c r="N55" s="74">
        <v>0</v>
      </c>
      <c r="O55" s="75">
        <f t="shared" si="28"/>
        <v>0</v>
      </c>
      <c r="P55" s="74">
        <f t="shared" si="28"/>
        <v>0</v>
      </c>
      <c r="Q55" s="74">
        <v>144937125</v>
      </c>
      <c r="R55" s="74">
        <f t="shared" si="28"/>
        <v>144937125</v>
      </c>
      <c r="S55" s="76"/>
      <c r="T55" s="77">
        <v>0</v>
      </c>
      <c r="U55" s="78">
        <f t="shared" si="29"/>
        <v>25</v>
      </c>
      <c r="V55" s="78">
        <f t="shared" si="29"/>
        <v>0</v>
      </c>
      <c r="W55" s="78">
        <v>0</v>
      </c>
      <c r="X55" s="78">
        <f t="shared" si="30"/>
        <v>24.844798353566631</v>
      </c>
      <c r="Y55" s="78">
        <f t="shared" si="31"/>
        <v>0</v>
      </c>
      <c r="Z55" s="79">
        <f t="shared" si="32"/>
        <v>583370100</v>
      </c>
      <c r="AA55" s="79">
        <f t="shared" si="33"/>
        <v>438432975</v>
      </c>
      <c r="AB55" s="79">
        <f t="shared" si="32"/>
        <v>-144937125</v>
      </c>
      <c r="AC55" s="102"/>
      <c r="AD55" s="103"/>
    </row>
    <row r="56" spans="1:30" s="100" customFormat="1" ht="30" customHeight="1">
      <c r="A56" s="88"/>
      <c r="B56" s="89"/>
      <c r="C56" s="82" t="s">
        <v>130</v>
      </c>
      <c r="D56" s="83"/>
      <c r="E56" s="83"/>
      <c r="F56" s="762" t="s">
        <v>131</v>
      </c>
      <c r="G56" s="765"/>
      <c r="H56" s="68" t="s">
        <v>99</v>
      </c>
      <c r="I56" s="69" t="s">
        <v>99</v>
      </c>
      <c r="J56" s="101">
        <v>49536800</v>
      </c>
      <c r="K56" s="106"/>
      <c r="L56" s="72"/>
      <c r="M56" s="73"/>
      <c r="N56" s="74">
        <v>0</v>
      </c>
      <c r="O56" s="75">
        <f t="shared" si="28"/>
        <v>0</v>
      </c>
      <c r="P56" s="74">
        <f t="shared" si="28"/>
        <v>0</v>
      </c>
      <c r="Q56" s="74">
        <v>15713150</v>
      </c>
      <c r="R56" s="74">
        <f t="shared" si="28"/>
        <v>15713150</v>
      </c>
      <c r="S56" s="76"/>
      <c r="T56" s="77">
        <v>0</v>
      </c>
      <c r="U56" s="78">
        <f t="shared" si="29"/>
        <v>32</v>
      </c>
      <c r="V56" s="78">
        <f t="shared" si="29"/>
        <v>0</v>
      </c>
      <c r="W56" s="78">
        <v>0</v>
      </c>
      <c r="X56" s="78">
        <f t="shared" si="30"/>
        <v>31.720155520744175</v>
      </c>
      <c r="Y56" s="78">
        <f t="shared" si="31"/>
        <v>0</v>
      </c>
      <c r="Z56" s="79">
        <f t="shared" si="32"/>
        <v>49536800</v>
      </c>
      <c r="AA56" s="79">
        <f t="shared" si="33"/>
        <v>33823650</v>
      </c>
      <c r="AB56" s="79">
        <f t="shared" si="32"/>
        <v>-15713150</v>
      </c>
      <c r="AC56" s="102"/>
      <c r="AD56" s="103"/>
    </row>
    <row r="57" spans="1:30" s="100" customFormat="1" ht="30" customHeight="1">
      <c r="A57" s="88"/>
      <c r="B57" s="89"/>
      <c r="C57" s="82" t="s">
        <v>132</v>
      </c>
      <c r="D57" s="83"/>
      <c r="E57" s="83"/>
      <c r="F57" s="762" t="s">
        <v>133</v>
      </c>
      <c r="G57" s="765"/>
      <c r="H57" s="68" t="s">
        <v>99</v>
      </c>
      <c r="I57" s="69" t="s">
        <v>99</v>
      </c>
      <c r="J57" s="101">
        <v>575840000</v>
      </c>
      <c r="K57" s="106"/>
      <c r="L57" s="72"/>
      <c r="M57" s="73"/>
      <c r="N57" s="74">
        <f t="shared" si="34"/>
        <v>0</v>
      </c>
      <c r="O57" s="75">
        <f t="shared" si="28"/>
        <v>0</v>
      </c>
      <c r="P57" s="74">
        <f t="shared" si="28"/>
        <v>0</v>
      </c>
      <c r="Q57" s="74">
        <v>142272075</v>
      </c>
      <c r="R57" s="74">
        <f t="shared" si="28"/>
        <v>142272075</v>
      </c>
      <c r="S57" s="76"/>
      <c r="T57" s="77">
        <v>0</v>
      </c>
      <c r="U57" s="78">
        <f t="shared" si="29"/>
        <v>25</v>
      </c>
      <c r="V57" s="78">
        <f t="shared" si="29"/>
        <v>0</v>
      </c>
      <c r="W57" s="78">
        <v>0</v>
      </c>
      <c r="X57" s="78">
        <f t="shared" si="30"/>
        <v>24.7068760419561</v>
      </c>
      <c r="Y57" s="78">
        <f t="shared" si="31"/>
        <v>0</v>
      </c>
      <c r="Z57" s="79">
        <f t="shared" si="32"/>
        <v>575840000</v>
      </c>
      <c r="AA57" s="79">
        <f t="shared" si="33"/>
        <v>433567925</v>
      </c>
      <c r="AB57" s="79">
        <f t="shared" si="32"/>
        <v>-142272075</v>
      </c>
      <c r="AC57" s="102"/>
      <c r="AD57" s="103"/>
    </row>
    <row r="58" spans="1:30" s="50" customFormat="1" ht="30" customHeight="1">
      <c r="A58" s="36"/>
      <c r="B58" s="37"/>
      <c r="C58" s="82" t="s">
        <v>134</v>
      </c>
      <c r="D58" s="83"/>
      <c r="E58" s="83"/>
      <c r="F58" s="762" t="s">
        <v>135</v>
      </c>
      <c r="G58" s="765"/>
      <c r="H58" s="68" t="s">
        <v>99</v>
      </c>
      <c r="I58" s="69" t="s">
        <v>99</v>
      </c>
      <c r="J58" s="101">
        <v>971790000</v>
      </c>
      <c r="K58" s="107"/>
      <c r="L58" s="72"/>
      <c r="M58" s="73"/>
      <c r="N58" s="74">
        <f t="shared" si="34"/>
        <v>0</v>
      </c>
      <c r="O58" s="75">
        <f t="shared" si="28"/>
        <v>0</v>
      </c>
      <c r="P58" s="74">
        <f t="shared" si="28"/>
        <v>0</v>
      </c>
      <c r="Q58" s="74">
        <v>240656050</v>
      </c>
      <c r="R58" s="74">
        <f t="shared" si="28"/>
        <v>240656050</v>
      </c>
      <c r="S58" s="76"/>
      <c r="T58" s="77">
        <v>0</v>
      </c>
      <c r="U58" s="78">
        <f t="shared" si="29"/>
        <v>25</v>
      </c>
      <c r="V58" s="78">
        <f t="shared" si="29"/>
        <v>0</v>
      </c>
      <c r="W58" s="78">
        <v>0</v>
      </c>
      <c r="X58" s="78">
        <f t="shared" si="30"/>
        <v>24.764203171467088</v>
      </c>
      <c r="Y58" s="78">
        <f t="shared" si="31"/>
        <v>0</v>
      </c>
      <c r="Z58" s="79">
        <f t="shared" si="32"/>
        <v>971790000</v>
      </c>
      <c r="AA58" s="79">
        <f t="shared" si="33"/>
        <v>731133950</v>
      </c>
      <c r="AB58" s="79">
        <f t="shared" si="32"/>
        <v>-240656050</v>
      </c>
      <c r="AC58" s="79"/>
      <c r="AD58" s="81"/>
    </row>
    <row r="59" spans="1:30" s="100" customFormat="1" ht="30" customHeight="1">
      <c r="A59" s="88"/>
      <c r="B59" s="89"/>
      <c r="C59" s="82" t="s">
        <v>136</v>
      </c>
      <c r="D59" s="83"/>
      <c r="E59" s="83"/>
      <c r="F59" s="762" t="s">
        <v>111</v>
      </c>
      <c r="G59" s="765"/>
      <c r="H59" s="68" t="s">
        <v>99</v>
      </c>
      <c r="I59" s="69" t="s">
        <v>99</v>
      </c>
      <c r="J59" s="101">
        <v>296790000</v>
      </c>
      <c r="K59" s="106"/>
      <c r="L59" s="72"/>
      <c r="M59" s="73"/>
      <c r="N59" s="74">
        <f t="shared" si="34"/>
        <v>0</v>
      </c>
      <c r="O59" s="75">
        <f t="shared" si="28"/>
        <v>0</v>
      </c>
      <c r="P59" s="74">
        <f t="shared" si="28"/>
        <v>0</v>
      </c>
      <c r="Q59" s="74">
        <v>73997750</v>
      </c>
      <c r="R59" s="74">
        <f t="shared" si="28"/>
        <v>73997750</v>
      </c>
      <c r="S59" s="76"/>
      <c r="T59" s="77">
        <v>0</v>
      </c>
      <c r="U59" s="78">
        <f t="shared" si="29"/>
        <v>25</v>
      </c>
      <c r="V59" s="78">
        <f t="shared" si="29"/>
        <v>0</v>
      </c>
      <c r="W59" s="78">
        <v>0</v>
      </c>
      <c r="X59" s="78">
        <f t="shared" si="30"/>
        <v>24.932696519424507</v>
      </c>
      <c r="Y59" s="78">
        <f t="shared" si="31"/>
        <v>0</v>
      </c>
      <c r="Z59" s="79">
        <f t="shared" si="32"/>
        <v>296790000</v>
      </c>
      <c r="AA59" s="79">
        <f t="shared" si="33"/>
        <v>222792250</v>
      </c>
      <c r="AB59" s="79">
        <f t="shared" si="32"/>
        <v>-73997750</v>
      </c>
      <c r="AC59" s="102"/>
      <c r="AD59" s="103"/>
    </row>
    <row r="60" spans="1:30" s="100" customFormat="1" ht="30" customHeight="1">
      <c r="A60" s="88"/>
      <c r="B60" s="89"/>
      <c r="C60" s="82" t="s">
        <v>137</v>
      </c>
      <c r="D60" s="83"/>
      <c r="E60" s="83"/>
      <c r="F60" s="762" t="s">
        <v>138</v>
      </c>
      <c r="G60" s="765"/>
      <c r="H60" s="68" t="s">
        <v>99</v>
      </c>
      <c r="I60" s="69" t="s">
        <v>99</v>
      </c>
      <c r="J60" s="101">
        <v>550157300</v>
      </c>
      <c r="K60" s="106"/>
      <c r="L60" s="72"/>
      <c r="M60" s="73"/>
      <c r="N60" s="74">
        <f t="shared" si="34"/>
        <v>0</v>
      </c>
      <c r="O60" s="75">
        <f t="shared" si="28"/>
        <v>0</v>
      </c>
      <c r="P60" s="74">
        <f t="shared" si="28"/>
        <v>0</v>
      </c>
      <c r="Q60" s="74">
        <f t="shared" si="28"/>
        <v>0</v>
      </c>
      <c r="R60" s="74">
        <f t="shared" si="28"/>
        <v>0</v>
      </c>
      <c r="S60" s="76"/>
      <c r="T60" s="77">
        <v>0</v>
      </c>
      <c r="U60" s="78">
        <f t="shared" si="29"/>
        <v>0</v>
      </c>
      <c r="V60" s="78">
        <f t="shared" si="29"/>
        <v>0</v>
      </c>
      <c r="W60" s="78">
        <v>0</v>
      </c>
      <c r="X60" s="78">
        <f t="shared" si="30"/>
        <v>0</v>
      </c>
      <c r="Y60" s="78">
        <f t="shared" si="31"/>
        <v>0</v>
      </c>
      <c r="Z60" s="79">
        <f t="shared" si="32"/>
        <v>550157300</v>
      </c>
      <c r="AA60" s="79">
        <f t="shared" si="33"/>
        <v>550157300</v>
      </c>
      <c r="AB60" s="79">
        <f t="shared" si="32"/>
        <v>0</v>
      </c>
      <c r="AC60" s="102"/>
      <c r="AD60" s="103"/>
    </row>
    <row r="61" spans="1:30" s="100" customFormat="1" ht="30" customHeight="1">
      <c r="A61" s="88"/>
      <c r="B61" s="89"/>
      <c r="C61" s="82" t="s">
        <v>139</v>
      </c>
      <c r="D61" s="83"/>
      <c r="E61" s="83"/>
      <c r="F61" s="762" t="s">
        <v>140</v>
      </c>
      <c r="G61" s="765"/>
      <c r="H61" s="68" t="s">
        <v>99</v>
      </c>
      <c r="I61" s="69" t="s">
        <v>99</v>
      </c>
      <c r="J61" s="101">
        <v>26194250000</v>
      </c>
      <c r="K61" s="106"/>
      <c r="L61" s="72"/>
      <c r="M61" s="73"/>
      <c r="N61" s="74">
        <f t="shared" si="34"/>
        <v>0</v>
      </c>
      <c r="O61" s="75">
        <f t="shared" si="28"/>
        <v>0</v>
      </c>
      <c r="P61" s="74">
        <v>15534340680</v>
      </c>
      <c r="Q61" s="74">
        <v>15534340680</v>
      </c>
      <c r="R61" s="74">
        <v>15534340680</v>
      </c>
      <c r="S61" s="76"/>
      <c r="T61" s="77">
        <v>60</v>
      </c>
      <c r="U61" s="78">
        <f t="shared" si="29"/>
        <v>60</v>
      </c>
      <c r="V61" s="78">
        <f t="shared" si="29"/>
        <v>60</v>
      </c>
      <c r="W61" s="78">
        <v>59.30439191807362</v>
      </c>
      <c r="X61" s="78">
        <f t="shared" si="30"/>
        <v>59.30439191807362</v>
      </c>
      <c r="Y61" s="78">
        <f t="shared" si="31"/>
        <v>59.30439191807362</v>
      </c>
      <c r="Z61" s="79">
        <f t="shared" si="32"/>
        <v>10659909320</v>
      </c>
      <c r="AA61" s="79">
        <f>J61-Q61</f>
        <v>10659909320</v>
      </c>
      <c r="AB61" s="79">
        <f t="shared" si="32"/>
        <v>-15534340680</v>
      </c>
      <c r="AC61" s="102"/>
      <c r="AD61" s="103"/>
    </row>
    <row r="62" spans="1:30" s="100" customFormat="1" ht="30" customHeight="1">
      <c r="A62" s="88"/>
      <c r="B62" s="89"/>
      <c r="C62" s="82" t="s">
        <v>141</v>
      </c>
      <c r="D62" s="83"/>
      <c r="E62" s="83"/>
      <c r="F62" s="762" t="s">
        <v>115</v>
      </c>
      <c r="G62" s="765"/>
      <c r="H62" s="68" t="s">
        <v>99</v>
      </c>
      <c r="I62" s="69" t="s">
        <v>99</v>
      </c>
      <c r="J62" s="101">
        <v>257885100</v>
      </c>
      <c r="K62" s="106"/>
      <c r="L62" s="72"/>
      <c r="M62" s="73"/>
      <c r="N62" s="74">
        <v>87645300</v>
      </c>
      <c r="O62" s="75">
        <f t="shared" si="28"/>
        <v>87645300</v>
      </c>
      <c r="P62" s="74">
        <v>87645300</v>
      </c>
      <c r="Q62" s="74">
        <v>126425800</v>
      </c>
      <c r="R62" s="74">
        <v>87645300</v>
      </c>
      <c r="S62" s="76"/>
      <c r="T62" s="77">
        <v>34</v>
      </c>
      <c r="U62" s="78">
        <f t="shared" si="29"/>
        <v>50</v>
      </c>
      <c r="V62" s="78">
        <f t="shared" si="29"/>
        <v>34</v>
      </c>
      <c r="W62" s="78">
        <v>33.986182218360042</v>
      </c>
      <c r="X62" s="78">
        <f t="shared" si="30"/>
        <v>49.024080879430414</v>
      </c>
      <c r="Y62" s="78">
        <f t="shared" si="31"/>
        <v>33.986182218360042</v>
      </c>
      <c r="Z62" s="79">
        <f t="shared" si="32"/>
        <v>170239800</v>
      </c>
      <c r="AA62" s="79">
        <f>J62-Q62</f>
        <v>131459300</v>
      </c>
      <c r="AB62" s="79">
        <f t="shared" si="32"/>
        <v>-87645300</v>
      </c>
      <c r="AC62" s="102"/>
      <c r="AD62" s="103"/>
    </row>
    <row r="63" spans="1:30" s="100" customFormat="1" ht="30" customHeight="1">
      <c r="A63" s="88"/>
      <c r="B63" s="89"/>
      <c r="C63" s="51" t="s">
        <v>142</v>
      </c>
      <c r="D63" s="52"/>
      <c r="E63" s="52"/>
      <c r="F63" s="768" t="s">
        <v>143</v>
      </c>
      <c r="G63" s="769"/>
      <c r="H63" s="53"/>
      <c r="I63" s="54"/>
      <c r="J63" s="55"/>
      <c r="K63" s="105"/>
      <c r="L63" s="91"/>
      <c r="M63" s="92"/>
      <c r="N63" s="93"/>
      <c r="O63" s="94"/>
      <c r="P63" s="93"/>
      <c r="Q63" s="93"/>
      <c r="R63" s="93"/>
      <c r="S63" s="95"/>
      <c r="T63" s="96"/>
      <c r="U63" s="97"/>
      <c r="V63" s="97"/>
      <c r="W63" s="97"/>
      <c r="X63" s="97"/>
      <c r="Y63" s="97"/>
      <c r="Z63" s="98"/>
      <c r="AA63" s="98"/>
      <c r="AB63" s="98"/>
      <c r="AC63" s="98"/>
      <c r="AD63" s="99"/>
    </row>
    <row r="64" spans="1:30" s="100" customFormat="1" ht="30" customHeight="1">
      <c r="A64" s="88"/>
      <c r="B64" s="89"/>
      <c r="C64" s="66" t="s">
        <v>144</v>
      </c>
      <c r="D64" s="67"/>
      <c r="E64" s="67"/>
      <c r="F64" s="780" t="s">
        <v>145</v>
      </c>
      <c r="G64" s="781"/>
      <c r="H64" s="68" t="s">
        <v>99</v>
      </c>
      <c r="I64" s="69" t="s">
        <v>99</v>
      </c>
      <c r="J64" s="101">
        <v>30390000</v>
      </c>
      <c r="K64" s="106"/>
      <c r="L64" s="72"/>
      <c r="M64" s="73"/>
      <c r="N64" s="74">
        <v>2160000</v>
      </c>
      <c r="O64" s="75">
        <f t="shared" ref="O64:O66" si="35">N64</f>
        <v>2160000</v>
      </c>
      <c r="P64" s="74">
        <v>13735000</v>
      </c>
      <c r="Q64" s="74">
        <v>23055000</v>
      </c>
      <c r="R64" s="74">
        <v>13735000</v>
      </c>
      <c r="S64" s="76"/>
      <c r="T64" s="77">
        <v>46</v>
      </c>
      <c r="U64" s="78">
        <f t="shared" ref="U64:V66" si="36">ROUNDUP(X64,0)</f>
        <v>76</v>
      </c>
      <c r="V64" s="78">
        <f t="shared" si="36"/>
        <v>46</v>
      </c>
      <c r="W64" s="78">
        <v>45.195788088186909</v>
      </c>
      <c r="X64" s="78">
        <f t="shared" ref="X64:X66" si="37">Q64/J64*100</f>
        <v>75.863770977295161</v>
      </c>
      <c r="Y64" s="78">
        <f>(P64/J64)*100</f>
        <v>45.195788088186909</v>
      </c>
      <c r="Z64" s="79">
        <f>J64-P64</f>
        <v>16655000</v>
      </c>
      <c r="AA64" s="79">
        <f t="shared" ref="AA64:AA66" si="38">J64-Q64</f>
        <v>7335000</v>
      </c>
      <c r="AB64" s="79">
        <f>L64-R64</f>
        <v>-13735000</v>
      </c>
      <c r="AC64" s="102"/>
      <c r="AD64" s="103"/>
    </row>
    <row r="65" spans="1:30" s="100" customFormat="1" ht="30" customHeight="1">
      <c r="A65" s="88"/>
      <c r="B65" s="89"/>
      <c r="C65" s="82" t="s">
        <v>146</v>
      </c>
      <c r="D65" s="83"/>
      <c r="E65" s="83"/>
      <c r="F65" s="780" t="s">
        <v>147</v>
      </c>
      <c r="G65" s="781"/>
      <c r="H65" s="68" t="s">
        <v>99</v>
      </c>
      <c r="I65" s="69" t="s">
        <v>99</v>
      </c>
      <c r="J65" s="101">
        <v>1900800000</v>
      </c>
      <c r="K65" s="106"/>
      <c r="L65" s="72"/>
      <c r="M65" s="73"/>
      <c r="N65" s="74">
        <v>430200000</v>
      </c>
      <c r="O65" s="75">
        <f t="shared" si="35"/>
        <v>430200000</v>
      </c>
      <c r="P65" s="74">
        <v>855000000</v>
      </c>
      <c r="Q65" s="74">
        <v>855000000</v>
      </c>
      <c r="R65" s="74">
        <v>855000000</v>
      </c>
      <c r="S65" s="76"/>
      <c r="T65" s="77">
        <v>45</v>
      </c>
      <c r="U65" s="78">
        <f t="shared" si="36"/>
        <v>45</v>
      </c>
      <c r="V65" s="78">
        <f t="shared" si="36"/>
        <v>45</v>
      </c>
      <c r="W65" s="78">
        <v>44.981060606060609</v>
      </c>
      <c r="X65" s="78">
        <f t="shared" si="37"/>
        <v>44.981060606060609</v>
      </c>
      <c r="Y65" s="78">
        <f>(P65/J65)*100</f>
        <v>44.981060606060609</v>
      </c>
      <c r="Z65" s="79">
        <f>J65-P65</f>
        <v>1045800000</v>
      </c>
      <c r="AA65" s="79">
        <f t="shared" si="38"/>
        <v>1045800000</v>
      </c>
      <c r="AB65" s="79">
        <f>L65-R65</f>
        <v>-855000000</v>
      </c>
      <c r="AC65" s="102"/>
      <c r="AD65" s="103"/>
    </row>
    <row r="66" spans="1:30" s="100" customFormat="1" ht="30" customHeight="1">
      <c r="A66" s="88"/>
      <c r="B66" s="89"/>
      <c r="C66" s="82" t="s">
        <v>148</v>
      </c>
      <c r="D66" s="83"/>
      <c r="E66" s="83"/>
      <c r="F66" s="780" t="s">
        <v>149</v>
      </c>
      <c r="G66" s="781"/>
      <c r="H66" s="68" t="s">
        <v>99</v>
      </c>
      <c r="I66" s="69" t="s">
        <v>99</v>
      </c>
      <c r="J66" s="101">
        <v>4367310000</v>
      </c>
      <c r="K66" s="106"/>
      <c r="L66" s="72"/>
      <c r="M66" s="73"/>
      <c r="N66" s="74">
        <v>2183655000</v>
      </c>
      <c r="O66" s="75">
        <f t="shared" si="35"/>
        <v>2183655000</v>
      </c>
      <c r="P66" s="74">
        <v>2301855000</v>
      </c>
      <c r="Q66" s="74">
        <v>2301855000</v>
      </c>
      <c r="R66" s="74">
        <v>2301855000</v>
      </c>
      <c r="S66" s="76"/>
      <c r="T66" s="77">
        <v>53</v>
      </c>
      <c r="U66" s="78">
        <f t="shared" si="36"/>
        <v>53</v>
      </c>
      <c r="V66" s="78">
        <f t="shared" si="36"/>
        <v>53</v>
      </c>
      <c r="W66" s="78">
        <v>52.706471489314936</v>
      </c>
      <c r="X66" s="78">
        <f t="shared" si="37"/>
        <v>52.706471489314936</v>
      </c>
      <c r="Y66" s="78">
        <f>(P66/J66)*100</f>
        <v>52.706471489314936</v>
      </c>
      <c r="Z66" s="79">
        <f>J66-P66</f>
        <v>2065455000</v>
      </c>
      <c r="AA66" s="79">
        <f t="shared" si="38"/>
        <v>2065455000</v>
      </c>
      <c r="AB66" s="79">
        <f>L66-R66</f>
        <v>-2301855000</v>
      </c>
      <c r="AC66" s="102"/>
      <c r="AD66" s="103"/>
    </row>
    <row r="67" spans="1:30" s="100" customFormat="1" ht="30" customHeight="1">
      <c r="A67" s="88"/>
      <c r="B67" s="89"/>
      <c r="C67" s="51" t="s">
        <v>150</v>
      </c>
      <c r="D67" s="52"/>
      <c r="E67" s="52"/>
      <c r="F67" s="778" t="s">
        <v>151</v>
      </c>
      <c r="G67" s="779"/>
      <c r="H67" s="53"/>
      <c r="I67" s="54"/>
      <c r="J67" s="55"/>
      <c r="K67" s="105"/>
      <c r="L67" s="91"/>
      <c r="M67" s="92"/>
      <c r="N67" s="93"/>
      <c r="O67" s="94"/>
      <c r="P67" s="93"/>
      <c r="Q67" s="93"/>
      <c r="R67" s="93"/>
      <c r="S67" s="95"/>
      <c r="T67" s="96"/>
      <c r="U67" s="97"/>
      <c r="V67" s="97"/>
      <c r="W67" s="97"/>
      <c r="X67" s="97"/>
      <c r="Y67" s="97"/>
      <c r="Z67" s="98"/>
      <c r="AA67" s="98"/>
      <c r="AB67" s="98"/>
      <c r="AC67" s="98"/>
      <c r="AD67" s="99"/>
    </row>
    <row r="68" spans="1:30" s="100" customFormat="1" ht="30" customHeight="1">
      <c r="A68" s="88"/>
      <c r="B68" s="89"/>
      <c r="C68" s="82" t="s">
        <v>152</v>
      </c>
      <c r="D68" s="83"/>
      <c r="E68" s="83"/>
      <c r="F68" s="780" t="s">
        <v>153</v>
      </c>
      <c r="G68" s="781"/>
      <c r="H68" s="68" t="s">
        <v>99</v>
      </c>
      <c r="I68" s="69" t="s">
        <v>99</v>
      </c>
      <c r="J68" s="101">
        <v>236700000</v>
      </c>
      <c r="K68" s="106"/>
      <c r="L68" s="72"/>
      <c r="M68" s="73"/>
      <c r="N68" s="74">
        <f t="shared" ref="N68" si="39">M68</f>
        <v>0</v>
      </c>
      <c r="O68" s="75">
        <f>N68</f>
        <v>0</v>
      </c>
      <c r="P68" s="74">
        <v>148200000</v>
      </c>
      <c r="Q68" s="74">
        <v>148200000</v>
      </c>
      <c r="R68" s="74">
        <v>148200000</v>
      </c>
      <c r="S68" s="76"/>
      <c r="T68" s="77">
        <v>63</v>
      </c>
      <c r="U68" s="78">
        <f>ROUNDUP(X68,0)</f>
        <v>63</v>
      </c>
      <c r="V68" s="78">
        <f t="shared" ref="V68" si="40">ROUNDUP(Y68,0)</f>
        <v>63</v>
      </c>
      <c r="W68" s="78">
        <v>62.610899873257289</v>
      </c>
      <c r="X68" s="78">
        <f>Q68/J68*100</f>
        <v>62.610899873257289</v>
      </c>
      <c r="Y68" s="78">
        <f>(P68/J68)*100</f>
        <v>62.610899873257289</v>
      </c>
      <c r="Z68" s="79">
        <f>J68-P68</f>
        <v>88500000</v>
      </c>
      <c r="AA68" s="79">
        <f>J68-Q68</f>
        <v>88500000</v>
      </c>
      <c r="AB68" s="79">
        <f>L68-R68</f>
        <v>-148200000</v>
      </c>
      <c r="AC68" s="102"/>
      <c r="AD68" s="103"/>
    </row>
    <row r="69" spans="1:30" s="100" customFormat="1" ht="30" customHeight="1">
      <c r="A69" s="88"/>
      <c r="B69" s="89"/>
      <c r="C69" s="51" t="s">
        <v>154</v>
      </c>
      <c r="D69" s="52"/>
      <c r="E69" s="52"/>
      <c r="F69" s="778" t="s">
        <v>155</v>
      </c>
      <c r="G69" s="779"/>
      <c r="H69" s="53"/>
      <c r="I69" s="54"/>
      <c r="J69" s="55"/>
      <c r="K69" s="105"/>
      <c r="L69" s="91"/>
      <c r="M69" s="92"/>
      <c r="N69" s="93"/>
      <c r="O69" s="94"/>
      <c r="P69" s="93"/>
      <c r="Q69" s="93"/>
      <c r="R69" s="93"/>
      <c r="S69" s="95"/>
      <c r="T69" s="96"/>
      <c r="U69" s="97"/>
      <c r="V69" s="97"/>
      <c r="W69" s="97"/>
      <c r="X69" s="97"/>
      <c r="Y69" s="97"/>
      <c r="Z69" s="98"/>
      <c r="AA69" s="98"/>
      <c r="AB69" s="98"/>
      <c r="AC69" s="98"/>
      <c r="AD69" s="99"/>
    </row>
    <row r="70" spans="1:30" s="100" customFormat="1" ht="30" customHeight="1">
      <c r="A70" s="88"/>
      <c r="B70" s="89"/>
      <c r="C70" s="51" t="s">
        <v>156</v>
      </c>
      <c r="D70" s="52"/>
      <c r="E70" s="52"/>
      <c r="F70" s="768" t="s">
        <v>157</v>
      </c>
      <c r="G70" s="769"/>
      <c r="H70" s="53"/>
      <c r="I70" s="54"/>
      <c r="J70" s="55"/>
      <c r="K70" s="105"/>
      <c r="L70" s="91"/>
      <c r="M70" s="92"/>
      <c r="N70" s="93"/>
      <c r="O70" s="94"/>
      <c r="P70" s="93"/>
      <c r="Q70" s="93"/>
      <c r="R70" s="93"/>
      <c r="S70" s="95"/>
      <c r="T70" s="96"/>
      <c r="U70" s="97"/>
      <c r="V70" s="97"/>
      <c r="W70" s="97"/>
      <c r="X70" s="97"/>
      <c r="Y70" s="97"/>
      <c r="Z70" s="98"/>
      <c r="AA70" s="98"/>
      <c r="AB70" s="98"/>
      <c r="AC70" s="98"/>
      <c r="AD70" s="99"/>
    </row>
    <row r="71" spans="1:30" s="100" customFormat="1" ht="30" customHeight="1">
      <c r="A71" s="88"/>
      <c r="B71" s="89"/>
      <c r="C71" s="82" t="s">
        <v>158</v>
      </c>
      <c r="D71" s="83"/>
      <c r="E71" s="83"/>
      <c r="F71" s="780" t="s">
        <v>159</v>
      </c>
      <c r="G71" s="781"/>
      <c r="H71" s="68" t="s">
        <v>99</v>
      </c>
      <c r="I71" s="69" t="s">
        <v>99</v>
      </c>
      <c r="J71" s="101">
        <v>119999900</v>
      </c>
      <c r="K71" s="106"/>
      <c r="L71" s="72"/>
      <c r="M71" s="73"/>
      <c r="N71" s="74">
        <f t="shared" ref="N71:R72" si="41">M71</f>
        <v>0</v>
      </c>
      <c r="O71" s="75">
        <f t="shared" si="41"/>
        <v>0</v>
      </c>
      <c r="P71" s="74">
        <f t="shared" si="41"/>
        <v>0</v>
      </c>
      <c r="Q71" s="74">
        <v>9500500</v>
      </c>
      <c r="R71" s="74">
        <f t="shared" si="41"/>
        <v>9500500</v>
      </c>
      <c r="S71" s="76"/>
      <c r="T71" s="77">
        <v>0</v>
      </c>
      <c r="U71" s="78">
        <f t="shared" ref="U71:V73" si="42">ROUNDUP(X71,0)</f>
        <v>8</v>
      </c>
      <c r="V71" s="78">
        <f t="shared" si="42"/>
        <v>0</v>
      </c>
      <c r="W71" s="78">
        <v>0</v>
      </c>
      <c r="X71" s="78">
        <f>Q71/J71*100</f>
        <v>7.9170899309082765</v>
      </c>
      <c r="Y71" s="78">
        <f>(P71/J71)*100</f>
        <v>0</v>
      </c>
      <c r="Z71" s="79">
        <f>J71-P71</f>
        <v>119999900</v>
      </c>
      <c r="AA71" s="79">
        <f>J71-Q71</f>
        <v>110499400</v>
      </c>
      <c r="AB71" s="79">
        <f>L71-R71</f>
        <v>-9500500</v>
      </c>
      <c r="AC71" s="102"/>
      <c r="AD71" s="103"/>
    </row>
    <row r="72" spans="1:30" s="100" customFormat="1" ht="45" customHeight="1">
      <c r="A72" s="88"/>
      <c r="B72" s="89"/>
      <c r="C72" s="82" t="s">
        <v>160</v>
      </c>
      <c r="D72" s="83"/>
      <c r="E72" s="83"/>
      <c r="F72" s="780" t="s">
        <v>161</v>
      </c>
      <c r="G72" s="781"/>
      <c r="H72" s="68" t="s">
        <v>99</v>
      </c>
      <c r="I72" s="69" t="s">
        <v>99</v>
      </c>
      <c r="J72" s="101">
        <v>100000000</v>
      </c>
      <c r="K72" s="106"/>
      <c r="L72" s="72"/>
      <c r="M72" s="73"/>
      <c r="N72" s="74">
        <f t="shared" si="41"/>
        <v>0</v>
      </c>
      <c r="O72" s="75">
        <f t="shared" si="41"/>
        <v>0</v>
      </c>
      <c r="P72" s="74">
        <v>100000000</v>
      </c>
      <c r="Q72" s="74">
        <v>100000000</v>
      </c>
      <c r="R72" s="74">
        <v>100000000</v>
      </c>
      <c r="S72" s="76"/>
      <c r="T72" s="77">
        <v>100</v>
      </c>
      <c r="U72" s="78">
        <f t="shared" si="42"/>
        <v>100</v>
      </c>
      <c r="V72" s="78">
        <f t="shared" si="42"/>
        <v>100</v>
      </c>
      <c r="W72" s="78">
        <v>100</v>
      </c>
      <c r="X72" s="78">
        <f>Q72/J72*100</f>
        <v>100</v>
      </c>
      <c r="Y72" s="78">
        <f>(P72/J72)*100</f>
        <v>100</v>
      </c>
      <c r="Z72" s="79">
        <f>J72-P72</f>
        <v>0</v>
      </c>
      <c r="AA72" s="79">
        <f>J72-Q72</f>
        <v>0</v>
      </c>
      <c r="AB72" s="79">
        <f>L72-R72</f>
        <v>-100000000</v>
      </c>
      <c r="AC72" s="102"/>
      <c r="AD72" s="103"/>
    </row>
    <row r="73" spans="1:30" s="104" customFormat="1" ht="30" customHeight="1">
      <c r="A73" s="36"/>
      <c r="B73" s="37"/>
      <c r="C73" s="25" t="s">
        <v>162</v>
      </c>
      <c r="D73" s="109"/>
      <c r="E73" s="109"/>
      <c r="F73" s="770" t="s">
        <v>163</v>
      </c>
      <c r="G73" s="771"/>
      <c r="H73" s="27"/>
      <c r="I73" s="28"/>
      <c r="J73" s="110">
        <v>136775532157</v>
      </c>
      <c r="K73" s="30"/>
      <c r="L73" s="31"/>
      <c r="M73" s="31"/>
      <c r="N73" s="110">
        <f>SUM(N74:N248)</f>
        <v>9671160327</v>
      </c>
      <c r="O73" s="110">
        <f>SUM(O74:O248)</f>
        <v>22249626603</v>
      </c>
      <c r="P73" s="110">
        <v>37481596566</v>
      </c>
      <c r="Q73" s="110">
        <v>62325816994</v>
      </c>
      <c r="R73" s="110">
        <v>37481596566</v>
      </c>
      <c r="S73" s="32"/>
      <c r="T73" s="30">
        <v>28</v>
      </c>
      <c r="U73" s="30">
        <f>ROUNDUP(X73,0)</f>
        <v>46</v>
      </c>
      <c r="V73" s="30">
        <f t="shared" si="42"/>
        <v>28</v>
      </c>
      <c r="W73" s="30">
        <v>42.564271167926357</v>
      </c>
      <c r="X73" s="30">
        <f>Q73/J73*100</f>
        <v>45.567957960827606</v>
      </c>
      <c r="Y73" s="30">
        <f>P73/J73*100</f>
        <v>27.403729289077923</v>
      </c>
      <c r="Z73" s="29">
        <f>J73-P73</f>
        <v>99293935591</v>
      </c>
      <c r="AA73" s="29">
        <f>J73-Q73</f>
        <v>74449715163</v>
      </c>
      <c r="AB73" s="29">
        <f>L73-R73</f>
        <v>-37481596566</v>
      </c>
      <c r="AC73" s="111"/>
      <c r="AD73" s="112"/>
    </row>
    <row r="74" spans="1:30" s="65" customFormat="1" ht="30" customHeight="1">
      <c r="A74" s="5"/>
      <c r="B74" s="24"/>
      <c r="C74" s="113" t="s">
        <v>164</v>
      </c>
      <c r="D74" s="114"/>
      <c r="E74" s="114"/>
      <c r="F74" s="772" t="s">
        <v>38</v>
      </c>
      <c r="G74" s="784"/>
      <c r="H74" s="40"/>
      <c r="I74" s="41"/>
      <c r="J74" s="115"/>
      <c r="K74" s="116"/>
      <c r="L74" s="116"/>
      <c r="M74" s="116"/>
      <c r="N74" s="117"/>
      <c r="O74" s="118"/>
      <c r="P74" s="117"/>
      <c r="Q74" s="117"/>
      <c r="R74" s="117"/>
      <c r="S74" s="119"/>
      <c r="T74" s="120"/>
      <c r="U74" s="120"/>
      <c r="V74" s="120"/>
      <c r="W74" s="120"/>
      <c r="X74" s="120"/>
      <c r="Y74" s="120"/>
      <c r="Z74" s="121"/>
      <c r="AA74" s="121"/>
      <c r="AB74" s="121"/>
      <c r="AC74" s="42"/>
      <c r="AD74" s="122"/>
    </row>
    <row r="75" spans="1:30" s="50" customFormat="1" ht="30" customHeight="1">
      <c r="A75" s="36"/>
      <c r="B75" s="37"/>
      <c r="C75" s="123" t="s">
        <v>165</v>
      </c>
      <c r="D75" s="124"/>
      <c r="E75" s="124"/>
      <c r="F75" s="768" t="s">
        <v>40</v>
      </c>
      <c r="G75" s="782"/>
      <c r="H75" s="125"/>
      <c r="I75" s="126"/>
      <c r="J75" s="127"/>
      <c r="K75" s="128"/>
      <c r="L75" s="128"/>
      <c r="M75" s="129"/>
      <c r="N75" s="130"/>
      <c r="O75" s="131"/>
      <c r="P75" s="130"/>
      <c r="Q75" s="130"/>
      <c r="R75" s="130"/>
      <c r="S75" s="132"/>
      <c r="T75" s="133"/>
      <c r="U75" s="133"/>
      <c r="V75" s="133"/>
      <c r="W75" s="133"/>
      <c r="X75" s="133"/>
      <c r="Y75" s="133"/>
      <c r="Z75" s="134"/>
      <c r="AA75" s="134"/>
      <c r="AB75" s="134"/>
      <c r="AC75" s="98"/>
      <c r="AD75" s="99"/>
    </row>
    <row r="76" spans="1:30" s="146" customFormat="1" ht="30" customHeight="1">
      <c r="A76" s="135"/>
      <c r="B76" s="136"/>
      <c r="C76" s="137" t="s">
        <v>166</v>
      </c>
      <c r="D76" s="138"/>
      <c r="E76" s="138"/>
      <c r="F76" s="766" t="s">
        <v>42</v>
      </c>
      <c r="G76" s="767"/>
      <c r="H76" s="68" t="s">
        <v>167</v>
      </c>
      <c r="I76" s="69" t="s">
        <v>44</v>
      </c>
      <c r="J76" s="139">
        <v>25950000</v>
      </c>
      <c r="K76" s="71" t="s">
        <v>45</v>
      </c>
      <c r="L76" s="140" t="s">
        <v>46</v>
      </c>
      <c r="M76" s="141"/>
      <c r="N76" s="142">
        <f t="shared" ref="N76:R91" si="43">M76</f>
        <v>0</v>
      </c>
      <c r="O76" s="75">
        <v>18100000</v>
      </c>
      <c r="P76" s="74">
        <v>18100000</v>
      </c>
      <c r="Q76" s="74">
        <v>18100000</v>
      </c>
      <c r="R76" s="74">
        <v>18100000</v>
      </c>
      <c r="S76" s="143"/>
      <c r="T76" s="77">
        <v>70</v>
      </c>
      <c r="U76" s="78">
        <f t="shared" ref="U76:V78" si="44">ROUNDUP(X76,0)</f>
        <v>70</v>
      </c>
      <c r="V76" s="78">
        <f t="shared" si="44"/>
        <v>70</v>
      </c>
      <c r="W76" s="78">
        <v>42.564271167926357</v>
      </c>
      <c r="X76" s="78">
        <f t="shared" ref="X76:X78" si="45">Q76/J76*100</f>
        <v>69.749518304431604</v>
      </c>
      <c r="Y76" s="78">
        <f t="shared" ref="Y76:Y78" si="46">P76/J76*100</f>
        <v>69.749518304431604</v>
      </c>
      <c r="Z76" s="79">
        <f t="shared" ref="Z76:Z78" si="47">J76-P76</f>
        <v>7850000</v>
      </c>
      <c r="AA76" s="79">
        <f t="shared" ref="AA76:AA78" si="48">J76-Q76</f>
        <v>7850000</v>
      </c>
      <c r="AB76" s="79" t="e">
        <f>L76-R76</f>
        <v>#VALUE!</v>
      </c>
      <c r="AC76" s="144"/>
      <c r="AD76" s="145"/>
    </row>
    <row r="77" spans="1:30" s="146" customFormat="1" ht="30" customHeight="1">
      <c r="A77" s="135"/>
      <c r="B77" s="136"/>
      <c r="C77" s="137" t="s">
        <v>168</v>
      </c>
      <c r="D77" s="138"/>
      <c r="E77" s="138"/>
      <c r="F77" s="766" t="s">
        <v>49</v>
      </c>
      <c r="G77" s="783"/>
      <c r="H77" s="68" t="s">
        <v>167</v>
      </c>
      <c r="I77" s="69" t="s">
        <v>44</v>
      </c>
      <c r="J77" s="139">
        <v>7500000</v>
      </c>
      <c r="K77" s="71" t="s">
        <v>45</v>
      </c>
      <c r="L77" s="140" t="s">
        <v>46</v>
      </c>
      <c r="M77" s="147"/>
      <c r="N77" s="142">
        <f t="shared" si="43"/>
        <v>0</v>
      </c>
      <c r="O77" s="75">
        <v>6057000</v>
      </c>
      <c r="P77" s="74">
        <f t="shared" ref="P77:R78" si="49">O77</f>
        <v>6057000</v>
      </c>
      <c r="Q77" s="74">
        <f t="shared" si="49"/>
        <v>6057000</v>
      </c>
      <c r="R77" s="74">
        <f t="shared" si="49"/>
        <v>6057000</v>
      </c>
      <c r="S77" s="143"/>
      <c r="T77" s="77">
        <v>81</v>
      </c>
      <c r="U77" s="78">
        <f t="shared" si="44"/>
        <v>81</v>
      </c>
      <c r="V77" s="78">
        <f t="shared" si="44"/>
        <v>81</v>
      </c>
      <c r="W77" s="78">
        <v>42.564271167926357</v>
      </c>
      <c r="X77" s="78">
        <f t="shared" si="45"/>
        <v>80.760000000000005</v>
      </c>
      <c r="Y77" s="78">
        <f t="shared" si="46"/>
        <v>80.760000000000005</v>
      </c>
      <c r="Z77" s="79">
        <f t="shared" si="47"/>
        <v>1443000</v>
      </c>
      <c r="AA77" s="79">
        <f t="shared" si="48"/>
        <v>1443000</v>
      </c>
      <c r="AB77" s="79" t="e">
        <f>L77-R77</f>
        <v>#VALUE!</v>
      </c>
      <c r="AC77" s="144"/>
      <c r="AD77" s="148"/>
    </row>
    <row r="78" spans="1:30" s="146" customFormat="1" ht="30" customHeight="1">
      <c r="A78" s="135"/>
      <c r="B78" s="136"/>
      <c r="C78" s="137" t="s">
        <v>169</v>
      </c>
      <c r="D78" s="138"/>
      <c r="E78" s="138"/>
      <c r="F78" s="766" t="s">
        <v>170</v>
      </c>
      <c r="G78" s="767"/>
      <c r="H78" s="68" t="s">
        <v>167</v>
      </c>
      <c r="I78" s="69" t="s">
        <v>44</v>
      </c>
      <c r="J78" s="139">
        <v>46750000</v>
      </c>
      <c r="K78" s="71" t="s">
        <v>45</v>
      </c>
      <c r="L78" s="140" t="s">
        <v>46</v>
      </c>
      <c r="M78" s="141"/>
      <c r="N78" s="142">
        <f t="shared" si="43"/>
        <v>0</v>
      </c>
      <c r="O78" s="75">
        <f t="shared" si="43"/>
        <v>0</v>
      </c>
      <c r="P78" s="74">
        <f t="shared" si="49"/>
        <v>0</v>
      </c>
      <c r="Q78" s="74">
        <f t="shared" si="49"/>
        <v>0</v>
      </c>
      <c r="R78" s="74">
        <f t="shared" si="49"/>
        <v>0</v>
      </c>
      <c r="S78" s="143"/>
      <c r="T78" s="77">
        <v>0</v>
      </c>
      <c r="U78" s="78">
        <f t="shared" si="44"/>
        <v>0</v>
      </c>
      <c r="V78" s="78">
        <f t="shared" si="44"/>
        <v>0</v>
      </c>
      <c r="W78" s="78">
        <v>42.564271167926357</v>
      </c>
      <c r="X78" s="78">
        <f t="shared" si="45"/>
        <v>0</v>
      </c>
      <c r="Y78" s="78">
        <f t="shared" si="46"/>
        <v>0</v>
      </c>
      <c r="Z78" s="79">
        <f t="shared" si="47"/>
        <v>46750000</v>
      </c>
      <c r="AA78" s="79">
        <f t="shared" si="48"/>
        <v>46750000</v>
      </c>
      <c r="AB78" s="79" t="e">
        <f>L78-R78</f>
        <v>#VALUE!</v>
      </c>
      <c r="AC78" s="144"/>
      <c r="AD78" s="148"/>
    </row>
    <row r="79" spans="1:30" s="50" customFormat="1" ht="30" customHeight="1">
      <c r="A79" s="36"/>
      <c r="B79" s="37"/>
      <c r="C79" s="123" t="s">
        <v>171</v>
      </c>
      <c r="D79" s="124"/>
      <c r="E79" s="124"/>
      <c r="F79" s="768" t="s">
        <v>51</v>
      </c>
      <c r="G79" s="782"/>
      <c r="H79" s="125"/>
      <c r="I79" s="126"/>
      <c r="J79" s="127"/>
      <c r="K79" s="128"/>
      <c r="L79" s="128"/>
      <c r="M79" s="129"/>
      <c r="N79" s="130"/>
      <c r="O79" s="131"/>
      <c r="P79" s="130"/>
      <c r="Q79" s="130"/>
      <c r="R79" s="130"/>
      <c r="S79" s="132"/>
      <c r="T79" s="133"/>
      <c r="U79" s="133"/>
      <c r="V79" s="133"/>
      <c r="W79" s="133"/>
      <c r="X79" s="133"/>
      <c r="Y79" s="133"/>
      <c r="Z79" s="134"/>
      <c r="AA79" s="134"/>
      <c r="AB79" s="134"/>
      <c r="AC79" s="98"/>
      <c r="AD79" s="99"/>
    </row>
    <row r="80" spans="1:30" s="146" customFormat="1" ht="30" customHeight="1">
      <c r="A80" s="135"/>
      <c r="B80" s="136"/>
      <c r="C80" s="137" t="s">
        <v>172</v>
      </c>
      <c r="D80" s="138"/>
      <c r="E80" s="138"/>
      <c r="F80" s="766" t="s">
        <v>53</v>
      </c>
      <c r="G80" s="767"/>
      <c r="H80" s="68" t="s">
        <v>167</v>
      </c>
      <c r="I80" s="69" t="s">
        <v>44</v>
      </c>
      <c r="J80" s="139">
        <v>60848443000</v>
      </c>
      <c r="K80" s="71" t="s">
        <v>45</v>
      </c>
      <c r="L80" s="140" t="s">
        <v>46</v>
      </c>
      <c r="M80" s="147"/>
      <c r="N80" s="142">
        <v>9495688478</v>
      </c>
      <c r="O80" s="75">
        <v>18550881908</v>
      </c>
      <c r="P80" s="74">
        <v>32857291428</v>
      </c>
      <c r="Q80" s="74">
        <v>38060812788</v>
      </c>
      <c r="R80" s="74">
        <v>32857291428</v>
      </c>
      <c r="S80" s="143"/>
      <c r="T80" s="77">
        <v>54</v>
      </c>
      <c r="U80" s="78">
        <f t="shared" ref="U80:V82" si="50">ROUNDUP(X80,0)</f>
        <v>63</v>
      </c>
      <c r="V80" s="78">
        <f t="shared" si="50"/>
        <v>54</v>
      </c>
      <c r="W80" s="78">
        <v>42.564271167926357</v>
      </c>
      <c r="X80" s="78">
        <f t="shared" ref="X80:X82" si="51">Q80/J80*100</f>
        <v>62.550183556874252</v>
      </c>
      <c r="Y80" s="78">
        <f t="shared" ref="Y80:Y82" si="52">P80/J80*100</f>
        <v>53.998573846827924</v>
      </c>
      <c r="Z80" s="79">
        <f t="shared" ref="Z80:Z82" si="53">J80-P80</f>
        <v>27991151572</v>
      </c>
      <c r="AA80" s="79">
        <f t="shared" ref="AA80:AA82" si="54">J80-Q80</f>
        <v>22787630212</v>
      </c>
      <c r="AB80" s="79" t="e">
        <f>L80-R80</f>
        <v>#VALUE!</v>
      </c>
      <c r="AC80" s="144"/>
      <c r="AD80" s="148"/>
    </row>
    <row r="81" spans="1:30" s="146" customFormat="1" ht="30" customHeight="1">
      <c r="A81" s="135"/>
      <c r="B81" s="136"/>
      <c r="C81" s="137" t="s">
        <v>173</v>
      </c>
      <c r="D81" s="138"/>
      <c r="E81" s="138"/>
      <c r="F81" s="766" t="s">
        <v>174</v>
      </c>
      <c r="G81" s="783"/>
      <c r="H81" s="68" t="s">
        <v>167</v>
      </c>
      <c r="I81" s="69" t="s">
        <v>44</v>
      </c>
      <c r="J81" s="139">
        <v>382537600</v>
      </c>
      <c r="K81" s="71" t="s">
        <v>45</v>
      </c>
      <c r="L81" s="140" t="s">
        <v>46</v>
      </c>
      <c r="M81" s="147"/>
      <c r="N81" s="142">
        <f t="shared" si="43"/>
        <v>0</v>
      </c>
      <c r="O81" s="75">
        <v>24607500</v>
      </c>
      <c r="P81" s="74">
        <v>49215000</v>
      </c>
      <c r="Q81" s="74">
        <v>127393800</v>
      </c>
      <c r="R81" s="74">
        <v>49215000</v>
      </c>
      <c r="S81" s="143"/>
      <c r="T81" s="77">
        <v>13</v>
      </c>
      <c r="U81" s="78">
        <f t="shared" si="50"/>
        <v>34</v>
      </c>
      <c r="V81" s="78">
        <f t="shared" si="50"/>
        <v>13</v>
      </c>
      <c r="W81" s="78">
        <v>42.564271167926357</v>
      </c>
      <c r="X81" s="78">
        <f t="shared" si="51"/>
        <v>33.302294990087248</v>
      </c>
      <c r="Y81" s="78">
        <f t="shared" si="52"/>
        <v>12.865401989242365</v>
      </c>
      <c r="Z81" s="79">
        <f t="shared" si="53"/>
        <v>333322600</v>
      </c>
      <c r="AA81" s="79">
        <f t="shared" si="54"/>
        <v>255143800</v>
      </c>
      <c r="AB81" s="79" t="e">
        <f>L81-R81</f>
        <v>#VALUE!</v>
      </c>
      <c r="AC81" s="144"/>
      <c r="AD81" s="148"/>
    </row>
    <row r="82" spans="1:30" s="146" customFormat="1" ht="30" customHeight="1">
      <c r="A82" s="135"/>
      <c r="B82" s="136"/>
      <c r="C82" s="137" t="s">
        <v>175</v>
      </c>
      <c r="D82" s="138"/>
      <c r="E82" s="138"/>
      <c r="F82" s="766" t="s">
        <v>57</v>
      </c>
      <c r="G82" s="783"/>
      <c r="H82" s="68" t="s">
        <v>167</v>
      </c>
      <c r="I82" s="69" t="s">
        <v>44</v>
      </c>
      <c r="J82" s="139">
        <v>5999800</v>
      </c>
      <c r="K82" s="71" t="s">
        <v>45</v>
      </c>
      <c r="L82" s="140" t="s">
        <v>46</v>
      </c>
      <c r="M82" s="147"/>
      <c r="N82" s="142">
        <f t="shared" si="43"/>
        <v>0</v>
      </c>
      <c r="O82" s="75">
        <v>5999800</v>
      </c>
      <c r="P82" s="74">
        <v>5999800</v>
      </c>
      <c r="Q82" s="74">
        <v>5999800</v>
      </c>
      <c r="R82" s="74">
        <v>5999800</v>
      </c>
      <c r="S82" s="143"/>
      <c r="T82" s="77">
        <v>100</v>
      </c>
      <c r="U82" s="78">
        <f t="shared" si="50"/>
        <v>100</v>
      </c>
      <c r="V82" s="78">
        <f t="shared" si="50"/>
        <v>100</v>
      </c>
      <c r="W82" s="78">
        <v>42.564271167926357</v>
      </c>
      <c r="X82" s="78">
        <f t="shared" si="51"/>
        <v>100</v>
      </c>
      <c r="Y82" s="78">
        <f t="shared" si="52"/>
        <v>100</v>
      </c>
      <c r="Z82" s="79">
        <f t="shared" si="53"/>
        <v>0</v>
      </c>
      <c r="AA82" s="79">
        <f t="shared" si="54"/>
        <v>0</v>
      </c>
      <c r="AB82" s="79" t="e">
        <f>L82-R82</f>
        <v>#VALUE!</v>
      </c>
      <c r="AC82" s="144"/>
      <c r="AD82" s="148"/>
    </row>
    <row r="83" spans="1:30" s="50" customFormat="1" ht="30" customHeight="1">
      <c r="A83" s="36"/>
      <c r="B83" s="37"/>
      <c r="C83" s="123" t="s">
        <v>176</v>
      </c>
      <c r="D83" s="124"/>
      <c r="E83" s="124"/>
      <c r="F83" s="768" t="s">
        <v>59</v>
      </c>
      <c r="G83" s="782"/>
      <c r="H83" s="125"/>
      <c r="I83" s="126"/>
      <c r="J83" s="127"/>
      <c r="K83" s="128"/>
      <c r="L83" s="128"/>
      <c r="M83" s="129"/>
      <c r="N83" s="130"/>
      <c r="O83" s="131"/>
      <c r="P83" s="130"/>
      <c r="Q83" s="130"/>
      <c r="R83" s="130"/>
      <c r="S83" s="132"/>
      <c r="T83" s="133"/>
      <c r="U83" s="133"/>
      <c r="V83" s="133"/>
      <c r="W83" s="133"/>
      <c r="X83" s="133"/>
      <c r="Y83" s="133"/>
      <c r="Z83" s="134"/>
      <c r="AA83" s="134"/>
      <c r="AB83" s="134"/>
      <c r="AC83" s="98"/>
      <c r="AD83" s="99"/>
    </row>
    <row r="84" spans="1:30" s="146" customFormat="1" ht="30" customHeight="1">
      <c r="A84" s="135"/>
      <c r="B84" s="136"/>
      <c r="C84" s="137" t="s">
        <v>177</v>
      </c>
      <c r="D84" s="138"/>
      <c r="E84" s="138"/>
      <c r="F84" s="766" t="s">
        <v>178</v>
      </c>
      <c r="G84" s="767"/>
      <c r="H84" s="68" t="s">
        <v>167</v>
      </c>
      <c r="I84" s="69" t="s">
        <v>44</v>
      </c>
      <c r="J84" s="139">
        <v>120018800</v>
      </c>
      <c r="K84" s="140"/>
      <c r="L84" s="140" t="s">
        <v>46</v>
      </c>
      <c r="M84" s="141"/>
      <c r="N84" s="142">
        <f t="shared" si="43"/>
        <v>0</v>
      </c>
      <c r="O84" s="75">
        <v>33820497</v>
      </c>
      <c r="P84" s="74">
        <f t="shared" ref="P84:R84" si="55">O84</f>
        <v>33820497</v>
      </c>
      <c r="Q84" s="74">
        <f t="shared" si="55"/>
        <v>33820497</v>
      </c>
      <c r="R84" s="74">
        <f t="shared" si="55"/>
        <v>33820497</v>
      </c>
      <c r="S84" s="143"/>
      <c r="T84" s="77">
        <v>29</v>
      </c>
      <c r="U84" s="78">
        <f t="shared" ref="U84:V84" si="56">ROUNDUP(X84,0)</f>
        <v>29</v>
      </c>
      <c r="V84" s="78">
        <f t="shared" si="56"/>
        <v>29</v>
      </c>
      <c r="W84" s="78">
        <v>42.564271167926357</v>
      </c>
      <c r="X84" s="78">
        <f t="shared" ref="X84" si="57">Q84/J84*100</f>
        <v>28.179332737871064</v>
      </c>
      <c r="Y84" s="78">
        <f t="shared" ref="Y84" si="58">P84/J84*100</f>
        <v>28.179332737871064</v>
      </c>
      <c r="Z84" s="79">
        <f t="shared" ref="Z84" si="59">J84-P84</f>
        <v>86198303</v>
      </c>
      <c r="AA84" s="79">
        <f t="shared" ref="AA84" si="60">J84-Q84</f>
        <v>86198303</v>
      </c>
      <c r="AB84" s="79" t="e">
        <f>L84-R84</f>
        <v>#VALUE!</v>
      </c>
      <c r="AC84" s="144"/>
      <c r="AD84" s="148"/>
    </row>
    <row r="85" spans="1:30" s="50" customFormat="1" ht="30" customHeight="1">
      <c r="A85" s="36"/>
      <c r="B85" s="37"/>
      <c r="C85" s="123" t="s">
        <v>179</v>
      </c>
      <c r="D85" s="124"/>
      <c r="E85" s="124"/>
      <c r="F85" s="768" t="s">
        <v>180</v>
      </c>
      <c r="G85" s="782"/>
      <c r="H85" s="125"/>
      <c r="I85" s="126"/>
      <c r="J85" s="127"/>
      <c r="K85" s="128"/>
      <c r="L85" s="128"/>
      <c r="M85" s="129"/>
      <c r="N85" s="130"/>
      <c r="O85" s="131"/>
      <c r="P85" s="130"/>
      <c r="Q85" s="130"/>
      <c r="R85" s="130"/>
      <c r="S85" s="132"/>
      <c r="T85" s="133"/>
      <c r="U85" s="133"/>
      <c r="V85" s="133"/>
      <c r="W85" s="133"/>
      <c r="X85" s="133"/>
      <c r="Y85" s="133"/>
      <c r="Z85" s="134"/>
      <c r="AA85" s="134"/>
      <c r="AB85" s="134"/>
      <c r="AC85" s="98"/>
      <c r="AD85" s="99"/>
    </row>
    <row r="86" spans="1:30" s="146" customFormat="1" ht="30" customHeight="1">
      <c r="A86" s="135"/>
      <c r="B86" s="136"/>
      <c r="C86" s="137" t="s">
        <v>181</v>
      </c>
      <c r="D86" s="138"/>
      <c r="E86" s="138"/>
      <c r="F86" s="762" t="s">
        <v>182</v>
      </c>
      <c r="G86" s="785"/>
      <c r="H86" s="68" t="s">
        <v>167</v>
      </c>
      <c r="I86" s="69" t="s">
        <v>44</v>
      </c>
      <c r="J86" s="139">
        <v>45000000</v>
      </c>
      <c r="K86" s="149"/>
      <c r="L86" s="140" t="s">
        <v>46</v>
      </c>
      <c r="M86" s="147"/>
      <c r="N86" s="142">
        <f t="shared" si="43"/>
        <v>0</v>
      </c>
      <c r="O86" s="75">
        <f>N86</f>
        <v>0</v>
      </c>
      <c r="P86" s="74">
        <v>44529145</v>
      </c>
      <c r="Q86" s="74">
        <v>44529145</v>
      </c>
      <c r="R86" s="74">
        <v>44529145</v>
      </c>
      <c r="S86" s="143"/>
      <c r="T86" s="77">
        <v>99</v>
      </c>
      <c r="U86" s="78">
        <f>ROUNDUP(X86,0)</f>
        <v>99</v>
      </c>
      <c r="V86" s="78">
        <f t="shared" ref="V86" si="61">ROUNDUP(Y86,0)</f>
        <v>99</v>
      </c>
      <c r="W86" s="78">
        <v>42.564271167926357</v>
      </c>
      <c r="X86" s="78">
        <f t="shared" ref="X86" si="62">Q86/J86*100</f>
        <v>98.953655555555557</v>
      </c>
      <c r="Y86" s="78">
        <f t="shared" ref="Y86" si="63">P86/J86*100</f>
        <v>98.953655555555557</v>
      </c>
      <c r="Z86" s="79">
        <f t="shared" ref="Z86" si="64">J86-P86</f>
        <v>470855</v>
      </c>
      <c r="AA86" s="79">
        <f t="shared" ref="AA86" si="65">J86-Q86</f>
        <v>470855</v>
      </c>
      <c r="AB86" s="79" t="e">
        <f>L86-R86</f>
        <v>#VALUE!</v>
      </c>
      <c r="AC86" s="144"/>
      <c r="AD86" s="148"/>
    </row>
    <row r="87" spans="1:30" s="50" customFormat="1" ht="30" customHeight="1">
      <c r="A87" s="36"/>
      <c r="B87" s="37"/>
      <c r="C87" s="123" t="s">
        <v>183</v>
      </c>
      <c r="D87" s="124"/>
      <c r="E87" s="124"/>
      <c r="F87" s="768" t="s">
        <v>63</v>
      </c>
      <c r="G87" s="782"/>
      <c r="H87" s="125"/>
      <c r="I87" s="126"/>
      <c r="J87" s="127"/>
      <c r="K87" s="128"/>
      <c r="L87" s="128"/>
      <c r="M87" s="129"/>
      <c r="N87" s="130"/>
      <c r="O87" s="131"/>
      <c r="P87" s="130"/>
      <c r="Q87" s="130"/>
      <c r="R87" s="130"/>
      <c r="S87" s="132"/>
      <c r="T87" s="133"/>
      <c r="U87" s="133"/>
      <c r="V87" s="133"/>
      <c r="W87" s="133"/>
      <c r="X87" s="133"/>
      <c r="Y87" s="133"/>
      <c r="Z87" s="134"/>
      <c r="AA87" s="134"/>
      <c r="AB87" s="134"/>
      <c r="AC87" s="98"/>
      <c r="AD87" s="99"/>
    </row>
    <row r="88" spans="1:30" s="146" customFormat="1" ht="30" customHeight="1">
      <c r="A88" s="135"/>
      <c r="B88" s="136"/>
      <c r="C88" s="137" t="s">
        <v>184</v>
      </c>
      <c r="D88" s="138"/>
      <c r="E88" s="138"/>
      <c r="F88" s="766" t="s">
        <v>65</v>
      </c>
      <c r="G88" s="767"/>
      <c r="H88" s="68" t="s">
        <v>167</v>
      </c>
      <c r="I88" s="69" t="s">
        <v>44</v>
      </c>
      <c r="J88" s="139">
        <v>28000000</v>
      </c>
      <c r="K88" s="149"/>
      <c r="L88" s="140" t="s">
        <v>46</v>
      </c>
      <c r="M88" s="147"/>
      <c r="N88" s="142">
        <f t="shared" si="43"/>
        <v>0</v>
      </c>
      <c r="O88" s="75">
        <f t="shared" si="43"/>
        <v>0</v>
      </c>
      <c r="P88" s="74">
        <f t="shared" si="43"/>
        <v>0</v>
      </c>
      <c r="Q88" s="74">
        <v>21288300</v>
      </c>
      <c r="R88" s="74">
        <f t="shared" si="43"/>
        <v>21288300</v>
      </c>
      <c r="S88" s="143"/>
      <c r="T88" s="77">
        <v>0</v>
      </c>
      <c r="U88" s="78">
        <f t="shared" ref="U88:V94" si="66">ROUNDUP(X88,0)</f>
        <v>77</v>
      </c>
      <c r="V88" s="78">
        <f t="shared" si="66"/>
        <v>0</v>
      </c>
      <c r="W88" s="78">
        <v>42.564271167926357</v>
      </c>
      <c r="X88" s="78">
        <f t="shared" ref="X88:X94" si="67">Q88/J88*100</f>
        <v>76.029642857142861</v>
      </c>
      <c r="Y88" s="78">
        <f t="shared" ref="Y88:Y94" si="68">P88/J88*100</f>
        <v>0</v>
      </c>
      <c r="Z88" s="79">
        <f t="shared" ref="Z88:Z94" si="69">J88-P88</f>
        <v>28000000</v>
      </c>
      <c r="AA88" s="79">
        <f t="shared" ref="AA88:AA94" si="70">J88-Q88</f>
        <v>6711700</v>
      </c>
      <c r="AB88" s="79" t="e">
        <f t="shared" ref="AB88:AB94" si="71">L88-R88</f>
        <v>#VALUE!</v>
      </c>
      <c r="AC88" s="144"/>
      <c r="AD88" s="148"/>
    </row>
    <row r="89" spans="1:30" s="146" customFormat="1" ht="30" customHeight="1">
      <c r="A89" s="135"/>
      <c r="B89" s="136"/>
      <c r="C89" s="137" t="s">
        <v>185</v>
      </c>
      <c r="D89" s="138"/>
      <c r="E89" s="138"/>
      <c r="F89" s="766" t="s">
        <v>67</v>
      </c>
      <c r="G89" s="783"/>
      <c r="H89" s="68" t="s">
        <v>167</v>
      </c>
      <c r="I89" s="69" t="s">
        <v>44</v>
      </c>
      <c r="J89" s="139">
        <v>70980100</v>
      </c>
      <c r="K89" s="149"/>
      <c r="L89" s="140" t="s">
        <v>46</v>
      </c>
      <c r="M89" s="147"/>
      <c r="N89" s="142">
        <f t="shared" si="43"/>
        <v>0</v>
      </c>
      <c r="O89" s="75">
        <v>11848700</v>
      </c>
      <c r="P89" s="74">
        <f t="shared" si="43"/>
        <v>11848700</v>
      </c>
      <c r="Q89" s="74">
        <v>21843500</v>
      </c>
      <c r="R89" s="74">
        <f t="shared" si="43"/>
        <v>21843500</v>
      </c>
      <c r="S89" s="143"/>
      <c r="T89" s="77">
        <v>17</v>
      </c>
      <c r="U89" s="78">
        <f t="shared" si="66"/>
        <v>31</v>
      </c>
      <c r="V89" s="78">
        <f t="shared" si="66"/>
        <v>17</v>
      </c>
      <c r="W89" s="78">
        <v>42.564271167926357</v>
      </c>
      <c r="X89" s="78">
        <f t="shared" si="67"/>
        <v>30.774118379658521</v>
      </c>
      <c r="Y89" s="78">
        <f t="shared" si="68"/>
        <v>16.69298859821274</v>
      </c>
      <c r="Z89" s="79">
        <f t="shared" si="69"/>
        <v>59131400</v>
      </c>
      <c r="AA89" s="79">
        <f t="shared" si="70"/>
        <v>49136600</v>
      </c>
      <c r="AB89" s="79" t="e">
        <f t="shared" si="71"/>
        <v>#VALUE!</v>
      </c>
      <c r="AC89" s="144"/>
      <c r="AD89" s="148"/>
    </row>
    <row r="90" spans="1:30" s="146" customFormat="1" ht="30" customHeight="1">
      <c r="A90" s="135"/>
      <c r="B90" s="136"/>
      <c r="C90" s="137" t="s">
        <v>186</v>
      </c>
      <c r="D90" s="138"/>
      <c r="E90" s="138"/>
      <c r="F90" s="762" t="s">
        <v>69</v>
      </c>
      <c r="G90" s="785"/>
      <c r="H90" s="68" t="s">
        <v>167</v>
      </c>
      <c r="I90" s="69" t="s">
        <v>44</v>
      </c>
      <c r="J90" s="139">
        <v>28993900</v>
      </c>
      <c r="K90" s="140"/>
      <c r="L90" s="140" t="s">
        <v>46</v>
      </c>
      <c r="M90" s="147"/>
      <c r="N90" s="142">
        <f t="shared" si="43"/>
        <v>0</v>
      </c>
      <c r="O90" s="75">
        <v>7101575</v>
      </c>
      <c r="P90" s="74">
        <f t="shared" si="43"/>
        <v>7101575</v>
      </c>
      <c r="Q90" s="74">
        <f t="shared" si="43"/>
        <v>7101575</v>
      </c>
      <c r="R90" s="74">
        <f t="shared" si="43"/>
        <v>7101575</v>
      </c>
      <c r="S90" s="143"/>
      <c r="T90" s="77">
        <v>25</v>
      </c>
      <c r="U90" s="78">
        <f t="shared" si="66"/>
        <v>25</v>
      </c>
      <c r="V90" s="78">
        <f t="shared" si="66"/>
        <v>25</v>
      </c>
      <c r="W90" s="78">
        <v>42.564271167926357</v>
      </c>
      <c r="X90" s="78">
        <f t="shared" si="67"/>
        <v>24.493341702909923</v>
      </c>
      <c r="Y90" s="78">
        <f t="shared" si="68"/>
        <v>24.493341702909923</v>
      </c>
      <c r="Z90" s="79">
        <f t="shared" si="69"/>
        <v>21892325</v>
      </c>
      <c r="AA90" s="79">
        <f t="shared" si="70"/>
        <v>21892325</v>
      </c>
      <c r="AB90" s="79" t="e">
        <f t="shared" si="71"/>
        <v>#VALUE!</v>
      </c>
      <c r="AC90" s="144"/>
      <c r="AD90" s="148"/>
    </row>
    <row r="91" spans="1:30" s="146" customFormat="1" ht="30" customHeight="1">
      <c r="A91" s="135"/>
      <c r="B91" s="136"/>
      <c r="C91" s="137" t="s">
        <v>187</v>
      </c>
      <c r="D91" s="138"/>
      <c r="E91" s="138"/>
      <c r="F91" s="762" t="s">
        <v>71</v>
      </c>
      <c r="G91" s="785"/>
      <c r="H91" s="68" t="s">
        <v>167</v>
      </c>
      <c r="I91" s="69" t="s">
        <v>44</v>
      </c>
      <c r="J91" s="139">
        <v>51006100</v>
      </c>
      <c r="K91" s="149"/>
      <c r="L91" s="140" t="s">
        <v>46</v>
      </c>
      <c r="M91" s="147"/>
      <c r="N91" s="142">
        <f t="shared" si="43"/>
        <v>0</v>
      </c>
      <c r="O91" s="75">
        <v>8620925</v>
      </c>
      <c r="P91" s="74">
        <f t="shared" si="43"/>
        <v>8620925</v>
      </c>
      <c r="Q91" s="74">
        <v>18624925</v>
      </c>
      <c r="R91" s="74">
        <f t="shared" si="43"/>
        <v>18624925</v>
      </c>
      <c r="S91" s="143"/>
      <c r="T91" s="77">
        <v>17</v>
      </c>
      <c r="U91" s="78">
        <f t="shared" si="66"/>
        <v>37</v>
      </c>
      <c r="V91" s="78">
        <f t="shared" si="66"/>
        <v>17</v>
      </c>
      <c r="W91" s="78">
        <v>42.564271167926357</v>
      </c>
      <c r="X91" s="78">
        <f t="shared" si="67"/>
        <v>36.515093292763027</v>
      </c>
      <c r="Y91" s="78">
        <f t="shared" si="68"/>
        <v>16.901752927591012</v>
      </c>
      <c r="Z91" s="79">
        <f t="shared" si="69"/>
        <v>42385175</v>
      </c>
      <c r="AA91" s="79">
        <f t="shared" si="70"/>
        <v>32381175</v>
      </c>
      <c r="AB91" s="79" t="e">
        <f t="shared" si="71"/>
        <v>#VALUE!</v>
      </c>
      <c r="AC91" s="144"/>
      <c r="AD91" s="148"/>
    </row>
    <row r="92" spans="1:30" s="146" customFormat="1" ht="30" customHeight="1">
      <c r="A92" s="150"/>
      <c r="B92" s="151" t="s">
        <v>188</v>
      </c>
      <c r="C92" s="137" t="s">
        <v>189</v>
      </c>
      <c r="D92" s="138"/>
      <c r="E92" s="138"/>
      <c r="F92" s="762" t="s">
        <v>73</v>
      </c>
      <c r="G92" s="765"/>
      <c r="H92" s="68" t="s">
        <v>167</v>
      </c>
      <c r="I92" s="69" t="s">
        <v>44</v>
      </c>
      <c r="J92" s="139">
        <v>4990000</v>
      </c>
      <c r="K92" s="149"/>
      <c r="L92" s="140" t="s">
        <v>46</v>
      </c>
      <c r="M92" s="141"/>
      <c r="N92" s="142">
        <f t="shared" ref="N92:N100" si="72">M92</f>
        <v>0</v>
      </c>
      <c r="O92" s="75">
        <v>4940000</v>
      </c>
      <c r="P92" s="74">
        <f t="shared" ref="P92:R94" si="73">O92</f>
        <v>4940000</v>
      </c>
      <c r="Q92" s="74">
        <f t="shared" si="73"/>
        <v>4940000</v>
      </c>
      <c r="R92" s="74">
        <f t="shared" si="73"/>
        <v>4940000</v>
      </c>
      <c r="S92" s="143"/>
      <c r="T92" s="77">
        <v>99</v>
      </c>
      <c r="U92" s="78">
        <f t="shared" si="66"/>
        <v>99</v>
      </c>
      <c r="V92" s="78">
        <f t="shared" si="66"/>
        <v>99</v>
      </c>
      <c r="W92" s="78">
        <v>42.564271167926357</v>
      </c>
      <c r="X92" s="78">
        <f t="shared" si="67"/>
        <v>98.99799599198397</v>
      </c>
      <c r="Y92" s="78">
        <f t="shared" si="68"/>
        <v>98.99799599198397</v>
      </c>
      <c r="Z92" s="79">
        <f t="shared" si="69"/>
        <v>50000</v>
      </c>
      <c r="AA92" s="79">
        <f t="shared" si="70"/>
        <v>50000</v>
      </c>
      <c r="AB92" s="79" t="e">
        <f t="shared" si="71"/>
        <v>#VALUE!</v>
      </c>
      <c r="AC92" s="144"/>
      <c r="AD92" s="148"/>
    </row>
    <row r="93" spans="1:30" s="146" customFormat="1" ht="30" customHeight="1">
      <c r="A93" s="135"/>
      <c r="B93" s="136"/>
      <c r="C93" s="66" t="s">
        <v>190</v>
      </c>
      <c r="D93" s="138"/>
      <c r="E93" s="138"/>
      <c r="F93" s="766" t="s">
        <v>75</v>
      </c>
      <c r="G93" s="767"/>
      <c r="H93" s="68" t="s">
        <v>167</v>
      </c>
      <c r="I93" s="69" t="s">
        <v>44</v>
      </c>
      <c r="J93" s="139">
        <v>52495000</v>
      </c>
      <c r="K93" s="152"/>
      <c r="L93" s="140" t="s">
        <v>46</v>
      </c>
      <c r="M93" s="147"/>
      <c r="N93" s="142">
        <f t="shared" si="72"/>
        <v>0</v>
      </c>
      <c r="O93" s="75">
        <v>13115500</v>
      </c>
      <c r="P93" s="74">
        <f t="shared" si="73"/>
        <v>13115500</v>
      </c>
      <c r="Q93" s="74">
        <f t="shared" si="73"/>
        <v>13115500</v>
      </c>
      <c r="R93" s="74">
        <f t="shared" si="73"/>
        <v>13115500</v>
      </c>
      <c r="S93" s="143"/>
      <c r="T93" s="77">
        <v>25</v>
      </c>
      <c r="U93" s="78">
        <f t="shared" si="66"/>
        <v>25</v>
      </c>
      <c r="V93" s="78">
        <f t="shared" si="66"/>
        <v>25</v>
      </c>
      <c r="W93" s="78">
        <v>42.564271167926357</v>
      </c>
      <c r="X93" s="78">
        <f t="shared" si="67"/>
        <v>24.984284217544527</v>
      </c>
      <c r="Y93" s="78">
        <f t="shared" si="68"/>
        <v>24.984284217544527</v>
      </c>
      <c r="Z93" s="79">
        <f t="shared" si="69"/>
        <v>39379500</v>
      </c>
      <c r="AA93" s="79">
        <f t="shared" si="70"/>
        <v>39379500</v>
      </c>
      <c r="AB93" s="79" t="e">
        <f t="shared" si="71"/>
        <v>#VALUE!</v>
      </c>
      <c r="AC93" s="144"/>
      <c r="AD93" s="148"/>
    </row>
    <row r="94" spans="1:30" s="158" customFormat="1" ht="30" customHeight="1">
      <c r="A94" s="153"/>
      <c r="B94" s="154"/>
      <c r="C94" s="66" t="s">
        <v>191</v>
      </c>
      <c r="D94" s="67"/>
      <c r="E94" s="67"/>
      <c r="F94" s="762" t="s">
        <v>77</v>
      </c>
      <c r="G94" s="765"/>
      <c r="H94" s="68" t="s">
        <v>167</v>
      </c>
      <c r="I94" s="69" t="s">
        <v>44</v>
      </c>
      <c r="J94" s="139">
        <v>74975000</v>
      </c>
      <c r="K94" s="152"/>
      <c r="L94" s="140" t="s">
        <v>46</v>
      </c>
      <c r="M94" s="155"/>
      <c r="N94" s="142">
        <f t="shared" si="72"/>
        <v>0</v>
      </c>
      <c r="O94" s="75">
        <v>32111484</v>
      </c>
      <c r="P94" s="74">
        <f t="shared" si="73"/>
        <v>32111484</v>
      </c>
      <c r="Q94" s="74">
        <f t="shared" si="73"/>
        <v>32111484</v>
      </c>
      <c r="R94" s="74">
        <f t="shared" si="73"/>
        <v>32111484</v>
      </c>
      <c r="S94" s="143"/>
      <c r="T94" s="77">
        <v>43</v>
      </c>
      <c r="U94" s="78">
        <f t="shared" si="66"/>
        <v>43</v>
      </c>
      <c r="V94" s="78">
        <f t="shared" si="66"/>
        <v>43</v>
      </c>
      <c r="W94" s="78">
        <v>42.564271167926357</v>
      </c>
      <c r="X94" s="78">
        <f t="shared" si="67"/>
        <v>42.829588529509834</v>
      </c>
      <c r="Y94" s="78">
        <f t="shared" si="68"/>
        <v>42.829588529509834</v>
      </c>
      <c r="Z94" s="79">
        <f t="shared" si="69"/>
        <v>42863516</v>
      </c>
      <c r="AA94" s="79">
        <f t="shared" si="70"/>
        <v>42863516</v>
      </c>
      <c r="AB94" s="79" t="e">
        <f t="shared" si="71"/>
        <v>#VALUE!</v>
      </c>
      <c r="AC94" s="156"/>
      <c r="AD94" s="157"/>
    </row>
    <row r="95" spans="1:30" s="50" customFormat="1" ht="30" customHeight="1">
      <c r="A95" s="36"/>
      <c r="B95" s="37"/>
      <c r="C95" s="123" t="s">
        <v>192</v>
      </c>
      <c r="D95" s="124"/>
      <c r="E95" s="124"/>
      <c r="F95" s="768" t="s">
        <v>193</v>
      </c>
      <c r="G95" s="782"/>
      <c r="H95" s="125"/>
      <c r="I95" s="126"/>
      <c r="J95" s="127"/>
      <c r="K95" s="128"/>
      <c r="L95" s="128"/>
      <c r="M95" s="129"/>
      <c r="N95" s="130"/>
      <c r="O95" s="131"/>
      <c r="P95" s="130"/>
      <c r="Q95" s="130"/>
      <c r="R95" s="130"/>
      <c r="S95" s="132"/>
      <c r="T95" s="133"/>
      <c r="U95" s="133"/>
      <c r="V95" s="133"/>
      <c r="W95" s="133"/>
      <c r="X95" s="133"/>
      <c r="Y95" s="133"/>
      <c r="Z95" s="134"/>
      <c r="AA95" s="134"/>
      <c r="AB95" s="134"/>
      <c r="AC95" s="98"/>
      <c r="AD95" s="99"/>
    </row>
    <row r="96" spans="1:30" s="146" customFormat="1" ht="30" customHeight="1">
      <c r="A96" s="135"/>
      <c r="B96" s="136"/>
      <c r="C96" s="137" t="s">
        <v>194</v>
      </c>
      <c r="D96" s="138"/>
      <c r="E96" s="138"/>
      <c r="F96" s="762" t="s">
        <v>195</v>
      </c>
      <c r="G96" s="785"/>
      <c r="H96" s="68" t="s">
        <v>167</v>
      </c>
      <c r="I96" s="69" t="s">
        <v>44</v>
      </c>
      <c r="J96" s="139">
        <v>80000000</v>
      </c>
      <c r="K96" s="140"/>
      <c r="L96" s="140" t="s">
        <v>46</v>
      </c>
      <c r="M96" s="147"/>
      <c r="N96" s="142">
        <f>M96</f>
        <v>0</v>
      </c>
      <c r="O96" s="75">
        <f t="shared" ref="O96:R97" si="74">N96</f>
        <v>0</v>
      </c>
      <c r="P96" s="74">
        <f t="shared" si="74"/>
        <v>0</v>
      </c>
      <c r="Q96" s="74">
        <f t="shared" si="74"/>
        <v>0</v>
      </c>
      <c r="R96" s="74">
        <f t="shared" si="74"/>
        <v>0</v>
      </c>
      <c r="S96" s="143"/>
      <c r="T96" s="77">
        <v>0</v>
      </c>
      <c r="U96" s="78">
        <f t="shared" ref="U96:V97" si="75">ROUNDUP(X96,0)</f>
        <v>0</v>
      </c>
      <c r="V96" s="78">
        <f t="shared" si="75"/>
        <v>0</v>
      </c>
      <c r="W96" s="78">
        <v>42.564271167926357</v>
      </c>
      <c r="X96" s="78">
        <f t="shared" ref="X96:X97" si="76">Q96/J96*100</f>
        <v>0</v>
      </c>
      <c r="Y96" s="78">
        <f t="shared" ref="Y96:Y97" si="77">P96/J96*100</f>
        <v>0</v>
      </c>
      <c r="Z96" s="79">
        <f t="shared" ref="Z96:Z97" si="78">J96-P96</f>
        <v>80000000</v>
      </c>
      <c r="AA96" s="79">
        <f t="shared" ref="AA96:AA97" si="79">J96-Q96</f>
        <v>80000000</v>
      </c>
      <c r="AB96" s="79" t="e">
        <f>L96-R96</f>
        <v>#VALUE!</v>
      </c>
      <c r="AC96" s="144"/>
      <c r="AD96" s="148"/>
    </row>
    <row r="97" spans="1:30" s="146" customFormat="1" ht="30" customHeight="1">
      <c r="A97" s="135"/>
      <c r="B97" s="136"/>
      <c r="C97" s="137" t="s">
        <v>196</v>
      </c>
      <c r="D97" s="138"/>
      <c r="E97" s="138"/>
      <c r="F97" s="766" t="s">
        <v>197</v>
      </c>
      <c r="G97" s="767"/>
      <c r="H97" s="68" t="s">
        <v>167</v>
      </c>
      <c r="I97" s="69" t="s">
        <v>44</v>
      </c>
      <c r="J97" s="139">
        <v>210877400</v>
      </c>
      <c r="K97" s="149"/>
      <c r="L97" s="140" t="s">
        <v>46</v>
      </c>
      <c r="M97" s="147"/>
      <c r="N97" s="142">
        <f>M97</f>
        <v>0</v>
      </c>
      <c r="O97" s="75">
        <f t="shared" si="74"/>
        <v>0</v>
      </c>
      <c r="P97" s="74">
        <f t="shared" si="74"/>
        <v>0</v>
      </c>
      <c r="Q97" s="74">
        <v>35284000</v>
      </c>
      <c r="R97" s="74">
        <f t="shared" si="74"/>
        <v>35284000</v>
      </c>
      <c r="S97" s="143"/>
      <c r="T97" s="77">
        <v>0</v>
      </c>
      <c r="U97" s="78">
        <f t="shared" si="75"/>
        <v>17</v>
      </c>
      <c r="V97" s="78">
        <f t="shared" si="75"/>
        <v>0</v>
      </c>
      <c r="W97" s="78">
        <v>42.564271167926357</v>
      </c>
      <c r="X97" s="78">
        <f t="shared" si="76"/>
        <v>16.731996885394075</v>
      </c>
      <c r="Y97" s="78">
        <f t="shared" si="77"/>
        <v>0</v>
      </c>
      <c r="Z97" s="79">
        <f t="shared" si="78"/>
        <v>210877400</v>
      </c>
      <c r="AA97" s="79">
        <f t="shared" si="79"/>
        <v>175593400</v>
      </c>
      <c r="AB97" s="79" t="e">
        <f>L97-R97</f>
        <v>#VALUE!</v>
      </c>
      <c r="AC97" s="144"/>
      <c r="AD97" s="148"/>
    </row>
    <row r="98" spans="1:30" s="50" customFormat="1" ht="30" customHeight="1">
      <c r="A98" s="36"/>
      <c r="B98" s="37"/>
      <c r="C98" s="123" t="s">
        <v>198</v>
      </c>
      <c r="D98" s="124"/>
      <c r="E98" s="124"/>
      <c r="F98" s="768" t="s">
        <v>79</v>
      </c>
      <c r="G98" s="782"/>
      <c r="H98" s="125"/>
      <c r="I98" s="126"/>
      <c r="J98" s="127"/>
      <c r="K98" s="128"/>
      <c r="L98" s="128"/>
      <c r="M98" s="129"/>
      <c r="N98" s="130"/>
      <c r="O98" s="131"/>
      <c r="P98" s="130"/>
      <c r="Q98" s="130"/>
      <c r="R98" s="130"/>
      <c r="S98" s="132"/>
      <c r="T98" s="133"/>
      <c r="U98" s="133"/>
      <c r="V98" s="133"/>
      <c r="W98" s="133"/>
      <c r="X98" s="133"/>
      <c r="Y98" s="133"/>
      <c r="Z98" s="134"/>
      <c r="AA98" s="134"/>
      <c r="AB98" s="134"/>
      <c r="AC98" s="98"/>
      <c r="AD98" s="99"/>
    </row>
    <row r="99" spans="1:30" s="146" customFormat="1" ht="30" customHeight="1">
      <c r="A99" s="150"/>
      <c r="B99" s="151"/>
      <c r="C99" s="137" t="s">
        <v>199</v>
      </c>
      <c r="D99" s="138"/>
      <c r="E99" s="138"/>
      <c r="F99" s="762" t="s">
        <v>83</v>
      </c>
      <c r="G99" s="765"/>
      <c r="H99" s="68" t="s">
        <v>167</v>
      </c>
      <c r="I99" s="69" t="s">
        <v>44</v>
      </c>
      <c r="J99" s="139">
        <v>509636798</v>
      </c>
      <c r="K99" s="140"/>
      <c r="L99" s="140" t="s">
        <v>46</v>
      </c>
      <c r="M99" s="147"/>
      <c r="N99" s="142">
        <f t="shared" si="72"/>
        <v>0</v>
      </c>
      <c r="O99" s="75">
        <v>87374799</v>
      </c>
      <c r="P99" s="74">
        <f t="shared" ref="P99:R99" si="80">O99</f>
        <v>87374799</v>
      </c>
      <c r="Q99" s="74">
        <v>192780984</v>
      </c>
      <c r="R99" s="74">
        <f t="shared" si="80"/>
        <v>192780984</v>
      </c>
      <c r="S99" s="143"/>
      <c r="T99" s="77">
        <v>18</v>
      </c>
      <c r="U99" s="78">
        <f t="shared" ref="U99:V100" si="81">ROUNDUP(X99,0)</f>
        <v>38</v>
      </c>
      <c r="V99" s="78">
        <f t="shared" si="81"/>
        <v>18</v>
      </c>
      <c r="W99" s="78">
        <v>42.564271167926357</v>
      </c>
      <c r="X99" s="78">
        <f t="shared" ref="X99:X100" si="82">Q99/J99*100</f>
        <v>37.827131941128002</v>
      </c>
      <c r="Y99" s="78">
        <f t="shared" ref="Y99:Y100" si="83">P99/J99*100</f>
        <v>17.14452318649094</v>
      </c>
      <c r="Z99" s="79">
        <f t="shared" ref="Z99:Z100" si="84">J99-P99</f>
        <v>422261999</v>
      </c>
      <c r="AA99" s="79">
        <f t="shared" ref="AA99:AA100" si="85">J99-Q99</f>
        <v>316855814</v>
      </c>
      <c r="AB99" s="79" t="e">
        <f>L99-R99</f>
        <v>#VALUE!</v>
      </c>
      <c r="AC99" s="144"/>
      <c r="AD99" s="148"/>
    </row>
    <row r="100" spans="1:30" s="146" customFormat="1" ht="30" customHeight="1">
      <c r="A100" s="150" t="s">
        <v>200</v>
      </c>
      <c r="B100" s="151"/>
      <c r="C100" s="66" t="s">
        <v>201</v>
      </c>
      <c r="D100" s="138"/>
      <c r="E100" s="138"/>
      <c r="F100" s="762" t="s">
        <v>87</v>
      </c>
      <c r="G100" s="765"/>
      <c r="H100" s="68" t="s">
        <v>167</v>
      </c>
      <c r="I100" s="69" t="s">
        <v>44</v>
      </c>
      <c r="J100" s="139">
        <v>8017776859</v>
      </c>
      <c r="K100" s="152"/>
      <c r="L100" s="140" t="s">
        <v>46</v>
      </c>
      <c r="M100" s="141"/>
      <c r="N100" s="142">
        <f t="shared" si="72"/>
        <v>0</v>
      </c>
      <c r="O100" s="75">
        <v>63027544</v>
      </c>
      <c r="P100" s="74">
        <v>124235044</v>
      </c>
      <c r="Q100" s="74">
        <v>5084018488</v>
      </c>
      <c r="R100" s="74">
        <v>124235044</v>
      </c>
      <c r="S100" s="143"/>
      <c r="T100" s="77">
        <v>2</v>
      </c>
      <c r="U100" s="78">
        <f t="shared" si="81"/>
        <v>64</v>
      </c>
      <c r="V100" s="78">
        <f t="shared" si="81"/>
        <v>2</v>
      </c>
      <c r="W100" s="78">
        <v>42.564271167926357</v>
      </c>
      <c r="X100" s="78">
        <f t="shared" si="82"/>
        <v>63.409328762912132</v>
      </c>
      <c r="Y100" s="78">
        <f t="shared" si="83"/>
        <v>1.5494949059419814</v>
      </c>
      <c r="Z100" s="79">
        <f t="shared" si="84"/>
        <v>7893541815</v>
      </c>
      <c r="AA100" s="79">
        <f t="shared" si="85"/>
        <v>2933758371</v>
      </c>
      <c r="AB100" s="79" t="e">
        <f>L100-R100</f>
        <v>#VALUE!</v>
      </c>
      <c r="AC100" s="144"/>
      <c r="AD100" s="148"/>
    </row>
    <row r="101" spans="1:30" s="50" customFormat="1" ht="30" customHeight="1">
      <c r="A101" s="36"/>
      <c r="B101" s="37"/>
      <c r="C101" s="123" t="s">
        <v>202</v>
      </c>
      <c r="D101" s="124"/>
      <c r="E101" s="124"/>
      <c r="F101" s="768" t="s">
        <v>90</v>
      </c>
      <c r="G101" s="782"/>
      <c r="H101" s="125"/>
      <c r="I101" s="126"/>
      <c r="J101" s="127"/>
      <c r="K101" s="128"/>
      <c r="L101" s="128"/>
      <c r="M101" s="129"/>
      <c r="N101" s="130"/>
      <c r="O101" s="131"/>
      <c r="P101" s="130"/>
      <c r="Q101" s="130"/>
      <c r="R101" s="130"/>
      <c r="S101" s="132"/>
      <c r="T101" s="133"/>
      <c r="U101" s="133"/>
      <c r="V101" s="133"/>
      <c r="W101" s="133"/>
      <c r="X101" s="133"/>
      <c r="Y101" s="133"/>
      <c r="Z101" s="134"/>
      <c r="AA101" s="134"/>
      <c r="AB101" s="134"/>
      <c r="AC101" s="98"/>
      <c r="AD101" s="99"/>
    </row>
    <row r="102" spans="1:30" s="158" customFormat="1" ht="30" customHeight="1">
      <c r="A102" s="153"/>
      <c r="B102" s="154"/>
      <c r="C102" s="66" t="s">
        <v>203</v>
      </c>
      <c r="D102" s="67"/>
      <c r="E102" s="67"/>
      <c r="F102" s="762" t="s">
        <v>204</v>
      </c>
      <c r="G102" s="765"/>
      <c r="H102" s="68" t="s">
        <v>167</v>
      </c>
      <c r="I102" s="69" t="s">
        <v>44</v>
      </c>
      <c r="J102" s="139">
        <v>598348400</v>
      </c>
      <c r="K102" s="152"/>
      <c r="L102" s="140" t="s">
        <v>46</v>
      </c>
      <c r="M102" s="155"/>
      <c r="N102" s="142">
        <v>175471849</v>
      </c>
      <c r="O102" s="75">
        <v>177219849</v>
      </c>
      <c r="P102" s="74">
        <f t="shared" ref="P102:R104" si="86">O102</f>
        <v>177219849</v>
      </c>
      <c r="Q102" s="74">
        <v>330201849</v>
      </c>
      <c r="R102" s="74">
        <f t="shared" si="86"/>
        <v>330201849</v>
      </c>
      <c r="S102" s="143"/>
      <c r="T102" s="77">
        <v>30</v>
      </c>
      <c r="U102" s="78">
        <f t="shared" ref="U102:V104" si="87">ROUNDUP(X102,0)</f>
        <v>56</v>
      </c>
      <c r="V102" s="78">
        <f t="shared" si="87"/>
        <v>30</v>
      </c>
      <c r="W102" s="78">
        <v>42.564271167926357</v>
      </c>
      <c r="X102" s="78">
        <f t="shared" ref="X102:X104" si="88">Q102/J102*100</f>
        <v>55.185548920996531</v>
      </c>
      <c r="Y102" s="78">
        <f t="shared" ref="Y102:Y104" si="89">P102/J102*100</f>
        <v>29.618170450526815</v>
      </c>
      <c r="Z102" s="79">
        <f t="shared" ref="Z102:Z104" si="90">J102-P102</f>
        <v>421128551</v>
      </c>
      <c r="AA102" s="79">
        <f t="shared" ref="AA102:AA104" si="91">J102-Q102</f>
        <v>268146551</v>
      </c>
      <c r="AB102" s="79" t="e">
        <f>L102-R102</f>
        <v>#VALUE!</v>
      </c>
      <c r="AC102" s="156"/>
      <c r="AD102" s="157"/>
    </row>
    <row r="103" spans="1:30" s="146" customFormat="1" ht="30" customHeight="1">
      <c r="A103" s="150"/>
      <c r="B103" s="151"/>
      <c r="C103" s="137" t="s">
        <v>205</v>
      </c>
      <c r="D103" s="138"/>
      <c r="E103" s="138"/>
      <c r="F103" s="762" t="s">
        <v>206</v>
      </c>
      <c r="G103" s="765"/>
      <c r="H103" s="68" t="s">
        <v>167</v>
      </c>
      <c r="I103" s="69" t="s">
        <v>44</v>
      </c>
      <c r="J103" s="139">
        <v>41999400</v>
      </c>
      <c r="K103" s="140"/>
      <c r="L103" s="140" t="s">
        <v>46</v>
      </c>
      <c r="M103" s="147"/>
      <c r="N103" s="142">
        <f t="shared" ref="N103:N104" si="92">M103</f>
        <v>0</v>
      </c>
      <c r="O103" s="75">
        <v>26555400</v>
      </c>
      <c r="P103" s="74">
        <f t="shared" si="86"/>
        <v>26555400</v>
      </c>
      <c r="Q103" s="74">
        <v>41999400</v>
      </c>
      <c r="R103" s="74">
        <f t="shared" si="86"/>
        <v>41999400</v>
      </c>
      <c r="S103" s="143"/>
      <c r="T103" s="77">
        <v>64</v>
      </c>
      <c r="U103" s="78">
        <f t="shared" si="87"/>
        <v>100</v>
      </c>
      <c r="V103" s="78">
        <f t="shared" si="87"/>
        <v>64</v>
      </c>
      <c r="W103" s="78">
        <v>42.564271167926357</v>
      </c>
      <c r="X103" s="78">
        <f t="shared" si="88"/>
        <v>100</v>
      </c>
      <c r="Y103" s="78">
        <f t="shared" si="89"/>
        <v>63.228046114944505</v>
      </c>
      <c r="Z103" s="79">
        <f t="shared" si="90"/>
        <v>15444000</v>
      </c>
      <c r="AA103" s="79">
        <f t="shared" si="91"/>
        <v>0</v>
      </c>
      <c r="AB103" s="79" t="e">
        <f>L103-R103</f>
        <v>#VALUE!</v>
      </c>
      <c r="AC103" s="144"/>
      <c r="AD103" s="148"/>
    </row>
    <row r="104" spans="1:30" s="146" customFormat="1" ht="30" customHeight="1">
      <c r="A104" s="150" t="s">
        <v>200</v>
      </c>
      <c r="B104" s="151"/>
      <c r="C104" s="137" t="s">
        <v>207</v>
      </c>
      <c r="D104" s="138"/>
      <c r="E104" s="138"/>
      <c r="F104" s="762" t="s">
        <v>208</v>
      </c>
      <c r="G104" s="765"/>
      <c r="H104" s="68" t="s">
        <v>167</v>
      </c>
      <c r="I104" s="69" t="s">
        <v>44</v>
      </c>
      <c r="J104" s="139">
        <v>29959200</v>
      </c>
      <c r="K104" s="140"/>
      <c r="L104" s="140" t="s">
        <v>46</v>
      </c>
      <c r="M104" s="141"/>
      <c r="N104" s="142">
        <f t="shared" si="92"/>
        <v>0</v>
      </c>
      <c r="O104" s="75">
        <v>14979597</v>
      </c>
      <c r="P104" s="74">
        <f t="shared" si="86"/>
        <v>14979597</v>
      </c>
      <c r="Q104" s="74">
        <v>29959200</v>
      </c>
      <c r="R104" s="74">
        <f t="shared" si="86"/>
        <v>29959200</v>
      </c>
      <c r="S104" s="143"/>
      <c r="T104" s="77">
        <v>50</v>
      </c>
      <c r="U104" s="78">
        <f t="shared" si="87"/>
        <v>100</v>
      </c>
      <c r="V104" s="78">
        <f t="shared" si="87"/>
        <v>50</v>
      </c>
      <c r="W104" s="78">
        <v>42.564271167926357</v>
      </c>
      <c r="X104" s="78">
        <f t="shared" si="88"/>
        <v>100</v>
      </c>
      <c r="Y104" s="78">
        <f t="shared" si="89"/>
        <v>49.999989986381479</v>
      </c>
      <c r="Z104" s="79">
        <f t="shared" si="90"/>
        <v>14979603</v>
      </c>
      <c r="AA104" s="79">
        <f t="shared" si="91"/>
        <v>0</v>
      </c>
      <c r="AB104" s="79" t="e">
        <f>L104-R104</f>
        <v>#VALUE!</v>
      </c>
      <c r="AC104" s="144"/>
      <c r="AD104" s="148"/>
    </row>
    <row r="105" spans="1:30" s="50" customFormat="1" ht="30" customHeight="1">
      <c r="A105" s="36"/>
      <c r="B105" s="37"/>
      <c r="C105" s="123" t="s">
        <v>209</v>
      </c>
      <c r="D105" s="124"/>
      <c r="E105" s="124"/>
      <c r="F105" s="768" t="s">
        <v>210</v>
      </c>
      <c r="G105" s="782"/>
      <c r="H105" s="125"/>
      <c r="I105" s="126"/>
      <c r="J105" s="127"/>
      <c r="K105" s="128"/>
      <c r="L105" s="128"/>
      <c r="M105" s="129"/>
      <c r="N105" s="130"/>
      <c r="O105" s="131"/>
      <c r="P105" s="130"/>
      <c r="Q105" s="130"/>
      <c r="R105" s="130"/>
      <c r="S105" s="132"/>
      <c r="T105" s="133"/>
      <c r="U105" s="133"/>
      <c r="V105" s="133"/>
      <c r="W105" s="133"/>
      <c r="X105" s="133"/>
      <c r="Y105" s="133"/>
      <c r="Z105" s="134"/>
      <c r="AA105" s="134"/>
      <c r="AB105" s="134"/>
      <c r="AC105" s="98"/>
      <c r="AD105" s="99"/>
    </row>
    <row r="106" spans="1:30" s="50" customFormat="1" ht="30" customHeight="1">
      <c r="A106" s="36"/>
      <c r="B106" s="37"/>
      <c r="C106" s="123" t="s">
        <v>211</v>
      </c>
      <c r="D106" s="124"/>
      <c r="E106" s="124"/>
      <c r="F106" s="768" t="s">
        <v>212</v>
      </c>
      <c r="G106" s="782"/>
      <c r="H106" s="125"/>
      <c r="I106" s="126"/>
      <c r="J106" s="127"/>
      <c r="K106" s="128"/>
      <c r="L106" s="128"/>
      <c r="M106" s="129"/>
      <c r="N106" s="130"/>
      <c r="O106" s="131"/>
      <c r="P106" s="130"/>
      <c r="Q106" s="130"/>
      <c r="R106" s="130"/>
      <c r="S106" s="132"/>
      <c r="T106" s="133"/>
      <c r="U106" s="133"/>
      <c r="V106" s="133"/>
      <c r="W106" s="133"/>
      <c r="X106" s="133"/>
      <c r="Y106" s="133"/>
      <c r="Z106" s="134"/>
      <c r="AA106" s="134"/>
      <c r="AB106" s="134"/>
      <c r="AC106" s="98"/>
      <c r="AD106" s="99"/>
    </row>
    <row r="107" spans="1:30" s="146" customFormat="1" ht="30" customHeight="1">
      <c r="A107" s="150"/>
      <c r="B107" s="151"/>
      <c r="C107" s="137" t="s">
        <v>213</v>
      </c>
      <c r="D107" s="138"/>
      <c r="E107" s="138"/>
      <c r="F107" s="762" t="s">
        <v>214</v>
      </c>
      <c r="G107" s="765"/>
      <c r="H107" s="68" t="s">
        <v>167</v>
      </c>
      <c r="I107" s="69" t="s">
        <v>44</v>
      </c>
      <c r="J107" s="139">
        <v>719248000</v>
      </c>
      <c r="K107" s="140"/>
      <c r="L107" s="140"/>
      <c r="M107" s="141"/>
      <c r="N107" s="142">
        <f t="shared" ref="N107:R129" si="93">M107</f>
        <v>0</v>
      </c>
      <c r="O107" s="75">
        <v>0</v>
      </c>
      <c r="P107" s="74">
        <f t="shared" ref="P107:R111" si="94">O107</f>
        <v>0</v>
      </c>
      <c r="Q107" s="74">
        <f t="shared" si="94"/>
        <v>0</v>
      </c>
      <c r="R107" s="74">
        <f t="shared" si="94"/>
        <v>0</v>
      </c>
      <c r="S107" s="143"/>
      <c r="T107" s="77">
        <v>0</v>
      </c>
      <c r="U107" s="78">
        <f t="shared" ref="U107:V111" si="95">ROUNDUP(X107,0)</f>
        <v>0</v>
      </c>
      <c r="V107" s="78">
        <f t="shared" si="95"/>
        <v>0</v>
      </c>
      <c r="W107" s="78">
        <v>42.564271167926357</v>
      </c>
      <c r="X107" s="78">
        <f t="shared" ref="X107:X111" si="96">Q107/J107*100</f>
        <v>0</v>
      </c>
      <c r="Y107" s="78">
        <f t="shared" ref="Y107:Y111" si="97">P107/J107*100</f>
        <v>0</v>
      </c>
      <c r="Z107" s="79">
        <f t="shared" ref="Z107:Z111" si="98">J107-P107</f>
        <v>719248000</v>
      </c>
      <c r="AA107" s="79">
        <f t="shared" ref="AA107:AA111" si="99">J107-Q107</f>
        <v>719248000</v>
      </c>
      <c r="AB107" s="79">
        <f>L107-R107</f>
        <v>0</v>
      </c>
      <c r="AC107" s="144"/>
      <c r="AD107" s="148"/>
    </row>
    <row r="108" spans="1:30" s="146" customFormat="1" ht="30" customHeight="1">
      <c r="A108" s="150"/>
      <c r="B108" s="151"/>
      <c r="C108" s="137" t="s">
        <v>215</v>
      </c>
      <c r="D108" s="138"/>
      <c r="E108" s="138"/>
      <c r="F108" s="762" t="s">
        <v>216</v>
      </c>
      <c r="G108" s="765"/>
      <c r="H108" s="68" t="s">
        <v>167</v>
      </c>
      <c r="I108" s="69" t="s">
        <v>44</v>
      </c>
      <c r="J108" s="139">
        <v>7060866000</v>
      </c>
      <c r="K108" s="140"/>
      <c r="L108" s="140"/>
      <c r="M108" s="141"/>
      <c r="N108" s="142">
        <f t="shared" si="93"/>
        <v>0</v>
      </c>
      <c r="O108" s="75">
        <v>2886900</v>
      </c>
      <c r="P108" s="74">
        <f t="shared" si="94"/>
        <v>2886900</v>
      </c>
      <c r="Q108" s="74">
        <v>123595200</v>
      </c>
      <c r="R108" s="74">
        <f t="shared" si="94"/>
        <v>123595200</v>
      </c>
      <c r="S108" s="143"/>
      <c r="T108" s="77">
        <v>1</v>
      </c>
      <c r="U108" s="78">
        <f t="shared" si="95"/>
        <v>2</v>
      </c>
      <c r="V108" s="78">
        <f t="shared" si="95"/>
        <v>1</v>
      </c>
      <c r="W108" s="78">
        <v>42.564271167926357</v>
      </c>
      <c r="X108" s="78">
        <f t="shared" si="96"/>
        <v>1.7504255143774148</v>
      </c>
      <c r="Y108" s="78">
        <f t="shared" si="97"/>
        <v>4.0885919659146626E-2</v>
      </c>
      <c r="Z108" s="79">
        <f t="shared" si="98"/>
        <v>7057979100</v>
      </c>
      <c r="AA108" s="79">
        <f t="shared" si="99"/>
        <v>6937270800</v>
      </c>
      <c r="AB108" s="79">
        <f>L108-R108</f>
        <v>-123595200</v>
      </c>
      <c r="AC108" s="144"/>
      <c r="AD108" s="148"/>
    </row>
    <row r="109" spans="1:30" s="146" customFormat="1" ht="30" customHeight="1">
      <c r="A109" s="150"/>
      <c r="B109" s="151"/>
      <c r="C109" s="137" t="s">
        <v>217</v>
      </c>
      <c r="D109" s="138"/>
      <c r="E109" s="138"/>
      <c r="F109" s="762" t="s">
        <v>218</v>
      </c>
      <c r="G109" s="765"/>
      <c r="H109" s="68" t="s">
        <v>167</v>
      </c>
      <c r="I109" s="69" t="s">
        <v>44</v>
      </c>
      <c r="J109" s="139">
        <v>1950997000</v>
      </c>
      <c r="K109" s="152"/>
      <c r="L109" s="140"/>
      <c r="M109" s="141"/>
      <c r="N109" s="142">
        <f t="shared" si="93"/>
        <v>0</v>
      </c>
      <c r="O109" s="75">
        <v>24721200</v>
      </c>
      <c r="P109" s="74">
        <f t="shared" si="94"/>
        <v>24721200</v>
      </c>
      <c r="Q109" s="74">
        <v>519394300</v>
      </c>
      <c r="R109" s="74">
        <f t="shared" si="94"/>
        <v>519394300</v>
      </c>
      <c r="S109" s="143"/>
      <c r="T109" s="77">
        <v>2</v>
      </c>
      <c r="U109" s="78">
        <f t="shared" si="95"/>
        <v>27</v>
      </c>
      <c r="V109" s="78">
        <f t="shared" si="95"/>
        <v>2</v>
      </c>
      <c r="W109" s="78">
        <v>42.564271167926357</v>
      </c>
      <c r="X109" s="78">
        <f t="shared" si="96"/>
        <v>26.621993780615753</v>
      </c>
      <c r="Y109" s="78">
        <f t="shared" si="97"/>
        <v>1.2671059976002015</v>
      </c>
      <c r="Z109" s="79">
        <f t="shared" si="98"/>
        <v>1926275800</v>
      </c>
      <c r="AA109" s="79">
        <f t="shared" si="99"/>
        <v>1431602700</v>
      </c>
      <c r="AB109" s="79">
        <f>L109-R109</f>
        <v>-519394300</v>
      </c>
      <c r="AC109" s="144"/>
      <c r="AD109" s="148"/>
    </row>
    <row r="110" spans="1:30" s="146" customFormat="1" ht="30" customHeight="1">
      <c r="A110" s="150"/>
      <c r="B110" s="151"/>
      <c r="C110" s="137" t="s">
        <v>219</v>
      </c>
      <c r="D110" s="138"/>
      <c r="E110" s="138"/>
      <c r="F110" s="762" t="s">
        <v>220</v>
      </c>
      <c r="G110" s="765"/>
      <c r="H110" s="68" t="s">
        <v>167</v>
      </c>
      <c r="I110" s="69" t="s">
        <v>44</v>
      </c>
      <c r="J110" s="139">
        <v>2152574000</v>
      </c>
      <c r="K110" s="140"/>
      <c r="L110" s="140"/>
      <c r="M110" s="141"/>
      <c r="N110" s="142">
        <f t="shared" si="93"/>
        <v>0</v>
      </c>
      <c r="O110" s="75">
        <v>0</v>
      </c>
      <c r="P110" s="74">
        <f t="shared" si="94"/>
        <v>0</v>
      </c>
      <c r="Q110" s="74">
        <v>46400000</v>
      </c>
      <c r="R110" s="74">
        <f t="shared" si="94"/>
        <v>46400000</v>
      </c>
      <c r="S110" s="143"/>
      <c r="T110" s="77">
        <v>0</v>
      </c>
      <c r="U110" s="78">
        <f t="shared" si="95"/>
        <v>3</v>
      </c>
      <c r="V110" s="78">
        <f t="shared" si="95"/>
        <v>0</v>
      </c>
      <c r="W110" s="78">
        <v>42.564271167926357</v>
      </c>
      <c r="X110" s="78">
        <f t="shared" si="96"/>
        <v>2.155558879741184</v>
      </c>
      <c r="Y110" s="78">
        <f t="shared" si="97"/>
        <v>0</v>
      </c>
      <c r="Z110" s="79">
        <f t="shared" si="98"/>
        <v>2152574000</v>
      </c>
      <c r="AA110" s="79">
        <f t="shared" si="99"/>
        <v>2106174000</v>
      </c>
      <c r="AB110" s="79">
        <f>L110-R110</f>
        <v>-46400000</v>
      </c>
      <c r="AC110" s="144"/>
      <c r="AD110" s="148"/>
    </row>
    <row r="111" spans="1:30" s="146" customFormat="1" ht="39" customHeight="1">
      <c r="A111" s="150"/>
      <c r="B111" s="151"/>
      <c r="C111" s="137" t="s">
        <v>221</v>
      </c>
      <c r="D111" s="138"/>
      <c r="E111" s="138"/>
      <c r="F111" s="762" t="s">
        <v>222</v>
      </c>
      <c r="G111" s="765"/>
      <c r="H111" s="68" t="s">
        <v>167</v>
      </c>
      <c r="I111" s="69" t="s">
        <v>44</v>
      </c>
      <c r="J111" s="139">
        <v>151788000</v>
      </c>
      <c r="K111" s="140"/>
      <c r="L111" s="140"/>
      <c r="M111" s="141"/>
      <c r="N111" s="142">
        <f t="shared" si="93"/>
        <v>0</v>
      </c>
      <c r="O111" s="75">
        <v>45888000</v>
      </c>
      <c r="P111" s="74">
        <f t="shared" si="94"/>
        <v>45888000</v>
      </c>
      <c r="Q111" s="74">
        <v>81428000</v>
      </c>
      <c r="R111" s="74">
        <f t="shared" si="94"/>
        <v>81428000</v>
      </c>
      <c r="S111" s="143"/>
      <c r="T111" s="77">
        <v>31</v>
      </c>
      <c r="U111" s="78">
        <f t="shared" si="95"/>
        <v>54</v>
      </c>
      <c r="V111" s="78">
        <f t="shared" si="95"/>
        <v>31</v>
      </c>
      <c r="W111" s="78">
        <v>42.564271167926357</v>
      </c>
      <c r="X111" s="78">
        <f t="shared" si="96"/>
        <v>53.645874509183869</v>
      </c>
      <c r="Y111" s="78">
        <f t="shared" si="97"/>
        <v>30.231638864732389</v>
      </c>
      <c r="Z111" s="79">
        <f t="shared" si="98"/>
        <v>105900000</v>
      </c>
      <c r="AA111" s="79">
        <f t="shared" si="99"/>
        <v>70360000</v>
      </c>
      <c r="AB111" s="79">
        <f>L111-R111</f>
        <v>-81428000</v>
      </c>
      <c r="AC111" s="144"/>
      <c r="AD111" s="148"/>
    </row>
    <row r="112" spans="1:30" s="50" customFormat="1" ht="30" customHeight="1">
      <c r="A112" s="36"/>
      <c r="B112" s="37"/>
      <c r="C112" s="123" t="s">
        <v>223</v>
      </c>
      <c r="D112" s="124"/>
      <c r="E112" s="124"/>
      <c r="F112" s="768" t="s">
        <v>224</v>
      </c>
      <c r="G112" s="782"/>
      <c r="H112" s="125"/>
      <c r="I112" s="126"/>
      <c r="J112" s="127"/>
      <c r="K112" s="128"/>
      <c r="L112" s="128"/>
      <c r="M112" s="129"/>
      <c r="N112" s="130"/>
      <c r="O112" s="131"/>
      <c r="P112" s="130"/>
      <c r="Q112" s="130"/>
      <c r="R112" s="130"/>
      <c r="S112" s="132"/>
      <c r="T112" s="133"/>
      <c r="U112" s="133"/>
      <c r="V112" s="133"/>
      <c r="W112" s="133"/>
      <c r="X112" s="133"/>
      <c r="Y112" s="133"/>
      <c r="Z112" s="134"/>
      <c r="AA112" s="134"/>
      <c r="AB112" s="134"/>
      <c r="AC112" s="98"/>
      <c r="AD112" s="99"/>
    </row>
    <row r="113" spans="1:30" s="146" customFormat="1" ht="30" customHeight="1">
      <c r="A113" s="150"/>
      <c r="B113" s="151"/>
      <c r="C113" s="137" t="s">
        <v>225</v>
      </c>
      <c r="D113" s="138"/>
      <c r="E113" s="138"/>
      <c r="F113" s="762" t="s">
        <v>226</v>
      </c>
      <c r="G113" s="765"/>
      <c r="H113" s="68" t="s">
        <v>167</v>
      </c>
      <c r="I113" s="69" t="s">
        <v>44</v>
      </c>
      <c r="J113" s="139">
        <v>349424200</v>
      </c>
      <c r="K113" s="149"/>
      <c r="L113" s="140"/>
      <c r="M113" s="141"/>
      <c r="N113" s="142">
        <f t="shared" ref="N113:R128" si="100">M113</f>
        <v>0</v>
      </c>
      <c r="O113" s="75">
        <f t="shared" si="100"/>
        <v>0</v>
      </c>
      <c r="P113" s="74">
        <v>42381100</v>
      </c>
      <c r="Q113" s="74">
        <v>42381100</v>
      </c>
      <c r="R113" s="74">
        <v>42381100</v>
      </c>
      <c r="S113" s="143"/>
      <c r="T113" s="77">
        <v>13</v>
      </c>
      <c r="U113" s="78">
        <f t="shared" ref="U113:V135" si="101">ROUNDUP(X113,0)</f>
        <v>13</v>
      </c>
      <c r="V113" s="78">
        <f t="shared" si="101"/>
        <v>13</v>
      </c>
      <c r="W113" s="78">
        <v>42.564271167926357</v>
      </c>
      <c r="X113" s="78">
        <f t="shared" ref="X113:X135" si="102">Q113/J113*100</f>
        <v>12.128839387769936</v>
      </c>
      <c r="Y113" s="78">
        <f t="shared" ref="Y113:Y135" si="103">P113/J113*100</f>
        <v>12.128839387769936</v>
      </c>
      <c r="Z113" s="79">
        <f t="shared" ref="Z113:Z135" si="104">J113-P113</f>
        <v>307043100</v>
      </c>
      <c r="AA113" s="79">
        <f t="shared" ref="AA113:AA135" si="105">J113-Q113</f>
        <v>307043100</v>
      </c>
      <c r="AB113" s="79">
        <f t="shared" ref="AB113:AB138" si="106">L113-R113</f>
        <v>-42381100</v>
      </c>
      <c r="AC113" s="144"/>
      <c r="AD113" s="148"/>
    </row>
    <row r="114" spans="1:30" s="146" customFormat="1" ht="30" customHeight="1">
      <c r="A114" s="150"/>
      <c r="B114" s="151"/>
      <c r="C114" s="137" t="s">
        <v>227</v>
      </c>
      <c r="D114" s="138"/>
      <c r="E114" s="138"/>
      <c r="F114" s="762" t="s">
        <v>228</v>
      </c>
      <c r="G114" s="765"/>
      <c r="H114" s="68" t="s">
        <v>167</v>
      </c>
      <c r="I114" s="69" t="s">
        <v>44</v>
      </c>
      <c r="J114" s="139">
        <v>485783000</v>
      </c>
      <c r="K114" s="149"/>
      <c r="L114" s="140"/>
      <c r="M114" s="141"/>
      <c r="N114" s="142">
        <f t="shared" si="100"/>
        <v>0</v>
      </c>
      <c r="O114" s="75">
        <f t="shared" si="100"/>
        <v>0</v>
      </c>
      <c r="P114" s="74">
        <f t="shared" si="100"/>
        <v>0</v>
      </c>
      <c r="Q114" s="74">
        <f t="shared" si="100"/>
        <v>0</v>
      </c>
      <c r="R114" s="74">
        <f t="shared" si="100"/>
        <v>0</v>
      </c>
      <c r="S114" s="143"/>
      <c r="T114" s="77">
        <v>0</v>
      </c>
      <c r="U114" s="78">
        <f t="shared" si="101"/>
        <v>0</v>
      </c>
      <c r="V114" s="78">
        <f t="shared" si="101"/>
        <v>0</v>
      </c>
      <c r="W114" s="78">
        <v>42.564271167926357</v>
      </c>
      <c r="X114" s="78">
        <f t="shared" si="102"/>
        <v>0</v>
      </c>
      <c r="Y114" s="78">
        <f t="shared" si="103"/>
        <v>0</v>
      </c>
      <c r="Z114" s="79">
        <f t="shared" si="104"/>
        <v>485783000</v>
      </c>
      <c r="AA114" s="79">
        <f t="shared" si="105"/>
        <v>485783000</v>
      </c>
      <c r="AB114" s="79">
        <f t="shared" si="106"/>
        <v>0</v>
      </c>
      <c r="AC114" s="144"/>
      <c r="AD114" s="148"/>
    </row>
    <row r="115" spans="1:30" s="146" customFormat="1" ht="30" customHeight="1">
      <c r="A115" s="150"/>
      <c r="B115" s="151"/>
      <c r="C115" s="137" t="s">
        <v>229</v>
      </c>
      <c r="D115" s="138"/>
      <c r="E115" s="138"/>
      <c r="F115" s="762" t="s">
        <v>230</v>
      </c>
      <c r="G115" s="765"/>
      <c r="H115" s="68" t="s">
        <v>167</v>
      </c>
      <c r="I115" s="69" t="s">
        <v>44</v>
      </c>
      <c r="J115" s="139">
        <v>34000000</v>
      </c>
      <c r="K115" s="149"/>
      <c r="L115" s="140"/>
      <c r="M115" s="141"/>
      <c r="N115" s="142">
        <f t="shared" si="93"/>
        <v>0</v>
      </c>
      <c r="O115" s="75">
        <f t="shared" si="100"/>
        <v>0</v>
      </c>
      <c r="P115" s="74">
        <v>24257930</v>
      </c>
      <c r="Q115" s="74">
        <v>24257930</v>
      </c>
      <c r="R115" s="74">
        <v>24257930</v>
      </c>
      <c r="S115" s="143"/>
      <c r="T115" s="77">
        <v>72</v>
      </c>
      <c r="U115" s="78">
        <f t="shared" si="101"/>
        <v>72</v>
      </c>
      <c r="V115" s="78">
        <f t="shared" si="101"/>
        <v>72</v>
      </c>
      <c r="W115" s="78">
        <v>42.564271167926357</v>
      </c>
      <c r="X115" s="78">
        <f t="shared" si="102"/>
        <v>71.346852941176479</v>
      </c>
      <c r="Y115" s="78">
        <f t="shared" si="103"/>
        <v>71.346852941176479</v>
      </c>
      <c r="Z115" s="79">
        <f t="shared" si="104"/>
        <v>9742070</v>
      </c>
      <c r="AA115" s="79">
        <f t="shared" si="105"/>
        <v>9742070</v>
      </c>
      <c r="AB115" s="79">
        <f t="shared" si="106"/>
        <v>-24257930</v>
      </c>
      <c r="AC115" s="144"/>
      <c r="AD115" s="148"/>
    </row>
    <row r="116" spans="1:30" s="146" customFormat="1" ht="30" customHeight="1">
      <c r="A116" s="150"/>
      <c r="B116" s="151"/>
      <c r="C116" s="137" t="s">
        <v>231</v>
      </c>
      <c r="D116" s="138"/>
      <c r="E116" s="138"/>
      <c r="F116" s="762" t="s">
        <v>232</v>
      </c>
      <c r="G116" s="765"/>
      <c r="H116" s="68" t="s">
        <v>167</v>
      </c>
      <c r="I116" s="69" t="s">
        <v>44</v>
      </c>
      <c r="J116" s="139">
        <v>110000000</v>
      </c>
      <c r="K116" s="149"/>
      <c r="L116" s="140"/>
      <c r="M116" s="141"/>
      <c r="N116" s="142">
        <f t="shared" si="93"/>
        <v>0</v>
      </c>
      <c r="O116" s="75">
        <f t="shared" si="100"/>
        <v>0</v>
      </c>
      <c r="P116" s="74">
        <f t="shared" si="100"/>
        <v>0</v>
      </c>
      <c r="Q116" s="74">
        <f t="shared" si="100"/>
        <v>0</v>
      </c>
      <c r="R116" s="74">
        <f t="shared" si="100"/>
        <v>0</v>
      </c>
      <c r="S116" s="143"/>
      <c r="T116" s="77">
        <v>0</v>
      </c>
      <c r="U116" s="78">
        <f t="shared" si="101"/>
        <v>0</v>
      </c>
      <c r="V116" s="78">
        <f t="shared" si="101"/>
        <v>0</v>
      </c>
      <c r="W116" s="78">
        <v>42.564271167926357</v>
      </c>
      <c r="X116" s="78">
        <f t="shared" si="102"/>
        <v>0</v>
      </c>
      <c r="Y116" s="78">
        <f t="shared" si="103"/>
        <v>0</v>
      </c>
      <c r="Z116" s="79">
        <f t="shared" si="104"/>
        <v>110000000</v>
      </c>
      <c r="AA116" s="79">
        <f t="shared" si="105"/>
        <v>110000000</v>
      </c>
      <c r="AB116" s="79">
        <f t="shared" si="106"/>
        <v>0</v>
      </c>
      <c r="AC116" s="144"/>
      <c r="AD116" s="148"/>
    </row>
    <row r="117" spans="1:30" s="146" customFormat="1" ht="30" customHeight="1">
      <c r="A117" s="150"/>
      <c r="B117" s="151"/>
      <c r="C117" s="137" t="s">
        <v>233</v>
      </c>
      <c r="D117" s="138"/>
      <c r="E117" s="138"/>
      <c r="F117" s="762" t="s">
        <v>234</v>
      </c>
      <c r="G117" s="765"/>
      <c r="H117" s="68" t="s">
        <v>167</v>
      </c>
      <c r="I117" s="69" t="s">
        <v>44</v>
      </c>
      <c r="J117" s="139">
        <v>56779800</v>
      </c>
      <c r="K117" s="149"/>
      <c r="L117" s="140"/>
      <c r="M117" s="141"/>
      <c r="N117" s="142">
        <f t="shared" si="93"/>
        <v>0</v>
      </c>
      <c r="O117" s="75">
        <f t="shared" si="100"/>
        <v>0</v>
      </c>
      <c r="P117" s="74">
        <f t="shared" si="100"/>
        <v>0</v>
      </c>
      <c r="Q117" s="74">
        <f t="shared" si="100"/>
        <v>0</v>
      </c>
      <c r="R117" s="74">
        <f t="shared" si="100"/>
        <v>0</v>
      </c>
      <c r="S117" s="143"/>
      <c r="T117" s="77">
        <v>0</v>
      </c>
      <c r="U117" s="78">
        <f t="shared" si="101"/>
        <v>0</v>
      </c>
      <c r="V117" s="78">
        <f t="shared" si="101"/>
        <v>0</v>
      </c>
      <c r="W117" s="78">
        <v>42.564271167926357</v>
      </c>
      <c r="X117" s="78">
        <f t="shared" si="102"/>
        <v>0</v>
      </c>
      <c r="Y117" s="78">
        <f t="shared" si="103"/>
        <v>0</v>
      </c>
      <c r="Z117" s="79">
        <f t="shared" si="104"/>
        <v>56779800</v>
      </c>
      <c r="AA117" s="79">
        <f t="shared" si="105"/>
        <v>56779800</v>
      </c>
      <c r="AB117" s="79">
        <f t="shared" si="106"/>
        <v>0</v>
      </c>
      <c r="AC117" s="144"/>
      <c r="AD117" s="148"/>
    </row>
    <row r="118" spans="1:30" s="146" customFormat="1" ht="30" customHeight="1">
      <c r="A118" s="150"/>
      <c r="B118" s="151"/>
      <c r="C118" s="137" t="s">
        <v>235</v>
      </c>
      <c r="D118" s="138"/>
      <c r="E118" s="138"/>
      <c r="F118" s="762" t="s">
        <v>236</v>
      </c>
      <c r="G118" s="765"/>
      <c r="H118" s="68" t="s">
        <v>167</v>
      </c>
      <c r="I118" s="69" t="s">
        <v>44</v>
      </c>
      <c r="J118" s="139">
        <v>89000000</v>
      </c>
      <c r="K118" s="140"/>
      <c r="L118" s="140"/>
      <c r="M118" s="147"/>
      <c r="N118" s="142">
        <f t="shared" si="93"/>
        <v>0</v>
      </c>
      <c r="O118" s="75">
        <v>20936300</v>
      </c>
      <c r="P118" s="74">
        <v>54116900</v>
      </c>
      <c r="Q118" s="74">
        <v>54116900</v>
      </c>
      <c r="R118" s="74">
        <v>54116900</v>
      </c>
      <c r="S118" s="143"/>
      <c r="T118" s="77">
        <v>61</v>
      </c>
      <c r="U118" s="78">
        <f t="shared" si="101"/>
        <v>61</v>
      </c>
      <c r="V118" s="78">
        <f t="shared" si="101"/>
        <v>61</v>
      </c>
      <c r="W118" s="78">
        <v>42.564271167926357</v>
      </c>
      <c r="X118" s="78">
        <f t="shared" si="102"/>
        <v>60.805505617977531</v>
      </c>
      <c r="Y118" s="78">
        <f t="shared" si="103"/>
        <v>60.805505617977531</v>
      </c>
      <c r="Z118" s="79">
        <f t="shared" si="104"/>
        <v>34883100</v>
      </c>
      <c r="AA118" s="79">
        <f t="shared" si="105"/>
        <v>34883100</v>
      </c>
      <c r="AB118" s="79">
        <f t="shared" si="106"/>
        <v>-54116900</v>
      </c>
      <c r="AC118" s="144"/>
      <c r="AD118" s="148"/>
    </row>
    <row r="119" spans="1:30" s="146" customFormat="1" ht="30" customHeight="1">
      <c r="A119" s="150"/>
      <c r="B119" s="151"/>
      <c r="C119" s="137" t="s">
        <v>237</v>
      </c>
      <c r="D119" s="138"/>
      <c r="E119" s="138"/>
      <c r="F119" s="762" t="s">
        <v>238</v>
      </c>
      <c r="G119" s="765"/>
      <c r="H119" s="68" t="s">
        <v>167</v>
      </c>
      <c r="I119" s="69" t="s">
        <v>44</v>
      </c>
      <c r="J119" s="139">
        <v>116000000</v>
      </c>
      <c r="K119" s="152"/>
      <c r="L119" s="149"/>
      <c r="M119" s="147"/>
      <c r="N119" s="142">
        <f t="shared" si="93"/>
        <v>0</v>
      </c>
      <c r="O119" s="75">
        <v>0</v>
      </c>
      <c r="P119" s="74">
        <f t="shared" si="100"/>
        <v>0</v>
      </c>
      <c r="Q119" s="74">
        <f t="shared" si="100"/>
        <v>0</v>
      </c>
      <c r="R119" s="74">
        <f t="shared" si="100"/>
        <v>0</v>
      </c>
      <c r="S119" s="143"/>
      <c r="T119" s="77">
        <v>0</v>
      </c>
      <c r="U119" s="78">
        <f t="shared" si="101"/>
        <v>0</v>
      </c>
      <c r="V119" s="78">
        <f t="shared" si="101"/>
        <v>0</v>
      </c>
      <c r="W119" s="78">
        <v>42.564271167926357</v>
      </c>
      <c r="X119" s="78">
        <f t="shared" si="102"/>
        <v>0</v>
      </c>
      <c r="Y119" s="78">
        <f t="shared" si="103"/>
        <v>0</v>
      </c>
      <c r="Z119" s="79">
        <f t="shared" si="104"/>
        <v>116000000</v>
      </c>
      <c r="AA119" s="79">
        <f t="shared" si="105"/>
        <v>116000000</v>
      </c>
      <c r="AB119" s="79">
        <f t="shared" si="106"/>
        <v>0</v>
      </c>
      <c r="AC119" s="144"/>
      <c r="AD119" s="148"/>
    </row>
    <row r="120" spans="1:30" s="146" customFormat="1" ht="30" customHeight="1">
      <c r="A120" s="150"/>
      <c r="B120" s="151"/>
      <c r="C120" s="137" t="s">
        <v>239</v>
      </c>
      <c r="D120" s="138"/>
      <c r="E120" s="138"/>
      <c r="F120" s="762" t="s">
        <v>240</v>
      </c>
      <c r="G120" s="765"/>
      <c r="H120" s="68" t="s">
        <v>167</v>
      </c>
      <c r="I120" s="69" t="s">
        <v>44</v>
      </c>
      <c r="J120" s="139">
        <v>59000000</v>
      </c>
      <c r="K120" s="140"/>
      <c r="L120" s="140"/>
      <c r="M120" s="141"/>
      <c r="N120" s="142">
        <f t="shared" si="93"/>
        <v>0</v>
      </c>
      <c r="O120" s="75">
        <v>0</v>
      </c>
      <c r="P120" s="74">
        <f t="shared" si="100"/>
        <v>0</v>
      </c>
      <c r="Q120" s="74">
        <f t="shared" si="100"/>
        <v>0</v>
      </c>
      <c r="R120" s="74">
        <f t="shared" si="100"/>
        <v>0</v>
      </c>
      <c r="S120" s="143"/>
      <c r="T120" s="77">
        <v>0</v>
      </c>
      <c r="U120" s="78">
        <f t="shared" si="101"/>
        <v>0</v>
      </c>
      <c r="V120" s="78">
        <f t="shared" si="101"/>
        <v>0</v>
      </c>
      <c r="W120" s="78">
        <v>42.564271167926357</v>
      </c>
      <c r="X120" s="78">
        <f t="shared" si="102"/>
        <v>0</v>
      </c>
      <c r="Y120" s="78">
        <f t="shared" si="103"/>
        <v>0</v>
      </c>
      <c r="Z120" s="79">
        <f t="shared" si="104"/>
        <v>59000000</v>
      </c>
      <c r="AA120" s="79">
        <f t="shared" si="105"/>
        <v>59000000</v>
      </c>
      <c r="AB120" s="79">
        <f t="shared" si="106"/>
        <v>0</v>
      </c>
      <c r="AC120" s="144"/>
      <c r="AD120" s="148"/>
    </row>
    <row r="121" spans="1:30" s="146" customFormat="1" ht="30" customHeight="1">
      <c r="A121" s="150"/>
      <c r="B121" s="151"/>
      <c r="C121" s="137" t="s">
        <v>241</v>
      </c>
      <c r="D121" s="138"/>
      <c r="E121" s="138"/>
      <c r="F121" s="762" t="s">
        <v>242</v>
      </c>
      <c r="G121" s="765"/>
      <c r="H121" s="68" t="s">
        <v>167</v>
      </c>
      <c r="I121" s="69" t="s">
        <v>44</v>
      </c>
      <c r="J121" s="139">
        <v>58000000</v>
      </c>
      <c r="K121" s="140"/>
      <c r="L121" s="140"/>
      <c r="M121" s="141"/>
      <c r="N121" s="142">
        <f t="shared" si="93"/>
        <v>0</v>
      </c>
      <c r="O121" s="75">
        <v>13561900</v>
      </c>
      <c r="P121" s="74">
        <f t="shared" si="100"/>
        <v>13561900</v>
      </c>
      <c r="Q121" s="74">
        <f t="shared" si="100"/>
        <v>13561900</v>
      </c>
      <c r="R121" s="74">
        <f t="shared" si="100"/>
        <v>13561900</v>
      </c>
      <c r="S121" s="143"/>
      <c r="T121" s="77">
        <v>24</v>
      </c>
      <c r="U121" s="78">
        <f t="shared" si="101"/>
        <v>24</v>
      </c>
      <c r="V121" s="78">
        <f t="shared" si="101"/>
        <v>24</v>
      </c>
      <c r="W121" s="78">
        <v>42.564271167926357</v>
      </c>
      <c r="X121" s="78">
        <f t="shared" si="102"/>
        <v>23.382586206896551</v>
      </c>
      <c r="Y121" s="78">
        <f t="shared" si="103"/>
        <v>23.382586206896551</v>
      </c>
      <c r="Z121" s="79">
        <f t="shared" si="104"/>
        <v>44438100</v>
      </c>
      <c r="AA121" s="79">
        <f t="shared" si="105"/>
        <v>44438100</v>
      </c>
      <c r="AB121" s="79">
        <f t="shared" si="106"/>
        <v>-13561900</v>
      </c>
      <c r="AC121" s="144"/>
      <c r="AD121" s="148"/>
    </row>
    <row r="122" spans="1:30" s="146" customFormat="1" ht="30" customHeight="1">
      <c r="A122" s="150"/>
      <c r="B122" s="151"/>
      <c r="C122" s="137" t="s">
        <v>243</v>
      </c>
      <c r="D122" s="138"/>
      <c r="E122" s="138"/>
      <c r="F122" s="762" t="s">
        <v>244</v>
      </c>
      <c r="G122" s="765"/>
      <c r="H122" s="68" t="s">
        <v>167</v>
      </c>
      <c r="I122" s="69" t="s">
        <v>44</v>
      </c>
      <c r="J122" s="139">
        <v>230000000</v>
      </c>
      <c r="K122" s="149"/>
      <c r="L122" s="140"/>
      <c r="M122" s="141"/>
      <c r="N122" s="142">
        <f t="shared" si="93"/>
        <v>0</v>
      </c>
      <c r="O122" s="75">
        <v>58986125</v>
      </c>
      <c r="P122" s="74">
        <f t="shared" si="100"/>
        <v>58986125</v>
      </c>
      <c r="Q122" s="74">
        <f t="shared" si="100"/>
        <v>58986125</v>
      </c>
      <c r="R122" s="74">
        <f t="shared" si="100"/>
        <v>58986125</v>
      </c>
      <c r="S122" s="143"/>
      <c r="T122" s="77">
        <v>26</v>
      </c>
      <c r="U122" s="78">
        <f t="shared" si="101"/>
        <v>26</v>
      </c>
      <c r="V122" s="78">
        <f t="shared" si="101"/>
        <v>26</v>
      </c>
      <c r="W122" s="78">
        <v>42.564271167926357</v>
      </c>
      <c r="X122" s="78">
        <f t="shared" si="102"/>
        <v>25.646141304347825</v>
      </c>
      <c r="Y122" s="78">
        <f t="shared" si="103"/>
        <v>25.646141304347825</v>
      </c>
      <c r="Z122" s="79">
        <f t="shared" si="104"/>
        <v>171013875</v>
      </c>
      <c r="AA122" s="79">
        <f t="shared" si="105"/>
        <v>171013875</v>
      </c>
      <c r="AB122" s="79">
        <f t="shared" si="106"/>
        <v>-58986125</v>
      </c>
      <c r="AC122" s="144"/>
      <c r="AD122" s="148"/>
    </row>
    <row r="123" spans="1:30" s="146" customFormat="1" ht="30" customHeight="1">
      <c r="A123" s="150"/>
      <c r="B123" s="151"/>
      <c r="C123" s="137" t="s">
        <v>245</v>
      </c>
      <c r="D123" s="138"/>
      <c r="E123" s="138"/>
      <c r="F123" s="762" t="s">
        <v>246</v>
      </c>
      <c r="G123" s="765"/>
      <c r="H123" s="68" t="s">
        <v>167</v>
      </c>
      <c r="I123" s="69" t="s">
        <v>44</v>
      </c>
      <c r="J123" s="139">
        <v>72000000</v>
      </c>
      <c r="K123" s="149"/>
      <c r="L123" s="140"/>
      <c r="M123" s="141"/>
      <c r="N123" s="142">
        <f t="shared" si="93"/>
        <v>0</v>
      </c>
      <c r="O123" s="75">
        <v>31538700</v>
      </c>
      <c r="P123" s="74">
        <f t="shared" si="100"/>
        <v>31538700</v>
      </c>
      <c r="Q123" s="74">
        <f t="shared" si="100"/>
        <v>31538700</v>
      </c>
      <c r="R123" s="74">
        <f t="shared" si="100"/>
        <v>31538700</v>
      </c>
      <c r="S123" s="143"/>
      <c r="T123" s="77">
        <v>44</v>
      </c>
      <c r="U123" s="78">
        <f t="shared" si="101"/>
        <v>44</v>
      </c>
      <c r="V123" s="78">
        <f t="shared" si="101"/>
        <v>44</v>
      </c>
      <c r="W123" s="78">
        <v>42.564271167926357</v>
      </c>
      <c r="X123" s="78">
        <f t="shared" si="102"/>
        <v>43.803750000000001</v>
      </c>
      <c r="Y123" s="78">
        <f t="shared" si="103"/>
        <v>43.803750000000001</v>
      </c>
      <c r="Z123" s="79">
        <f t="shared" si="104"/>
        <v>40461300</v>
      </c>
      <c r="AA123" s="79">
        <f t="shared" si="105"/>
        <v>40461300</v>
      </c>
      <c r="AB123" s="79">
        <f t="shared" si="106"/>
        <v>-31538700</v>
      </c>
      <c r="AC123" s="144"/>
      <c r="AD123" s="148"/>
    </row>
    <row r="124" spans="1:30" s="146" customFormat="1" ht="30" customHeight="1">
      <c r="A124" s="150"/>
      <c r="B124" s="151"/>
      <c r="C124" s="137" t="s">
        <v>247</v>
      </c>
      <c r="D124" s="138"/>
      <c r="E124" s="138"/>
      <c r="F124" s="762" t="s">
        <v>248</v>
      </c>
      <c r="G124" s="765"/>
      <c r="H124" s="68" t="s">
        <v>167</v>
      </c>
      <c r="I124" s="69" t="s">
        <v>44</v>
      </c>
      <c r="J124" s="139">
        <v>61000000</v>
      </c>
      <c r="K124" s="140"/>
      <c r="L124" s="149"/>
      <c r="M124" s="147"/>
      <c r="N124" s="142">
        <f t="shared" si="93"/>
        <v>0</v>
      </c>
      <c r="O124" s="75">
        <v>25744700</v>
      </c>
      <c r="P124" s="74">
        <f t="shared" si="100"/>
        <v>25744700</v>
      </c>
      <c r="Q124" s="74">
        <f t="shared" si="100"/>
        <v>25744700</v>
      </c>
      <c r="R124" s="74">
        <f t="shared" si="100"/>
        <v>25744700</v>
      </c>
      <c r="S124" s="143"/>
      <c r="T124" s="77">
        <v>43</v>
      </c>
      <c r="U124" s="78">
        <f t="shared" si="101"/>
        <v>43</v>
      </c>
      <c r="V124" s="78">
        <f t="shared" si="101"/>
        <v>43</v>
      </c>
      <c r="W124" s="78">
        <v>42.564271167926357</v>
      </c>
      <c r="X124" s="78">
        <f t="shared" si="102"/>
        <v>42.204426229508194</v>
      </c>
      <c r="Y124" s="78">
        <f t="shared" si="103"/>
        <v>42.204426229508194</v>
      </c>
      <c r="Z124" s="79">
        <f t="shared" si="104"/>
        <v>35255300</v>
      </c>
      <c r="AA124" s="79">
        <f t="shared" si="105"/>
        <v>35255300</v>
      </c>
      <c r="AB124" s="79">
        <f t="shared" si="106"/>
        <v>-25744700</v>
      </c>
      <c r="AC124" s="144"/>
      <c r="AD124" s="148"/>
    </row>
    <row r="125" spans="1:30" s="146" customFormat="1" ht="30" customHeight="1">
      <c r="A125" s="150"/>
      <c r="B125" s="151"/>
      <c r="C125" s="137" t="s">
        <v>249</v>
      </c>
      <c r="D125" s="138"/>
      <c r="E125" s="138"/>
      <c r="F125" s="762" t="s">
        <v>250</v>
      </c>
      <c r="G125" s="765"/>
      <c r="H125" s="68" t="s">
        <v>167</v>
      </c>
      <c r="I125" s="69" t="s">
        <v>44</v>
      </c>
      <c r="J125" s="139">
        <v>637351250</v>
      </c>
      <c r="K125" s="140"/>
      <c r="L125" s="149"/>
      <c r="M125" s="147"/>
      <c r="N125" s="142"/>
      <c r="O125" s="75">
        <v>0</v>
      </c>
      <c r="P125" s="74">
        <f t="shared" si="100"/>
        <v>0</v>
      </c>
      <c r="Q125" s="74">
        <f t="shared" si="100"/>
        <v>0</v>
      </c>
      <c r="R125" s="74">
        <f t="shared" si="100"/>
        <v>0</v>
      </c>
      <c r="S125" s="143"/>
      <c r="T125" s="77">
        <v>0</v>
      </c>
      <c r="U125" s="78">
        <f t="shared" si="101"/>
        <v>0</v>
      </c>
      <c r="V125" s="78">
        <f t="shared" si="101"/>
        <v>0</v>
      </c>
      <c r="W125" s="78">
        <v>42.564271167926357</v>
      </c>
      <c r="X125" s="78">
        <f t="shared" si="102"/>
        <v>0</v>
      </c>
      <c r="Y125" s="78">
        <f t="shared" si="103"/>
        <v>0</v>
      </c>
      <c r="Z125" s="79">
        <f t="shared" si="104"/>
        <v>637351250</v>
      </c>
      <c r="AA125" s="79">
        <f t="shared" si="105"/>
        <v>637351250</v>
      </c>
      <c r="AB125" s="79">
        <f t="shared" si="106"/>
        <v>0</v>
      </c>
      <c r="AC125" s="144"/>
      <c r="AD125" s="148"/>
    </row>
    <row r="126" spans="1:30" s="146" customFormat="1" ht="30" customHeight="1">
      <c r="A126" s="150"/>
      <c r="B126" s="151"/>
      <c r="C126" s="137" t="s">
        <v>251</v>
      </c>
      <c r="D126" s="138"/>
      <c r="E126" s="138"/>
      <c r="F126" s="762" t="s">
        <v>252</v>
      </c>
      <c r="G126" s="765"/>
      <c r="H126" s="68" t="s">
        <v>167</v>
      </c>
      <c r="I126" s="69" t="s">
        <v>44</v>
      </c>
      <c r="J126" s="139">
        <v>903549900</v>
      </c>
      <c r="K126" s="152"/>
      <c r="L126" s="149"/>
      <c r="M126" s="147"/>
      <c r="N126" s="142">
        <f t="shared" si="93"/>
        <v>0</v>
      </c>
      <c r="O126" s="75">
        <f t="shared" si="100"/>
        <v>0</v>
      </c>
      <c r="P126" s="74">
        <f t="shared" si="100"/>
        <v>0</v>
      </c>
      <c r="Q126" s="74">
        <v>142551092</v>
      </c>
      <c r="R126" s="74">
        <f t="shared" si="100"/>
        <v>142551092</v>
      </c>
      <c r="S126" s="143"/>
      <c r="T126" s="77">
        <v>0</v>
      </c>
      <c r="U126" s="78">
        <f t="shared" si="101"/>
        <v>16</v>
      </c>
      <c r="V126" s="78">
        <f t="shared" si="101"/>
        <v>0</v>
      </c>
      <c r="W126" s="78">
        <v>42.564271167926357</v>
      </c>
      <c r="X126" s="78">
        <f t="shared" si="102"/>
        <v>15.776781337699225</v>
      </c>
      <c r="Y126" s="78">
        <f t="shared" si="103"/>
        <v>0</v>
      </c>
      <c r="Z126" s="79">
        <f t="shared" si="104"/>
        <v>903549900</v>
      </c>
      <c r="AA126" s="79">
        <f t="shared" si="105"/>
        <v>760998808</v>
      </c>
      <c r="AB126" s="79">
        <f t="shared" si="106"/>
        <v>-142551092</v>
      </c>
      <c r="AC126" s="144"/>
      <c r="AD126" s="148"/>
    </row>
    <row r="127" spans="1:30" s="146" customFormat="1" ht="30" customHeight="1">
      <c r="A127" s="150"/>
      <c r="B127" s="151"/>
      <c r="C127" s="137" t="s">
        <v>253</v>
      </c>
      <c r="D127" s="138"/>
      <c r="E127" s="138"/>
      <c r="F127" s="762" t="s">
        <v>254</v>
      </c>
      <c r="G127" s="765"/>
      <c r="H127" s="68" t="s">
        <v>167</v>
      </c>
      <c r="I127" s="69" t="s">
        <v>44</v>
      </c>
      <c r="J127" s="139">
        <v>132796000</v>
      </c>
      <c r="K127" s="140"/>
      <c r="L127" s="140"/>
      <c r="M127" s="141"/>
      <c r="N127" s="142">
        <f t="shared" si="93"/>
        <v>0</v>
      </c>
      <c r="O127" s="75">
        <f t="shared" si="100"/>
        <v>0</v>
      </c>
      <c r="P127" s="74">
        <f t="shared" si="100"/>
        <v>0</v>
      </c>
      <c r="Q127" s="74">
        <f t="shared" si="100"/>
        <v>0</v>
      </c>
      <c r="R127" s="74">
        <f t="shared" si="100"/>
        <v>0</v>
      </c>
      <c r="S127" s="143"/>
      <c r="T127" s="77">
        <v>0</v>
      </c>
      <c r="U127" s="78">
        <f t="shared" si="101"/>
        <v>0</v>
      </c>
      <c r="V127" s="78">
        <f t="shared" si="101"/>
        <v>0</v>
      </c>
      <c r="W127" s="78">
        <v>42.564271167926357</v>
      </c>
      <c r="X127" s="78">
        <f t="shared" si="102"/>
        <v>0</v>
      </c>
      <c r="Y127" s="78">
        <f t="shared" si="103"/>
        <v>0</v>
      </c>
      <c r="Z127" s="79">
        <f t="shared" si="104"/>
        <v>132796000</v>
      </c>
      <c r="AA127" s="79">
        <f t="shared" si="105"/>
        <v>132796000</v>
      </c>
      <c r="AB127" s="79">
        <f t="shared" si="106"/>
        <v>0</v>
      </c>
      <c r="AC127" s="144"/>
      <c r="AD127" s="148"/>
    </row>
    <row r="128" spans="1:30" s="146" customFormat="1" ht="30" customHeight="1">
      <c r="A128" s="150"/>
      <c r="B128" s="151"/>
      <c r="C128" s="137" t="s">
        <v>255</v>
      </c>
      <c r="D128" s="138"/>
      <c r="E128" s="138"/>
      <c r="F128" s="762" t="s">
        <v>256</v>
      </c>
      <c r="G128" s="765"/>
      <c r="H128" s="68" t="s">
        <v>167</v>
      </c>
      <c r="I128" s="69" t="s">
        <v>44</v>
      </c>
      <c r="J128" s="139">
        <v>826393350</v>
      </c>
      <c r="K128" s="140"/>
      <c r="L128" s="140"/>
      <c r="M128" s="141"/>
      <c r="N128" s="142">
        <f t="shared" si="93"/>
        <v>0</v>
      </c>
      <c r="O128" s="75">
        <f t="shared" si="100"/>
        <v>0</v>
      </c>
      <c r="P128" s="74">
        <v>202543234</v>
      </c>
      <c r="Q128" s="74">
        <v>262230509</v>
      </c>
      <c r="R128" s="74">
        <v>202543234</v>
      </c>
      <c r="S128" s="143"/>
      <c r="T128" s="77">
        <v>25</v>
      </c>
      <c r="U128" s="78">
        <f t="shared" si="101"/>
        <v>32</v>
      </c>
      <c r="V128" s="78">
        <f t="shared" si="101"/>
        <v>25</v>
      </c>
      <c r="W128" s="78">
        <v>42.564271167926357</v>
      </c>
      <c r="X128" s="78">
        <f t="shared" si="102"/>
        <v>31.731923907664552</v>
      </c>
      <c r="Y128" s="78">
        <f t="shared" si="103"/>
        <v>24.509301048949631</v>
      </c>
      <c r="Z128" s="79">
        <f t="shared" si="104"/>
        <v>623850116</v>
      </c>
      <c r="AA128" s="79">
        <f t="shared" si="105"/>
        <v>564162841</v>
      </c>
      <c r="AB128" s="79">
        <f t="shared" si="106"/>
        <v>-202543234</v>
      </c>
      <c r="AC128" s="144"/>
      <c r="AD128" s="148"/>
    </row>
    <row r="129" spans="1:30" s="146" customFormat="1" ht="30" customHeight="1">
      <c r="A129" s="150"/>
      <c r="B129" s="151"/>
      <c r="C129" s="137" t="s">
        <v>257</v>
      </c>
      <c r="D129" s="138"/>
      <c r="E129" s="138"/>
      <c r="F129" s="762" t="s">
        <v>258</v>
      </c>
      <c r="G129" s="765"/>
      <c r="H129" s="68" t="s">
        <v>167</v>
      </c>
      <c r="I129" s="69" t="s">
        <v>44</v>
      </c>
      <c r="J129" s="139">
        <v>293216100</v>
      </c>
      <c r="K129" s="140"/>
      <c r="L129" s="140"/>
      <c r="M129" s="141"/>
      <c r="N129" s="142">
        <f t="shared" si="93"/>
        <v>0</v>
      </c>
      <c r="O129" s="75">
        <f t="shared" si="93"/>
        <v>0</v>
      </c>
      <c r="P129" s="74">
        <f t="shared" si="93"/>
        <v>0</v>
      </c>
      <c r="Q129" s="74">
        <v>67789500</v>
      </c>
      <c r="R129" s="74">
        <f t="shared" si="93"/>
        <v>67789500</v>
      </c>
      <c r="S129" s="143"/>
      <c r="T129" s="77">
        <v>0</v>
      </c>
      <c r="U129" s="78">
        <f t="shared" si="101"/>
        <v>24</v>
      </c>
      <c r="V129" s="78">
        <f t="shared" si="101"/>
        <v>0</v>
      </c>
      <c r="W129" s="78">
        <v>42.564271167926357</v>
      </c>
      <c r="X129" s="78">
        <f t="shared" si="102"/>
        <v>23.119296655265519</v>
      </c>
      <c r="Y129" s="78">
        <f t="shared" si="103"/>
        <v>0</v>
      </c>
      <c r="Z129" s="79">
        <f t="shared" si="104"/>
        <v>293216100</v>
      </c>
      <c r="AA129" s="79">
        <f t="shared" si="105"/>
        <v>225426600</v>
      </c>
      <c r="AB129" s="79">
        <f t="shared" si="106"/>
        <v>-67789500</v>
      </c>
      <c r="AC129" s="144"/>
      <c r="AD129" s="148"/>
    </row>
    <row r="130" spans="1:30" s="146" customFormat="1" ht="30" customHeight="1">
      <c r="A130" s="135"/>
      <c r="B130" s="136"/>
      <c r="C130" s="66" t="s">
        <v>259</v>
      </c>
      <c r="D130" s="138"/>
      <c r="E130" s="138"/>
      <c r="F130" s="762" t="s">
        <v>260</v>
      </c>
      <c r="G130" s="765"/>
      <c r="H130" s="68" t="s">
        <v>167</v>
      </c>
      <c r="I130" s="69" t="s">
        <v>44</v>
      </c>
      <c r="J130" s="139">
        <v>90000000</v>
      </c>
      <c r="K130" s="152"/>
      <c r="L130" s="140"/>
      <c r="M130" s="141"/>
      <c r="N130" s="142">
        <f t="shared" ref="N130:O135" si="107">M130</f>
        <v>0</v>
      </c>
      <c r="O130" s="75">
        <v>26438200</v>
      </c>
      <c r="P130" s="74">
        <f t="shared" ref="P130:R135" si="108">O130</f>
        <v>26438200</v>
      </c>
      <c r="Q130" s="74">
        <f t="shared" si="108"/>
        <v>26438200</v>
      </c>
      <c r="R130" s="74">
        <f t="shared" si="108"/>
        <v>26438200</v>
      </c>
      <c r="S130" s="143"/>
      <c r="T130" s="77">
        <v>30</v>
      </c>
      <c r="U130" s="78">
        <f t="shared" si="101"/>
        <v>30</v>
      </c>
      <c r="V130" s="78">
        <f t="shared" si="101"/>
        <v>30</v>
      </c>
      <c r="W130" s="78">
        <v>42.564271167926357</v>
      </c>
      <c r="X130" s="78">
        <f t="shared" si="102"/>
        <v>29.375777777777778</v>
      </c>
      <c r="Y130" s="78">
        <f t="shared" si="103"/>
        <v>29.375777777777778</v>
      </c>
      <c r="Z130" s="79">
        <f t="shared" si="104"/>
        <v>63561800</v>
      </c>
      <c r="AA130" s="79">
        <f t="shared" si="105"/>
        <v>63561800</v>
      </c>
      <c r="AB130" s="79">
        <f t="shared" si="106"/>
        <v>-26438200</v>
      </c>
      <c r="AC130" s="144"/>
      <c r="AD130" s="148"/>
    </row>
    <row r="131" spans="1:30" s="146" customFormat="1" ht="30" customHeight="1">
      <c r="A131" s="150"/>
      <c r="B131" s="151"/>
      <c r="C131" s="66" t="s">
        <v>261</v>
      </c>
      <c r="D131" s="138"/>
      <c r="E131" s="138"/>
      <c r="F131" s="762" t="s">
        <v>262</v>
      </c>
      <c r="G131" s="765"/>
      <c r="H131" s="68" t="s">
        <v>167</v>
      </c>
      <c r="I131" s="69" t="s">
        <v>44</v>
      </c>
      <c r="J131" s="139">
        <v>60000000</v>
      </c>
      <c r="K131" s="152"/>
      <c r="L131" s="149"/>
      <c r="M131" s="147"/>
      <c r="N131" s="142">
        <f t="shared" si="107"/>
        <v>0</v>
      </c>
      <c r="O131" s="75">
        <f t="shared" si="107"/>
        <v>0</v>
      </c>
      <c r="P131" s="74">
        <f t="shared" si="108"/>
        <v>0</v>
      </c>
      <c r="Q131" s="74">
        <v>49580000</v>
      </c>
      <c r="R131" s="74">
        <f t="shared" si="108"/>
        <v>49580000</v>
      </c>
      <c r="S131" s="143"/>
      <c r="T131" s="77">
        <v>0</v>
      </c>
      <c r="U131" s="78">
        <f t="shared" si="101"/>
        <v>83</v>
      </c>
      <c r="V131" s="78">
        <f t="shared" si="101"/>
        <v>0</v>
      </c>
      <c r="W131" s="78">
        <v>42.564271167926357</v>
      </c>
      <c r="X131" s="78">
        <f t="shared" si="102"/>
        <v>82.63333333333334</v>
      </c>
      <c r="Y131" s="78">
        <f t="shared" si="103"/>
        <v>0</v>
      </c>
      <c r="Z131" s="79">
        <f t="shared" si="104"/>
        <v>60000000</v>
      </c>
      <c r="AA131" s="79">
        <f t="shared" si="105"/>
        <v>10420000</v>
      </c>
      <c r="AB131" s="79">
        <f t="shared" si="106"/>
        <v>-49580000</v>
      </c>
      <c r="AC131" s="144"/>
      <c r="AD131" s="148"/>
    </row>
    <row r="132" spans="1:30" s="146" customFormat="1" ht="30" customHeight="1">
      <c r="A132" s="150"/>
      <c r="B132" s="151"/>
      <c r="C132" s="66" t="s">
        <v>263</v>
      </c>
      <c r="D132" s="138"/>
      <c r="E132" s="138"/>
      <c r="F132" s="762" t="s">
        <v>264</v>
      </c>
      <c r="G132" s="765"/>
      <c r="H132" s="68" t="s">
        <v>167</v>
      </c>
      <c r="I132" s="69" t="s">
        <v>44</v>
      </c>
      <c r="J132" s="139">
        <v>381000000</v>
      </c>
      <c r="K132" s="152"/>
      <c r="L132" s="140"/>
      <c r="M132" s="141"/>
      <c r="N132" s="142">
        <f t="shared" si="107"/>
        <v>0</v>
      </c>
      <c r="O132" s="75">
        <v>49155900</v>
      </c>
      <c r="P132" s="74">
        <f t="shared" si="108"/>
        <v>49155900</v>
      </c>
      <c r="Q132" s="74">
        <f t="shared" si="108"/>
        <v>49155900</v>
      </c>
      <c r="R132" s="74">
        <f t="shared" si="108"/>
        <v>49155900</v>
      </c>
      <c r="S132" s="143"/>
      <c r="T132" s="77">
        <v>13</v>
      </c>
      <c r="U132" s="78">
        <f t="shared" si="101"/>
        <v>13</v>
      </c>
      <c r="V132" s="78">
        <f t="shared" si="101"/>
        <v>13</v>
      </c>
      <c r="W132" s="78">
        <v>42.564271167926357</v>
      </c>
      <c r="X132" s="78">
        <f t="shared" si="102"/>
        <v>12.901811023622049</v>
      </c>
      <c r="Y132" s="78">
        <f t="shared" si="103"/>
        <v>12.901811023622049</v>
      </c>
      <c r="Z132" s="79">
        <f t="shared" si="104"/>
        <v>331844100</v>
      </c>
      <c r="AA132" s="79">
        <f t="shared" si="105"/>
        <v>331844100</v>
      </c>
      <c r="AB132" s="79">
        <f t="shared" si="106"/>
        <v>-49155900</v>
      </c>
      <c r="AC132" s="144"/>
      <c r="AD132" s="148"/>
    </row>
    <row r="133" spans="1:30" s="146" customFormat="1" ht="30" customHeight="1">
      <c r="A133" s="150"/>
      <c r="B133" s="151"/>
      <c r="C133" s="66" t="s">
        <v>265</v>
      </c>
      <c r="D133" s="138"/>
      <c r="E133" s="138"/>
      <c r="F133" s="762" t="s">
        <v>266</v>
      </c>
      <c r="G133" s="765"/>
      <c r="H133" s="68" t="s">
        <v>167</v>
      </c>
      <c r="I133" s="69" t="s">
        <v>44</v>
      </c>
      <c r="J133" s="139">
        <v>30678467000</v>
      </c>
      <c r="K133" s="152"/>
      <c r="L133" s="149"/>
      <c r="M133" s="147"/>
      <c r="N133" s="142">
        <f t="shared" si="107"/>
        <v>0</v>
      </c>
      <c r="O133" s="75">
        <v>2694365000</v>
      </c>
      <c r="P133" s="74">
        <f t="shared" si="108"/>
        <v>2694365000</v>
      </c>
      <c r="Q133" s="74">
        <v>15327804233</v>
      </c>
      <c r="R133" s="74">
        <f t="shared" si="108"/>
        <v>15327804233</v>
      </c>
      <c r="S133" s="143"/>
      <c r="T133" s="77">
        <v>9</v>
      </c>
      <c r="U133" s="78">
        <f t="shared" si="101"/>
        <v>50</v>
      </c>
      <c r="V133" s="78">
        <f t="shared" si="101"/>
        <v>9</v>
      </c>
      <c r="W133" s="78">
        <v>42.564271167926357</v>
      </c>
      <c r="X133" s="78">
        <f t="shared" si="102"/>
        <v>49.962744986573156</v>
      </c>
      <c r="Y133" s="78">
        <f t="shared" si="103"/>
        <v>8.782593341446951</v>
      </c>
      <c r="Z133" s="79">
        <f t="shared" si="104"/>
        <v>27984102000</v>
      </c>
      <c r="AA133" s="79">
        <f t="shared" si="105"/>
        <v>15350662767</v>
      </c>
      <c r="AB133" s="79">
        <f t="shared" si="106"/>
        <v>-15327804233</v>
      </c>
      <c r="AC133" s="144"/>
      <c r="AD133" s="148"/>
    </row>
    <row r="134" spans="1:30" s="146" customFormat="1" ht="30" customHeight="1">
      <c r="A134" s="150"/>
      <c r="B134" s="151"/>
      <c r="C134" s="66" t="s">
        <v>267</v>
      </c>
      <c r="D134" s="138"/>
      <c r="E134" s="138"/>
      <c r="F134" s="762" t="s">
        <v>268</v>
      </c>
      <c r="G134" s="765"/>
      <c r="H134" s="68" t="s">
        <v>167</v>
      </c>
      <c r="I134" s="69" t="s">
        <v>44</v>
      </c>
      <c r="J134" s="139">
        <v>96897500</v>
      </c>
      <c r="K134" s="152"/>
      <c r="L134" s="140"/>
      <c r="M134" s="141"/>
      <c r="N134" s="142">
        <v>0</v>
      </c>
      <c r="O134" s="75">
        <v>5653950</v>
      </c>
      <c r="P134" s="74">
        <v>25653100</v>
      </c>
      <c r="Q134" s="74">
        <v>25653100</v>
      </c>
      <c r="R134" s="74">
        <v>25653100</v>
      </c>
      <c r="S134" s="143"/>
      <c r="T134" s="77">
        <v>27</v>
      </c>
      <c r="U134" s="78">
        <f t="shared" si="101"/>
        <v>27</v>
      </c>
      <c r="V134" s="78">
        <f t="shared" si="101"/>
        <v>27</v>
      </c>
      <c r="W134" s="78">
        <v>42.564271167926357</v>
      </c>
      <c r="X134" s="78">
        <f t="shared" si="102"/>
        <v>26.474470445573932</v>
      </c>
      <c r="Y134" s="78">
        <f t="shared" si="103"/>
        <v>26.474470445573932</v>
      </c>
      <c r="Z134" s="79">
        <f t="shared" si="104"/>
        <v>71244400</v>
      </c>
      <c r="AA134" s="79">
        <f t="shared" si="105"/>
        <v>71244400</v>
      </c>
      <c r="AB134" s="79">
        <f t="shared" si="106"/>
        <v>-25653100</v>
      </c>
      <c r="AC134" s="144"/>
      <c r="AD134" s="148"/>
    </row>
    <row r="135" spans="1:30" s="146" customFormat="1" ht="30" customHeight="1">
      <c r="A135" s="150"/>
      <c r="B135" s="151"/>
      <c r="C135" s="66" t="s">
        <v>269</v>
      </c>
      <c r="D135" s="138"/>
      <c r="E135" s="138"/>
      <c r="F135" s="762" t="s">
        <v>270</v>
      </c>
      <c r="G135" s="765"/>
      <c r="H135" s="68" t="s">
        <v>167</v>
      </c>
      <c r="I135" s="69" t="s">
        <v>44</v>
      </c>
      <c r="J135" s="139">
        <v>526900000</v>
      </c>
      <c r="K135" s="152"/>
      <c r="L135" s="140"/>
      <c r="M135" s="141"/>
      <c r="N135" s="142">
        <f t="shared" si="107"/>
        <v>0</v>
      </c>
      <c r="O135" s="75">
        <f t="shared" si="107"/>
        <v>0</v>
      </c>
      <c r="P135" s="74">
        <f t="shared" si="108"/>
        <v>0</v>
      </c>
      <c r="Q135" s="74">
        <f t="shared" si="108"/>
        <v>0</v>
      </c>
      <c r="R135" s="74">
        <f t="shared" si="108"/>
        <v>0</v>
      </c>
      <c r="S135" s="143"/>
      <c r="T135" s="77">
        <v>0</v>
      </c>
      <c r="U135" s="78">
        <f t="shared" si="101"/>
        <v>0</v>
      </c>
      <c r="V135" s="78">
        <f t="shared" si="101"/>
        <v>0</v>
      </c>
      <c r="W135" s="78">
        <v>42.564271167926357</v>
      </c>
      <c r="X135" s="78">
        <f t="shared" si="102"/>
        <v>0</v>
      </c>
      <c r="Y135" s="78">
        <f t="shared" si="103"/>
        <v>0</v>
      </c>
      <c r="Z135" s="79">
        <f t="shared" si="104"/>
        <v>526900000</v>
      </c>
      <c r="AA135" s="79">
        <f t="shared" si="105"/>
        <v>526900000</v>
      </c>
      <c r="AB135" s="79">
        <f t="shared" si="106"/>
        <v>0</v>
      </c>
      <c r="AC135" s="144"/>
      <c r="AD135" s="148"/>
    </row>
    <row r="136" spans="1:30" s="50" customFormat="1" ht="30" customHeight="1">
      <c r="A136" s="36"/>
      <c r="B136" s="37"/>
      <c r="C136" s="123" t="s">
        <v>271</v>
      </c>
      <c r="D136" s="124"/>
      <c r="E136" s="124"/>
      <c r="F136" s="768" t="s">
        <v>272</v>
      </c>
      <c r="G136" s="782"/>
      <c r="H136" s="125"/>
      <c r="I136" s="126"/>
      <c r="J136" s="127"/>
      <c r="K136" s="128"/>
      <c r="L136" s="128"/>
      <c r="M136" s="129"/>
      <c r="N136" s="130"/>
      <c r="O136" s="131"/>
      <c r="P136" s="130"/>
      <c r="Q136" s="130"/>
      <c r="R136" s="130"/>
      <c r="S136" s="132"/>
      <c r="T136" s="133"/>
      <c r="U136" s="133"/>
      <c r="V136" s="133"/>
      <c r="W136" s="133"/>
      <c r="X136" s="133"/>
      <c r="Y136" s="133"/>
      <c r="Z136" s="134"/>
      <c r="AA136" s="134"/>
      <c r="AB136" s="134"/>
      <c r="AC136" s="98"/>
      <c r="AD136" s="99"/>
    </row>
    <row r="137" spans="1:30" s="146" customFormat="1" ht="30" customHeight="1">
      <c r="A137" s="150"/>
      <c r="B137" s="151"/>
      <c r="C137" s="137" t="s">
        <v>273</v>
      </c>
      <c r="D137" s="138"/>
      <c r="E137" s="138"/>
      <c r="F137" s="762" t="s">
        <v>274</v>
      </c>
      <c r="G137" s="765"/>
      <c r="H137" s="68" t="s">
        <v>167</v>
      </c>
      <c r="I137" s="69" t="s">
        <v>44</v>
      </c>
      <c r="J137" s="139">
        <v>74785300</v>
      </c>
      <c r="K137" s="152"/>
      <c r="L137" s="140"/>
      <c r="M137" s="147"/>
      <c r="N137" s="142"/>
      <c r="O137" s="75">
        <v>34759600</v>
      </c>
      <c r="P137" s="74">
        <v>34759600</v>
      </c>
      <c r="Q137" s="74">
        <v>34759600</v>
      </c>
      <c r="R137" s="74">
        <v>34759600</v>
      </c>
      <c r="S137" s="143"/>
      <c r="T137" s="77">
        <v>47</v>
      </c>
      <c r="U137" s="78">
        <f t="shared" ref="U137:V138" si="109">ROUNDUP(X137,0)</f>
        <v>47</v>
      </c>
      <c r="V137" s="78">
        <f t="shared" si="109"/>
        <v>47</v>
      </c>
      <c r="W137" s="78">
        <v>42.564271167926357</v>
      </c>
      <c r="X137" s="78">
        <f t="shared" ref="X137:X138" si="110">Q137/J137*100</f>
        <v>46.479187754812777</v>
      </c>
      <c r="Y137" s="78">
        <f t="shared" ref="Y137:Y138" si="111">P137/J137*100</f>
        <v>46.479187754812777</v>
      </c>
      <c r="Z137" s="79">
        <f t="shared" ref="Z137:Z138" si="112">J137-P137</f>
        <v>40025700</v>
      </c>
      <c r="AA137" s="79">
        <f t="shared" ref="AA137:AA138" si="113">J137-Q137</f>
        <v>40025700</v>
      </c>
      <c r="AB137" s="79">
        <f t="shared" si="106"/>
        <v>-34759600</v>
      </c>
      <c r="AC137" s="144"/>
      <c r="AD137" s="148"/>
    </row>
    <row r="138" spans="1:30" s="146" customFormat="1" ht="30" customHeight="1">
      <c r="A138" s="150"/>
      <c r="B138" s="151"/>
      <c r="C138" s="137" t="s">
        <v>275</v>
      </c>
      <c r="D138" s="138"/>
      <c r="E138" s="138"/>
      <c r="F138" s="762" t="s">
        <v>276</v>
      </c>
      <c r="G138" s="765"/>
      <c r="H138" s="68" t="s">
        <v>167</v>
      </c>
      <c r="I138" s="69" t="s">
        <v>44</v>
      </c>
      <c r="J138" s="139">
        <v>63475400</v>
      </c>
      <c r="K138" s="152"/>
      <c r="L138" s="140"/>
      <c r="M138" s="141"/>
      <c r="N138" s="142"/>
      <c r="O138" s="75">
        <v>7133400</v>
      </c>
      <c r="P138" s="74">
        <v>7133400</v>
      </c>
      <c r="Q138" s="74">
        <v>7133400</v>
      </c>
      <c r="R138" s="74">
        <v>7133400</v>
      </c>
      <c r="S138" s="143"/>
      <c r="T138" s="77">
        <v>12</v>
      </c>
      <c r="U138" s="78">
        <f t="shared" si="109"/>
        <v>12</v>
      </c>
      <c r="V138" s="78">
        <f t="shared" si="109"/>
        <v>12</v>
      </c>
      <c r="W138" s="78">
        <v>42.564271167926357</v>
      </c>
      <c r="X138" s="78">
        <f t="shared" si="110"/>
        <v>11.238054427384467</v>
      </c>
      <c r="Y138" s="78">
        <f t="shared" si="111"/>
        <v>11.238054427384467</v>
      </c>
      <c r="Z138" s="79">
        <f t="shared" si="112"/>
        <v>56342000</v>
      </c>
      <c r="AA138" s="79">
        <f t="shared" si="113"/>
        <v>56342000</v>
      </c>
      <c r="AB138" s="79">
        <f t="shared" si="106"/>
        <v>-7133400</v>
      </c>
      <c r="AC138" s="144"/>
      <c r="AD138" s="148"/>
    </row>
    <row r="139" spans="1:30" s="50" customFormat="1" ht="30" customHeight="1">
      <c r="A139" s="36"/>
      <c r="B139" s="37"/>
      <c r="C139" s="123" t="s">
        <v>277</v>
      </c>
      <c r="D139" s="124"/>
      <c r="E139" s="124"/>
      <c r="F139" s="768" t="s">
        <v>278</v>
      </c>
      <c r="G139" s="782"/>
      <c r="H139" s="125"/>
      <c r="I139" s="126"/>
      <c r="J139" s="127"/>
      <c r="K139" s="128"/>
      <c r="L139" s="128"/>
      <c r="M139" s="129"/>
      <c r="N139" s="130"/>
      <c r="O139" s="131"/>
      <c r="P139" s="130"/>
      <c r="Q139" s="130"/>
      <c r="R139" s="130"/>
      <c r="S139" s="132"/>
      <c r="T139" s="133"/>
      <c r="U139" s="133"/>
      <c r="V139" s="133"/>
      <c r="W139" s="133"/>
      <c r="X139" s="133"/>
      <c r="Y139" s="133"/>
      <c r="Z139" s="134"/>
      <c r="AA139" s="134"/>
      <c r="AB139" s="134"/>
      <c r="AC139" s="98"/>
      <c r="AD139" s="99"/>
    </row>
    <row r="140" spans="1:30" s="146" customFormat="1" ht="30" customHeight="1">
      <c r="A140" s="150"/>
      <c r="B140" s="151"/>
      <c r="C140" s="137" t="s">
        <v>279</v>
      </c>
      <c r="D140" s="138"/>
      <c r="E140" s="138"/>
      <c r="F140" s="762" t="s">
        <v>280</v>
      </c>
      <c r="G140" s="765"/>
      <c r="H140" s="68" t="s">
        <v>167</v>
      </c>
      <c r="I140" s="69" t="s">
        <v>44</v>
      </c>
      <c r="J140" s="139">
        <v>90000000</v>
      </c>
      <c r="K140" s="152"/>
      <c r="L140" s="140"/>
      <c r="M140" s="147"/>
      <c r="N140" s="142">
        <f t="shared" ref="N140:R164" si="114">M140</f>
        <v>0</v>
      </c>
      <c r="O140" s="75">
        <v>22511350</v>
      </c>
      <c r="P140" s="74">
        <f t="shared" ref="P140:R141" si="115">O140</f>
        <v>22511350</v>
      </c>
      <c r="Q140" s="74">
        <f t="shared" si="115"/>
        <v>22511350</v>
      </c>
      <c r="R140" s="74">
        <f t="shared" si="115"/>
        <v>22511350</v>
      </c>
      <c r="S140" s="143"/>
      <c r="T140" s="77">
        <v>26</v>
      </c>
      <c r="U140" s="78">
        <f t="shared" ref="U140:V141" si="116">ROUNDUP(X140,0)</f>
        <v>26</v>
      </c>
      <c r="V140" s="78">
        <f t="shared" si="116"/>
        <v>26</v>
      </c>
      <c r="W140" s="78">
        <v>42.564271167926357</v>
      </c>
      <c r="X140" s="78">
        <f t="shared" ref="X140:X141" si="117">Q140/J140*100</f>
        <v>25.012611111111109</v>
      </c>
      <c r="Y140" s="78">
        <f t="shared" ref="Y140:Y141" si="118">P140/J140*100</f>
        <v>25.012611111111109</v>
      </c>
      <c r="Z140" s="79">
        <f t="shared" ref="Z140:Z141" si="119">J140-P140</f>
        <v>67488650</v>
      </c>
      <c r="AA140" s="79">
        <f t="shared" ref="AA140:AA141" si="120">J140-Q140</f>
        <v>67488650</v>
      </c>
      <c r="AB140" s="79">
        <f>L140-R140</f>
        <v>-22511350</v>
      </c>
      <c r="AC140" s="144"/>
      <c r="AD140" s="148"/>
    </row>
    <row r="141" spans="1:30" s="146" customFormat="1" ht="30" customHeight="1">
      <c r="A141" s="150"/>
      <c r="B141" s="151"/>
      <c r="C141" s="137" t="s">
        <v>281</v>
      </c>
      <c r="D141" s="138"/>
      <c r="E141" s="138"/>
      <c r="F141" s="762" t="s">
        <v>282</v>
      </c>
      <c r="G141" s="765"/>
      <c r="H141" s="68" t="s">
        <v>167</v>
      </c>
      <c r="I141" s="69" t="s">
        <v>44</v>
      </c>
      <c r="J141" s="139">
        <v>190000000</v>
      </c>
      <c r="K141" s="152"/>
      <c r="L141" s="140"/>
      <c r="M141" s="141"/>
      <c r="N141" s="142">
        <f t="shared" si="114"/>
        <v>0</v>
      </c>
      <c r="O141" s="75">
        <v>38867500</v>
      </c>
      <c r="P141" s="74">
        <f t="shared" si="115"/>
        <v>38867500</v>
      </c>
      <c r="Q141" s="74">
        <f t="shared" si="115"/>
        <v>38867500</v>
      </c>
      <c r="R141" s="74">
        <f t="shared" si="115"/>
        <v>38867500</v>
      </c>
      <c r="S141" s="143"/>
      <c r="T141" s="77">
        <v>21</v>
      </c>
      <c r="U141" s="78">
        <f t="shared" si="116"/>
        <v>21</v>
      </c>
      <c r="V141" s="78">
        <f t="shared" si="116"/>
        <v>21</v>
      </c>
      <c r="W141" s="78">
        <v>42.564271167926357</v>
      </c>
      <c r="X141" s="78">
        <f t="shared" si="117"/>
        <v>20.456578947368421</v>
      </c>
      <c r="Y141" s="78">
        <f t="shared" si="118"/>
        <v>20.456578947368421</v>
      </c>
      <c r="Z141" s="79">
        <f t="shared" si="119"/>
        <v>151132500</v>
      </c>
      <c r="AA141" s="79">
        <f t="shared" si="120"/>
        <v>151132500</v>
      </c>
      <c r="AB141" s="79">
        <f>L141-R141</f>
        <v>-38867500</v>
      </c>
      <c r="AC141" s="144"/>
      <c r="AD141" s="148"/>
    </row>
    <row r="142" spans="1:30" s="50" customFormat="1" ht="30" customHeight="1">
      <c r="A142" s="36"/>
      <c r="B142" s="37"/>
      <c r="C142" s="123" t="s">
        <v>283</v>
      </c>
      <c r="D142" s="124"/>
      <c r="E142" s="124"/>
      <c r="F142" s="768" t="s">
        <v>284</v>
      </c>
      <c r="G142" s="782"/>
      <c r="H142" s="125"/>
      <c r="I142" s="126"/>
      <c r="J142" s="127"/>
      <c r="K142" s="128"/>
      <c r="L142" s="128"/>
      <c r="M142" s="129"/>
      <c r="N142" s="130"/>
      <c r="O142" s="131"/>
      <c r="P142" s="130"/>
      <c r="Q142" s="130"/>
      <c r="R142" s="130"/>
      <c r="S142" s="132"/>
      <c r="T142" s="133"/>
      <c r="U142" s="133"/>
      <c r="V142" s="133"/>
      <c r="W142" s="133"/>
      <c r="X142" s="133"/>
      <c r="Y142" s="133"/>
      <c r="Z142" s="134"/>
      <c r="AA142" s="134"/>
      <c r="AB142" s="134"/>
      <c r="AC142" s="98"/>
      <c r="AD142" s="99"/>
    </row>
    <row r="143" spans="1:30" s="50" customFormat="1" ht="30" customHeight="1">
      <c r="A143" s="36"/>
      <c r="B143" s="37"/>
      <c r="C143" s="123" t="s">
        <v>285</v>
      </c>
      <c r="D143" s="124"/>
      <c r="E143" s="124"/>
      <c r="F143" s="768" t="s">
        <v>286</v>
      </c>
      <c r="G143" s="782"/>
      <c r="H143" s="125"/>
      <c r="I143" s="126"/>
      <c r="J143" s="127"/>
      <c r="K143" s="128"/>
      <c r="L143" s="128"/>
      <c r="M143" s="129"/>
      <c r="N143" s="130"/>
      <c r="O143" s="131"/>
      <c r="P143" s="130"/>
      <c r="Q143" s="130"/>
      <c r="R143" s="130"/>
      <c r="S143" s="132"/>
      <c r="T143" s="133"/>
      <c r="U143" s="133"/>
      <c r="V143" s="133"/>
      <c r="W143" s="133"/>
      <c r="X143" s="133"/>
      <c r="Y143" s="133"/>
      <c r="Z143" s="134"/>
      <c r="AA143" s="134"/>
      <c r="AB143" s="134"/>
      <c r="AC143" s="98"/>
      <c r="AD143" s="99"/>
    </row>
    <row r="144" spans="1:30" s="146" customFormat="1" ht="30" customHeight="1">
      <c r="A144" s="150"/>
      <c r="B144" s="151"/>
      <c r="C144" s="137" t="s">
        <v>287</v>
      </c>
      <c r="D144" s="138"/>
      <c r="E144" s="138"/>
      <c r="F144" s="762" t="s">
        <v>288</v>
      </c>
      <c r="G144" s="765"/>
      <c r="H144" s="68" t="s">
        <v>167</v>
      </c>
      <c r="I144" s="69" t="s">
        <v>44</v>
      </c>
      <c r="J144" s="139">
        <v>30000000</v>
      </c>
      <c r="K144" s="152"/>
      <c r="L144" s="140"/>
      <c r="M144" s="141"/>
      <c r="N144" s="142"/>
      <c r="O144" s="75">
        <v>2330000</v>
      </c>
      <c r="P144" s="74">
        <v>2330000</v>
      </c>
      <c r="Q144" s="74">
        <v>2330000</v>
      </c>
      <c r="R144" s="74">
        <v>2330000</v>
      </c>
      <c r="S144" s="143"/>
      <c r="T144" s="77">
        <v>8</v>
      </c>
      <c r="U144" s="78">
        <f>ROUNDUP(X144,0)</f>
        <v>8</v>
      </c>
      <c r="V144" s="78">
        <f t="shared" ref="V144" si="121">ROUNDUP(Y144,0)</f>
        <v>8</v>
      </c>
      <c r="W144" s="78">
        <v>42.564271167926357</v>
      </c>
      <c r="X144" s="78">
        <f t="shared" ref="X144" si="122">Q144/J144*100</f>
        <v>7.7666666666666657</v>
      </c>
      <c r="Y144" s="78">
        <f t="shared" ref="Y144" si="123">P144/J144*100</f>
        <v>7.7666666666666657</v>
      </c>
      <c r="Z144" s="79">
        <f t="shared" ref="Z144" si="124">J144-P144</f>
        <v>27670000</v>
      </c>
      <c r="AA144" s="79">
        <f t="shared" ref="AA144" si="125">J144-Q144</f>
        <v>27670000</v>
      </c>
      <c r="AB144" s="79">
        <f>L144-R144</f>
        <v>-2330000</v>
      </c>
      <c r="AC144" s="144"/>
      <c r="AD144" s="148"/>
    </row>
    <row r="145" spans="1:30" s="50" customFormat="1" ht="30" customHeight="1">
      <c r="A145" s="36"/>
      <c r="B145" s="37"/>
      <c r="C145" s="123" t="s">
        <v>289</v>
      </c>
      <c r="D145" s="124"/>
      <c r="E145" s="124"/>
      <c r="F145" s="768" t="s">
        <v>290</v>
      </c>
      <c r="G145" s="782"/>
      <c r="H145" s="125"/>
      <c r="I145" s="126"/>
      <c r="J145" s="127"/>
      <c r="K145" s="128"/>
      <c r="L145" s="128"/>
      <c r="M145" s="129"/>
      <c r="N145" s="130"/>
      <c r="O145" s="131"/>
      <c r="P145" s="130"/>
      <c r="Q145" s="130"/>
      <c r="R145" s="130"/>
      <c r="S145" s="132"/>
      <c r="T145" s="133"/>
      <c r="U145" s="133"/>
      <c r="V145" s="133"/>
      <c r="W145" s="133"/>
      <c r="X145" s="133"/>
      <c r="Y145" s="133"/>
      <c r="Z145" s="134"/>
      <c r="AA145" s="134"/>
      <c r="AB145" s="134"/>
      <c r="AC145" s="98"/>
      <c r="AD145" s="99"/>
    </row>
    <row r="146" spans="1:30" s="146" customFormat="1" ht="30" customHeight="1">
      <c r="A146" s="150"/>
      <c r="B146" s="151"/>
      <c r="C146" s="137" t="s">
        <v>291</v>
      </c>
      <c r="D146" s="138"/>
      <c r="E146" s="138"/>
      <c r="F146" s="762" t="s">
        <v>292</v>
      </c>
      <c r="G146" s="765"/>
      <c r="H146" s="68" t="s">
        <v>167</v>
      </c>
      <c r="I146" s="69" t="s">
        <v>44</v>
      </c>
      <c r="J146" s="139">
        <v>40000000</v>
      </c>
      <c r="K146" s="152"/>
      <c r="L146" s="140"/>
      <c r="M146" s="141"/>
      <c r="N146" s="142">
        <f t="shared" ref="N146:R147" si="126">M146</f>
        <v>0</v>
      </c>
      <c r="O146" s="75">
        <f t="shared" si="126"/>
        <v>0</v>
      </c>
      <c r="P146" s="74">
        <f t="shared" si="126"/>
        <v>0</v>
      </c>
      <c r="Q146" s="74">
        <f t="shared" si="126"/>
        <v>0</v>
      </c>
      <c r="R146" s="74">
        <f t="shared" si="126"/>
        <v>0</v>
      </c>
      <c r="S146" s="143"/>
      <c r="T146" s="77">
        <v>0</v>
      </c>
      <c r="U146" s="78">
        <f t="shared" ref="U146:V147" si="127">ROUNDUP(X146,0)</f>
        <v>0</v>
      </c>
      <c r="V146" s="78">
        <f t="shared" si="127"/>
        <v>0</v>
      </c>
      <c r="W146" s="78">
        <v>42.564271167926357</v>
      </c>
      <c r="X146" s="78">
        <f t="shared" ref="X146:X147" si="128">Q146/J146*100</f>
        <v>0</v>
      </c>
      <c r="Y146" s="78">
        <f t="shared" ref="Y146:Y147" si="129">P146/J146*100</f>
        <v>0</v>
      </c>
      <c r="Z146" s="79">
        <f t="shared" ref="Z146:Z147" si="130">J146-P146</f>
        <v>40000000</v>
      </c>
      <c r="AA146" s="79">
        <f t="shared" ref="AA146:AA147" si="131">J146-Q146</f>
        <v>40000000</v>
      </c>
      <c r="AB146" s="79">
        <f>L146-R146</f>
        <v>0</v>
      </c>
      <c r="AC146" s="144"/>
      <c r="AD146" s="148"/>
    </row>
    <row r="147" spans="1:30" s="146" customFormat="1" ht="30" customHeight="1">
      <c r="A147" s="150"/>
      <c r="B147" s="151"/>
      <c r="C147" s="137" t="s">
        <v>293</v>
      </c>
      <c r="D147" s="138"/>
      <c r="E147" s="138"/>
      <c r="F147" s="762" t="s">
        <v>294</v>
      </c>
      <c r="G147" s="765"/>
      <c r="H147" s="68" t="s">
        <v>167</v>
      </c>
      <c r="I147" s="69" t="s">
        <v>44</v>
      </c>
      <c r="J147" s="139">
        <v>40010000</v>
      </c>
      <c r="K147" s="152"/>
      <c r="L147" s="140"/>
      <c r="M147" s="141"/>
      <c r="N147" s="142">
        <f t="shared" si="114"/>
        <v>0</v>
      </c>
      <c r="O147" s="75">
        <f t="shared" si="126"/>
        <v>0</v>
      </c>
      <c r="P147" s="74">
        <f t="shared" si="126"/>
        <v>0</v>
      </c>
      <c r="Q147" s="74">
        <f t="shared" si="126"/>
        <v>0</v>
      </c>
      <c r="R147" s="74">
        <f t="shared" si="126"/>
        <v>0</v>
      </c>
      <c r="S147" s="143"/>
      <c r="T147" s="77">
        <v>0</v>
      </c>
      <c r="U147" s="78">
        <f t="shared" si="127"/>
        <v>0</v>
      </c>
      <c r="V147" s="78">
        <f t="shared" si="127"/>
        <v>0</v>
      </c>
      <c r="W147" s="78">
        <v>42.564271167926357</v>
      </c>
      <c r="X147" s="78">
        <f t="shared" si="128"/>
        <v>0</v>
      </c>
      <c r="Y147" s="78">
        <f t="shared" si="129"/>
        <v>0</v>
      </c>
      <c r="Z147" s="79">
        <f t="shared" si="130"/>
        <v>40010000</v>
      </c>
      <c r="AA147" s="79">
        <f t="shared" si="131"/>
        <v>40010000</v>
      </c>
      <c r="AB147" s="79">
        <f>L147-R147</f>
        <v>0</v>
      </c>
      <c r="AC147" s="144"/>
      <c r="AD147" s="148"/>
    </row>
    <row r="148" spans="1:30" s="50" customFormat="1" ht="30" customHeight="1">
      <c r="A148" s="36"/>
      <c r="B148" s="37"/>
      <c r="C148" s="123" t="s">
        <v>295</v>
      </c>
      <c r="D148" s="124"/>
      <c r="E148" s="124"/>
      <c r="F148" s="768" t="s">
        <v>296</v>
      </c>
      <c r="G148" s="782"/>
      <c r="H148" s="125"/>
      <c r="I148" s="126"/>
      <c r="J148" s="127"/>
      <c r="K148" s="128"/>
      <c r="L148" s="128"/>
      <c r="M148" s="129"/>
      <c r="N148" s="130"/>
      <c r="O148" s="131"/>
      <c r="P148" s="130"/>
      <c r="Q148" s="130"/>
      <c r="R148" s="130"/>
      <c r="S148" s="132"/>
      <c r="T148" s="133"/>
      <c r="U148" s="133"/>
      <c r="V148" s="133"/>
      <c r="W148" s="133"/>
      <c r="X148" s="133"/>
      <c r="Y148" s="133"/>
      <c r="Z148" s="134"/>
      <c r="AA148" s="134"/>
      <c r="AB148" s="134"/>
      <c r="AC148" s="98"/>
      <c r="AD148" s="99"/>
    </row>
    <row r="149" spans="1:30" s="146" customFormat="1" ht="30" customHeight="1">
      <c r="A149" s="150"/>
      <c r="B149" s="151"/>
      <c r="C149" s="137" t="s">
        <v>297</v>
      </c>
      <c r="D149" s="138"/>
      <c r="E149" s="138"/>
      <c r="F149" s="762" t="s">
        <v>296</v>
      </c>
      <c r="G149" s="765"/>
      <c r="H149" s="68" t="s">
        <v>167</v>
      </c>
      <c r="I149" s="69" t="s">
        <v>44</v>
      </c>
      <c r="J149" s="139">
        <v>50000000</v>
      </c>
      <c r="K149" s="152"/>
      <c r="L149" s="140"/>
      <c r="M149" s="141"/>
      <c r="N149" s="142"/>
      <c r="O149" s="75">
        <v>2330000</v>
      </c>
      <c r="P149" s="74">
        <v>2330000</v>
      </c>
      <c r="Q149" s="74">
        <v>2330000</v>
      </c>
      <c r="R149" s="74">
        <v>2330000</v>
      </c>
      <c r="S149" s="143"/>
      <c r="T149" s="77">
        <v>5</v>
      </c>
      <c r="U149" s="78">
        <f>ROUNDUP(X149,0)</f>
        <v>5</v>
      </c>
      <c r="V149" s="78">
        <f t="shared" ref="V149" si="132">ROUNDUP(Y149,0)</f>
        <v>5</v>
      </c>
      <c r="W149" s="78">
        <v>42.564271167926357</v>
      </c>
      <c r="X149" s="78">
        <f t="shared" ref="X149" si="133">Q149/J149*100</f>
        <v>4.66</v>
      </c>
      <c r="Y149" s="78">
        <f t="shared" ref="Y149" si="134">P149/J149*100</f>
        <v>4.66</v>
      </c>
      <c r="Z149" s="79">
        <f t="shared" ref="Z149" si="135">J149-P149</f>
        <v>47670000</v>
      </c>
      <c r="AA149" s="79">
        <f t="shared" ref="AA149" si="136">J149-Q149</f>
        <v>47670000</v>
      </c>
      <c r="AB149" s="79">
        <f>L149-R149</f>
        <v>-2330000</v>
      </c>
      <c r="AC149" s="144"/>
      <c r="AD149" s="148"/>
    </row>
    <row r="150" spans="1:30" s="50" customFormat="1" ht="30" customHeight="1">
      <c r="A150" s="36"/>
      <c r="B150" s="37"/>
      <c r="C150" s="123" t="s">
        <v>298</v>
      </c>
      <c r="D150" s="124"/>
      <c r="E150" s="124"/>
      <c r="F150" s="768" t="s">
        <v>299</v>
      </c>
      <c r="G150" s="782"/>
      <c r="H150" s="125"/>
      <c r="I150" s="126"/>
      <c r="J150" s="127"/>
      <c r="K150" s="128"/>
      <c r="L150" s="128"/>
      <c r="M150" s="129"/>
      <c r="N150" s="130"/>
      <c r="O150" s="131"/>
      <c r="P150" s="130"/>
      <c r="Q150" s="130"/>
      <c r="R150" s="130"/>
      <c r="S150" s="132"/>
      <c r="T150" s="133"/>
      <c r="U150" s="133"/>
      <c r="V150" s="133"/>
      <c r="W150" s="133"/>
      <c r="X150" s="133"/>
      <c r="Y150" s="133"/>
      <c r="Z150" s="134"/>
      <c r="AA150" s="134"/>
      <c r="AB150" s="134"/>
      <c r="AC150" s="98"/>
      <c r="AD150" s="99"/>
    </row>
    <row r="151" spans="1:30" s="50" customFormat="1" ht="30" customHeight="1">
      <c r="A151" s="36"/>
      <c r="B151" s="37"/>
      <c r="C151" s="123" t="s">
        <v>300</v>
      </c>
      <c r="D151" s="124"/>
      <c r="E151" s="124"/>
      <c r="F151" s="768" t="s">
        <v>301</v>
      </c>
      <c r="G151" s="782"/>
      <c r="H151" s="125"/>
      <c r="I151" s="126"/>
      <c r="J151" s="127"/>
      <c r="K151" s="128"/>
      <c r="L151" s="128"/>
      <c r="M151" s="129"/>
      <c r="N151" s="130"/>
      <c r="O151" s="131"/>
      <c r="P151" s="130"/>
      <c r="Q151" s="130"/>
      <c r="R151" s="130"/>
      <c r="S151" s="132"/>
      <c r="T151" s="133"/>
      <c r="U151" s="133"/>
      <c r="V151" s="133"/>
      <c r="W151" s="133"/>
      <c r="X151" s="133"/>
      <c r="Y151" s="133"/>
      <c r="Z151" s="134"/>
      <c r="AA151" s="134"/>
      <c r="AB151" s="134"/>
      <c r="AC151" s="98"/>
      <c r="AD151" s="99"/>
    </row>
    <row r="152" spans="1:30" s="146" customFormat="1" ht="45" customHeight="1">
      <c r="A152" s="150"/>
      <c r="B152" s="151"/>
      <c r="C152" s="137" t="s">
        <v>302</v>
      </c>
      <c r="D152" s="138"/>
      <c r="E152" s="138"/>
      <c r="F152" s="762" t="s">
        <v>303</v>
      </c>
      <c r="G152" s="765"/>
      <c r="H152" s="68" t="s">
        <v>167</v>
      </c>
      <c r="I152" s="69" t="s">
        <v>44</v>
      </c>
      <c r="J152" s="139">
        <v>63935600</v>
      </c>
      <c r="K152" s="152"/>
      <c r="L152" s="140"/>
      <c r="M152" s="141"/>
      <c r="N152" s="142">
        <f t="shared" si="114"/>
        <v>0</v>
      </c>
      <c r="O152" s="75">
        <v>17207600</v>
      </c>
      <c r="P152" s="74">
        <f t="shared" ref="P152:R152" si="137">O152</f>
        <v>17207600</v>
      </c>
      <c r="Q152" s="74">
        <f t="shared" si="137"/>
        <v>17207600</v>
      </c>
      <c r="R152" s="74">
        <f t="shared" si="137"/>
        <v>17207600</v>
      </c>
      <c r="S152" s="143"/>
      <c r="T152" s="77">
        <v>27</v>
      </c>
      <c r="U152" s="78">
        <f>ROUNDUP(X152,0)</f>
        <v>27</v>
      </c>
      <c r="V152" s="78">
        <f t="shared" ref="V152" si="138">ROUNDUP(Y152,0)</f>
        <v>27</v>
      </c>
      <c r="W152" s="78">
        <v>42.564271167926357</v>
      </c>
      <c r="X152" s="78">
        <f t="shared" ref="X152" si="139">Q152/J152*100</f>
        <v>26.913957169401709</v>
      </c>
      <c r="Y152" s="78">
        <f t="shared" ref="Y152" si="140">P152/J152*100</f>
        <v>26.913957169401709</v>
      </c>
      <c r="Z152" s="79">
        <f t="shared" ref="Z152" si="141">J152-P152</f>
        <v>46728000</v>
      </c>
      <c r="AA152" s="79">
        <f t="shared" ref="AA152" si="142">J152-Q152</f>
        <v>46728000</v>
      </c>
      <c r="AB152" s="79">
        <f>L152-R152</f>
        <v>-17207600</v>
      </c>
      <c r="AC152" s="144"/>
      <c r="AD152" s="148"/>
    </row>
    <row r="153" spans="1:30" s="50" customFormat="1" ht="45" customHeight="1">
      <c r="A153" s="36"/>
      <c r="B153" s="37"/>
      <c r="C153" s="123" t="s">
        <v>304</v>
      </c>
      <c r="D153" s="124"/>
      <c r="E153" s="124"/>
      <c r="F153" s="768" t="s">
        <v>305</v>
      </c>
      <c r="G153" s="782"/>
      <c r="H153" s="125"/>
      <c r="I153" s="126"/>
      <c r="J153" s="127"/>
      <c r="K153" s="128"/>
      <c r="L153" s="128"/>
      <c r="M153" s="129"/>
      <c r="N153" s="130"/>
      <c r="O153" s="131"/>
      <c r="P153" s="130"/>
      <c r="Q153" s="130"/>
      <c r="R153" s="130"/>
      <c r="S153" s="132"/>
      <c r="T153" s="133"/>
      <c r="U153" s="133"/>
      <c r="V153" s="133"/>
      <c r="W153" s="133"/>
      <c r="X153" s="133"/>
      <c r="Y153" s="133"/>
      <c r="Z153" s="134"/>
      <c r="AA153" s="134"/>
      <c r="AB153" s="134"/>
      <c r="AC153" s="98"/>
      <c r="AD153" s="99"/>
    </row>
    <row r="154" spans="1:30" s="146" customFormat="1" ht="45" customHeight="1">
      <c r="A154" s="150"/>
      <c r="B154" s="151"/>
      <c r="C154" s="137" t="s">
        <v>306</v>
      </c>
      <c r="D154" s="138"/>
      <c r="E154" s="138"/>
      <c r="F154" s="762" t="s">
        <v>307</v>
      </c>
      <c r="G154" s="765"/>
      <c r="H154" s="68" t="s">
        <v>167</v>
      </c>
      <c r="I154" s="69" t="s">
        <v>44</v>
      </c>
      <c r="J154" s="139">
        <v>50000000</v>
      </c>
      <c r="K154" s="149"/>
      <c r="L154" s="140"/>
      <c r="M154" s="141"/>
      <c r="N154" s="142">
        <f t="shared" si="114"/>
        <v>0</v>
      </c>
      <c r="O154" s="75">
        <f t="shared" si="114"/>
        <v>0</v>
      </c>
      <c r="P154" s="74">
        <v>39923000</v>
      </c>
      <c r="Q154" s="74">
        <v>39923000</v>
      </c>
      <c r="R154" s="74">
        <v>39923000</v>
      </c>
      <c r="S154" s="143"/>
      <c r="T154" s="77">
        <v>80</v>
      </c>
      <c r="U154" s="78">
        <f t="shared" ref="U154:V155" si="143">ROUNDUP(X154,0)</f>
        <v>80</v>
      </c>
      <c r="V154" s="78">
        <f t="shared" si="143"/>
        <v>80</v>
      </c>
      <c r="W154" s="78">
        <v>42.564271167926357</v>
      </c>
      <c r="X154" s="78">
        <f t="shared" ref="X154:X155" si="144">Q154/J154*100</f>
        <v>79.845999999999989</v>
      </c>
      <c r="Y154" s="78">
        <f t="shared" ref="Y154:Y155" si="145">P154/J154*100</f>
        <v>79.845999999999989</v>
      </c>
      <c r="Z154" s="79">
        <f t="shared" ref="Z154:Z155" si="146">J154-P154</f>
        <v>10077000</v>
      </c>
      <c r="AA154" s="79">
        <f t="shared" ref="AA154:AA155" si="147">J154-Q154</f>
        <v>10077000</v>
      </c>
      <c r="AB154" s="79">
        <f>L154-R154</f>
        <v>-39923000</v>
      </c>
      <c r="AC154" s="144"/>
      <c r="AD154" s="148"/>
    </row>
    <row r="155" spans="1:30" s="146" customFormat="1" ht="45" customHeight="1">
      <c r="A155" s="150"/>
      <c r="B155" s="151"/>
      <c r="C155" s="137" t="s">
        <v>308</v>
      </c>
      <c r="D155" s="138"/>
      <c r="E155" s="138"/>
      <c r="F155" s="762" t="s">
        <v>309</v>
      </c>
      <c r="G155" s="765"/>
      <c r="H155" s="68" t="s">
        <v>167</v>
      </c>
      <c r="I155" s="69" t="s">
        <v>44</v>
      </c>
      <c r="J155" s="139">
        <v>60000000</v>
      </c>
      <c r="K155" s="152"/>
      <c r="L155" s="140"/>
      <c r="M155" s="141"/>
      <c r="N155" s="142">
        <f t="shared" si="114"/>
        <v>0</v>
      </c>
      <c r="O155" s="75">
        <f t="shared" si="114"/>
        <v>0</v>
      </c>
      <c r="P155" s="74">
        <f t="shared" si="114"/>
        <v>0</v>
      </c>
      <c r="Q155" s="74">
        <f t="shared" si="114"/>
        <v>0</v>
      </c>
      <c r="R155" s="74">
        <f t="shared" si="114"/>
        <v>0</v>
      </c>
      <c r="S155" s="143"/>
      <c r="T155" s="77">
        <v>0</v>
      </c>
      <c r="U155" s="78">
        <f t="shared" si="143"/>
        <v>0</v>
      </c>
      <c r="V155" s="78">
        <f t="shared" si="143"/>
        <v>0</v>
      </c>
      <c r="W155" s="78">
        <v>42.564271167926357</v>
      </c>
      <c r="X155" s="78">
        <f t="shared" si="144"/>
        <v>0</v>
      </c>
      <c r="Y155" s="78">
        <f t="shared" si="145"/>
        <v>0</v>
      </c>
      <c r="Z155" s="79">
        <f t="shared" si="146"/>
        <v>60000000</v>
      </c>
      <c r="AA155" s="79">
        <f t="shared" si="147"/>
        <v>60000000</v>
      </c>
      <c r="AB155" s="79">
        <f>L155-R155</f>
        <v>0</v>
      </c>
      <c r="AC155" s="144"/>
      <c r="AD155" s="148"/>
    </row>
    <row r="156" spans="1:30" s="50" customFormat="1" ht="45" customHeight="1">
      <c r="A156" s="36"/>
      <c r="B156" s="37"/>
      <c r="C156" s="123" t="s">
        <v>310</v>
      </c>
      <c r="D156" s="124"/>
      <c r="E156" s="124"/>
      <c r="F156" s="768" t="s">
        <v>311</v>
      </c>
      <c r="G156" s="782"/>
      <c r="H156" s="125"/>
      <c r="I156" s="126"/>
      <c r="J156" s="127"/>
      <c r="K156" s="128"/>
      <c r="L156" s="128"/>
      <c r="M156" s="129"/>
      <c r="N156" s="130"/>
      <c r="O156" s="131"/>
      <c r="P156" s="130"/>
      <c r="Q156" s="130"/>
      <c r="R156" s="130"/>
      <c r="S156" s="132"/>
      <c r="T156" s="133"/>
      <c r="U156" s="133"/>
      <c r="V156" s="133"/>
      <c r="W156" s="133"/>
      <c r="X156" s="133"/>
      <c r="Y156" s="133"/>
      <c r="Z156" s="134"/>
      <c r="AA156" s="134"/>
      <c r="AB156" s="134"/>
      <c r="AC156" s="98"/>
      <c r="AD156" s="99"/>
    </row>
    <row r="157" spans="1:30" s="146" customFormat="1" ht="61.5" customHeight="1">
      <c r="A157" s="150"/>
      <c r="B157" s="151"/>
      <c r="C157" s="137" t="s">
        <v>312</v>
      </c>
      <c r="D157" s="138"/>
      <c r="E157" s="138"/>
      <c r="F157" s="762" t="s">
        <v>313</v>
      </c>
      <c r="G157" s="765"/>
      <c r="H157" s="68" t="s">
        <v>167</v>
      </c>
      <c r="I157" s="69" t="s">
        <v>44</v>
      </c>
      <c r="J157" s="139">
        <v>148849800</v>
      </c>
      <c r="K157" s="149"/>
      <c r="L157" s="140"/>
      <c r="M157" s="141"/>
      <c r="N157" s="142">
        <f t="shared" ref="N157" si="148">M157</f>
        <v>0</v>
      </c>
      <c r="O157" s="75">
        <v>6302900</v>
      </c>
      <c r="P157" s="74">
        <v>6302900</v>
      </c>
      <c r="Q157" s="74">
        <v>6302900</v>
      </c>
      <c r="R157" s="74">
        <v>6302900</v>
      </c>
      <c r="S157" s="143"/>
      <c r="T157" s="77">
        <v>5</v>
      </c>
      <c r="U157" s="78">
        <f>ROUNDUP(X157,0)</f>
        <v>5</v>
      </c>
      <c r="V157" s="78">
        <f t="shared" ref="V157" si="149">ROUNDUP(Y157,0)</f>
        <v>5</v>
      </c>
      <c r="W157" s="78">
        <v>42.564271167926357</v>
      </c>
      <c r="X157" s="78">
        <f t="shared" ref="X157" si="150">Q157/J157*100</f>
        <v>4.2344027334937628</v>
      </c>
      <c r="Y157" s="78">
        <f t="shared" ref="Y157" si="151">P157/J157*100</f>
        <v>4.2344027334937628</v>
      </c>
      <c r="Z157" s="79">
        <f t="shared" ref="Z157" si="152">J157-P157</f>
        <v>142546900</v>
      </c>
      <c r="AA157" s="79">
        <f t="shared" ref="AA157" si="153">J157-Q157</f>
        <v>142546900</v>
      </c>
      <c r="AB157" s="79">
        <f>L157-R157</f>
        <v>-6302900</v>
      </c>
      <c r="AC157" s="144"/>
      <c r="AD157" s="148"/>
    </row>
    <row r="158" spans="1:30" s="50" customFormat="1" ht="45" customHeight="1">
      <c r="A158" s="36"/>
      <c r="B158" s="37"/>
      <c r="C158" s="123" t="s">
        <v>314</v>
      </c>
      <c r="D158" s="124"/>
      <c r="E158" s="124"/>
      <c r="F158" s="768" t="s">
        <v>311</v>
      </c>
      <c r="G158" s="782"/>
      <c r="H158" s="125"/>
      <c r="I158" s="126"/>
      <c r="J158" s="127"/>
      <c r="K158" s="128"/>
      <c r="L158" s="128"/>
      <c r="M158" s="129"/>
      <c r="N158" s="130"/>
      <c r="O158" s="131"/>
      <c r="P158" s="130"/>
      <c r="Q158" s="130"/>
      <c r="R158" s="130"/>
      <c r="S158" s="132"/>
      <c r="T158" s="133"/>
      <c r="U158" s="133"/>
      <c r="V158" s="133"/>
      <c r="W158" s="133"/>
      <c r="X158" s="133"/>
      <c r="Y158" s="133"/>
      <c r="Z158" s="134"/>
      <c r="AA158" s="134"/>
      <c r="AB158" s="134"/>
      <c r="AC158" s="98"/>
      <c r="AD158" s="99"/>
    </row>
    <row r="159" spans="1:30" s="146" customFormat="1" ht="61.5" customHeight="1">
      <c r="A159" s="150"/>
      <c r="B159" s="151"/>
      <c r="C159" s="137" t="s">
        <v>315</v>
      </c>
      <c r="D159" s="138"/>
      <c r="E159" s="138"/>
      <c r="F159" s="762" t="s">
        <v>316</v>
      </c>
      <c r="G159" s="765"/>
      <c r="H159" s="68" t="s">
        <v>167</v>
      </c>
      <c r="I159" s="69" t="s">
        <v>44</v>
      </c>
      <c r="J159" s="139">
        <v>95000000</v>
      </c>
      <c r="K159" s="149"/>
      <c r="L159" s="140"/>
      <c r="M159" s="141"/>
      <c r="N159" s="142">
        <f t="shared" ref="N159" si="154">M159</f>
        <v>0</v>
      </c>
      <c r="O159" s="75">
        <f>N159</f>
        <v>0</v>
      </c>
      <c r="P159" s="74">
        <v>21705200</v>
      </c>
      <c r="Q159" s="74">
        <v>21705200</v>
      </c>
      <c r="R159" s="74">
        <v>21705200</v>
      </c>
      <c r="S159" s="143"/>
      <c r="T159" s="77">
        <v>23</v>
      </c>
      <c r="U159" s="78">
        <f>ROUNDUP(X159,0)</f>
        <v>23</v>
      </c>
      <c r="V159" s="78">
        <f t="shared" ref="V159" si="155">ROUNDUP(Y159,0)</f>
        <v>23</v>
      </c>
      <c r="W159" s="78">
        <v>42.564271167926357</v>
      </c>
      <c r="X159" s="78">
        <f t="shared" ref="X159" si="156">Q159/J159*100</f>
        <v>22.847578947368422</v>
      </c>
      <c r="Y159" s="78">
        <f t="shared" ref="Y159" si="157">P159/J159*100</f>
        <v>22.847578947368422</v>
      </c>
      <c r="Z159" s="79">
        <f t="shared" ref="Z159" si="158">J159-P159</f>
        <v>73294800</v>
      </c>
      <c r="AA159" s="79">
        <f t="shared" ref="AA159" si="159">J159-Q159</f>
        <v>73294800</v>
      </c>
      <c r="AB159" s="79">
        <f>L159-R159</f>
        <v>-21705200</v>
      </c>
      <c r="AC159" s="144"/>
      <c r="AD159" s="148"/>
    </row>
    <row r="160" spans="1:30" s="50" customFormat="1" ht="45" customHeight="1">
      <c r="A160" s="36"/>
      <c r="B160" s="37"/>
      <c r="C160" s="123" t="s">
        <v>317</v>
      </c>
      <c r="D160" s="124"/>
      <c r="E160" s="124"/>
      <c r="F160" s="768" t="s">
        <v>318</v>
      </c>
      <c r="G160" s="782"/>
      <c r="H160" s="125"/>
      <c r="I160" s="126"/>
      <c r="J160" s="127"/>
      <c r="K160" s="128"/>
      <c r="L160" s="128"/>
      <c r="M160" s="129"/>
      <c r="N160" s="130"/>
      <c r="O160" s="131"/>
      <c r="P160" s="130"/>
      <c r="Q160" s="130"/>
      <c r="R160" s="130"/>
      <c r="S160" s="132"/>
      <c r="T160" s="133"/>
      <c r="U160" s="133"/>
      <c r="V160" s="133"/>
      <c r="W160" s="133"/>
      <c r="X160" s="133"/>
      <c r="Y160" s="133"/>
      <c r="Z160" s="134"/>
      <c r="AA160" s="134"/>
      <c r="AB160" s="134"/>
      <c r="AC160" s="98"/>
      <c r="AD160" s="99"/>
    </row>
    <row r="161" spans="1:30" s="146" customFormat="1" ht="45" customHeight="1">
      <c r="A161" s="150"/>
      <c r="B161" s="151"/>
      <c r="C161" s="137" t="s">
        <v>319</v>
      </c>
      <c r="D161" s="138"/>
      <c r="E161" s="138"/>
      <c r="F161" s="762" t="s">
        <v>320</v>
      </c>
      <c r="G161" s="765"/>
      <c r="H161" s="68" t="s">
        <v>167</v>
      </c>
      <c r="I161" s="69" t="s">
        <v>44</v>
      </c>
      <c r="J161" s="139">
        <v>285550600</v>
      </c>
      <c r="K161" s="152"/>
      <c r="L161" s="140"/>
      <c r="M161" s="141"/>
      <c r="N161" s="142">
        <f t="shared" ref="N161" si="160">M161</f>
        <v>0</v>
      </c>
      <c r="O161" s="75">
        <v>31945300</v>
      </c>
      <c r="P161" s="74">
        <f t="shared" ref="P161:R161" si="161">O161</f>
        <v>31945300</v>
      </c>
      <c r="Q161" s="74">
        <f t="shared" si="161"/>
        <v>31945300</v>
      </c>
      <c r="R161" s="74">
        <f t="shared" si="161"/>
        <v>31945300</v>
      </c>
      <c r="S161" s="143"/>
      <c r="T161" s="77">
        <v>12</v>
      </c>
      <c r="U161" s="78">
        <f>ROUNDUP(X161,0)</f>
        <v>12</v>
      </c>
      <c r="V161" s="78">
        <f t="shared" ref="V161" si="162">ROUNDUP(Y161,0)</f>
        <v>12</v>
      </c>
      <c r="W161" s="78">
        <v>42.564271167926357</v>
      </c>
      <c r="X161" s="78">
        <f t="shared" ref="X161" si="163">Q161/J161*100</f>
        <v>11.187264183650814</v>
      </c>
      <c r="Y161" s="78">
        <f t="shared" ref="Y161" si="164">P161/J161*100</f>
        <v>11.187264183650814</v>
      </c>
      <c r="Z161" s="79">
        <f t="shared" ref="Z161" si="165">J161-P161</f>
        <v>253605300</v>
      </c>
      <c r="AA161" s="79">
        <f t="shared" ref="AA161" si="166">J161-Q161</f>
        <v>253605300</v>
      </c>
      <c r="AB161" s="79">
        <f>L161-R161</f>
        <v>-31945300</v>
      </c>
      <c r="AC161" s="144"/>
      <c r="AD161" s="148"/>
    </row>
    <row r="162" spans="1:30" s="50" customFormat="1" ht="30" customHeight="1">
      <c r="A162" s="36"/>
      <c r="B162" s="37"/>
      <c r="C162" s="123" t="s">
        <v>321</v>
      </c>
      <c r="D162" s="124"/>
      <c r="E162" s="124"/>
      <c r="F162" s="768" t="s">
        <v>322</v>
      </c>
      <c r="G162" s="782"/>
      <c r="H162" s="125"/>
      <c r="I162" s="126"/>
      <c r="J162" s="127"/>
      <c r="K162" s="128"/>
      <c r="L162" s="128"/>
      <c r="M162" s="129"/>
      <c r="N162" s="130"/>
      <c r="O162" s="131"/>
      <c r="P162" s="130"/>
      <c r="Q162" s="130"/>
      <c r="R162" s="130"/>
      <c r="S162" s="132"/>
      <c r="T162" s="133"/>
      <c r="U162" s="133"/>
      <c r="V162" s="133"/>
      <c r="W162" s="133"/>
      <c r="X162" s="133"/>
      <c r="Y162" s="133"/>
      <c r="Z162" s="134"/>
      <c r="AA162" s="134"/>
      <c r="AB162" s="134"/>
      <c r="AC162" s="98"/>
      <c r="AD162" s="99"/>
    </row>
    <row r="163" spans="1:30" s="50" customFormat="1" ht="30" customHeight="1">
      <c r="A163" s="36"/>
      <c r="B163" s="37"/>
      <c r="C163" s="123" t="s">
        <v>323</v>
      </c>
      <c r="D163" s="124"/>
      <c r="E163" s="124"/>
      <c r="F163" s="768" t="s">
        <v>324</v>
      </c>
      <c r="G163" s="782"/>
      <c r="H163" s="125"/>
      <c r="I163" s="126"/>
      <c r="J163" s="127"/>
      <c r="K163" s="128"/>
      <c r="L163" s="128"/>
      <c r="M163" s="129"/>
      <c r="N163" s="130"/>
      <c r="O163" s="131"/>
      <c r="P163" s="130"/>
      <c r="Q163" s="130"/>
      <c r="R163" s="130"/>
      <c r="S163" s="132"/>
      <c r="T163" s="133"/>
      <c r="U163" s="133"/>
      <c r="V163" s="133"/>
      <c r="W163" s="133"/>
      <c r="X163" s="133"/>
      <c r="Y163" s="133"/>
      <c r="Z163" s="134"/>
      <c r="AA163" s="134"/>
      <c r="AB163" s="134"/>
      <c r="AC163" s="98"/>
      <c r="AD163" s="99"/>
    </row>
    <row r="164" spans="1:30" s="146" customFormat="1" ht="30" customHeight="1">
      <c r="A164" s="150"/>
      <c r="B164" s="151"/>
      <c r="C164" s="137" t="s">
        <v>325</v>
      </c>
      <c r="D164" s="138"/>
      <c r="E164" s="138"/>
      <c r="F164" s="762" t="s">
        <v>326</v>
      </c>
      <c r="G164" s="765"/>
      <c r="H164" s="68"/>
      <c r="I164" s="69"/>
      <c r="J164" s="139">
        <v>42000000</v>
      </c>
      <c r="K164" s="152"/>
      <c r="L164" s="140"/>
      <c r="M164" s="141"/>
      <c r="N164" s="142">
        <f t="shared" si="114"/>
        <v>0</v>
      </c>
      <c r="O164" s="75">
        <f>N164</f>
        <v>0</v>
      </c>
      <c r="P164" s="74">
        <f t="shared" ref="P164:R164" si="167">O164</f>
        <v>0</v>
      </c>
      <c r="Q164" s="74">
        <f t="shared" si="167"/>
        <v>0</v>
      </c>
      <c r="R164" s="74">
        <f t="shared" si="167"/>
        <v>0</v>
      </c>
      <c r="S164" s="143"/>
      <c r="T164" s="77">
        <v>0</v>
      </c>
      <c r="U164" s="78">
        <f>ROUNDUP(X164,0)</f>
        <v>0</v>
      </c>
      <c r="V164" s="78">
        <f t="shared" ref="V164" si="168">ROUNDUP(Y164,0)</f>
        <v>0</v>
      </c>
      <c r="W164" s="78">
        <v>42.564271167926357</v>
      </c>
      <c r="X164" s="78">
        <f t="shared" ref="X164" si="169">Q164/J164*100</f>
        <v>0</v>
      </c>
      <c r="Y164" s="78">
        <f t="shared" ref="Y164" si="170">P164/J164*100</f>
        <v>0</v>
      </c>
      <c r="Z164" s="79">
        <f t="shared" ref="Z164" si="171">J164-P164</f>
        <v>42000000</v>
      </c>
      <c r="AA164" s="79">
        <f t="shared" ref="AA164" si="172">J164-Q164</f>
        <v>42000000</v>
      </c>
      <c r="AB164" s="79">
        <f>L164-R164</f>
        <v>0</v>
      </c>
      <c r="AC164" s="144"/>
      <c r="AD164" s="148"/>
    </row>
    <row r="165" spans="1:30" s="104" customFormat="1" ht="30" customHeight="1">
      <c r="A165" s="36"/>
      <c r="B165" s="37"/>
      <c r="C165" s="25" t="s">
        <v>327</v>
      </c>
      <c r="D165" s="109"/>
      <c r="E165" s="109"/>
      <c r="F165" s="770" t="s">
        <v>328</v>
      </c>
      <c r="G165" s="771"/>
      <c r="H165" s="27"/>
      <c r="I165" s="28"/>
      <c r="J165" s="110"/>
      <c r="K165" s="30"/>
      <c r="L165" s="31"/>
      <c r="M165" s="31"/>
      <c r="N165" s="110"/>
      <c r="O165" s="110"/>
      <c r="P165" s="110"/>
      <c r="Q165" s="110"/>
      <c r="R165" s="110"/>
      <c r="S165" s="32"/>
      <c r="T165" s="30"/>
      <c r="U165" s="30"/>
      <c r="V165" s="30"/>
      <c r="W165" s="30"/>
      <c r="X165" s="30"/>
      <c r="Y165" s="30"/>
      <c r="Z165" s="110"/>
      <c r="AA165" s="110"/>
      <c r="AB165" s="110"/>
      <c r="AC165" s="111"/>
      <c r="AD165" s="112"/>
    </row>
    <row r="166" spans="1:30" s="65" customFormat="1" ht="30" customHeight="1">
      <c r="A166" s="5"/>
      <c r="B166" s="24"/>
      <c r="C166" s="113" t="s">
        <v>209</v>
      </c>
      <c r="D166" s="114"/>
      <c r="E166" s="114"/>
      <c r="F166" s="772" t="s">
        <v>210</v>
      </c>
      <c r="G166" s="784"/>
      <c r="H166" s="40"/>
      <c r="I166" s="41"/>
      <c r="J166" s="115"/>
      <c r="K166" s="116"/>
      <c r="L166" s="116"/>
      <c r="M166" s="116"/>
      <c r="N166" s="117"/>
      <c r="O166" s="118"/>
      <c r="P166" s="117"/>
      <c r="Q166" s="117"/>
      <c r="R166" s="117"/>
      <c r="S166" s="119"/>
      <c r="T166" s="120"/>
      <c r="U166" s="120"/>
      <c r="V166" s="120"/>
      <c r="W166" s="120"/>
      <c r="X166" s="120"/>
      <c r="Y166" s="120"/>
      <c r="Z166" s="121"/>
      <c r="AA166" s="121"/>
      <c r="AB166" s="121"/>
      <c r="AC166" s="42"/>
      <c r="AD166" s="122"/>
    </row>
    <row r="167" spans="1:30" s="50" customFormat="1" ht="30" customHeight="1">
      <c r="A167" s="36"/>
      <c r="B167" s="37"/>
      <c r="C167" s="123" t="s">
        <v>223</v>
      </c>
      <c r="D167" s="124"/>
      <c r="E167" s="124"/>
      <c r="F167" s="768" t="s">
        <v>224</v>
      </c>
      <c r="G167" s="782"/>
      <c r="H167" s="125"/>
      <c r="I167" s="126"/>
      <c r="J167" s="127"/>
      <c r="K167" s="128"/>
      <c r="L167" s="128"/>
      <c r="M167" s="129"/>
      <c r="N167" s="130"/>
      <c r="O167" s="131"/>
      <c r="P167" s="130"/>
      <c r="Q167" s="130"/>
      <c r="R167" s="130"/>
      <c r="S167" s="132"/>
      <c r="T167" s="133"/>
      <c r="U167" s="133"/>
      <c r="V167" s="133"/>
      <c r="W167" s="133"/>
      <c r="X167" s="133"/>
      <c r="Y167" s="133"/>
      <c r="Z167" s="134"/>
      <c r="AA167" s="134"/>
      <c r="AB167" s="134"/>
      <c r="AC167" s="98"/>
      <c r="AD167" s="99"/>
    </row>
    <row r="168" spans="1:30" s="146" customFormat="1" ht="30" customHeight="1">
      <c r="A168" s="150"/>
      <c r="B168" s="151"/>
      <c r="C168" s="137" t="s">
        <v>329</v>
      </c>
      <c r="D168" s="138"/>
      <c r="E168" s="138"/>
      <c r="F168" s="762" t="s">
        <v>330</v>
      </c>
      <c r="G168" s="765"/>
      <c r="H168" s="159"/>
      <c r="I168" s="145"/>
      <c r="J168" s="139">
        <v>548515000</v>
      </c>
      <c r="K168" s="160" t="s">
        <v>331</v>
      </c>
      <c r="L168" s="140" t="s">
        <v>46</v>
      </c>
      <c r="M168" s="141"/>
      <c r="N168" s="142">
        <f t="shared" ref="N168" si="173">M168</f>
        <v>0</v>
      </c>
      <c r="O168" s="75">
        <f>N168</f>
        <v>0</v>
      </c>
      <c r="P168" s="74">
        <f t="shared" ref="P168:R168" si="174">O168</f>
        <v>0</v>
      </c>
      <c r="Q168" s="74">
        <f t="shared" si="174"/>
        <v>0</v>
      </c>
      <c r="R168" s="74">
        <f t="shared" si="174"/>
        <v>0</v>
      </c>
      <c r="S168" s="143"/>
      <c r="T168" s="77">
        <v>0</v>
      </c>
      <c r="U168" s="78">
        <f t="shared" ref="U168:V168" si="175">ROUNDUP(X168,0)</f>
        <v>0</v>
      </c>
      <c r="V168" s="78">
        <f t="shared" si="175"/>
        <v>0</v>
      </c>
      <c r="W168" s="78">
        <v>42.564271167926357</v>
      </c>
      <c r="X168" s="78">
        <f t="shared" ref="X168" si="176">Q168/J168*100</f>
        <v>0</v>
      </c>
      <c r="Y168" s="78">
        <f t="shared" ref="Y168" si="177">(P168/J168)*100</f>
        <v>0</v>
      </c>
      <c r="Z168" s="79">
        <f t="shared" ref="Z168" si="178">J168-P168</f>
        <v>548515000</v>
      </c>
      <c r="AA168" s="79">
        <f t="shared" ref="AA168" si="179">J168-Q168</f>
        <v>548515000</v>
      </c>
      <c r="AB168" s="79" t="e">
        <f>L168-R168</f>
        <v>#VALUE!</v>
      </c>
      <c r="AC168" s="144"/>
      <c r="AD168" s="148"/>
    </row>
    <row r="169" spans="1:30" s="104" customFormat="1" ht="30" customHeight="1">
      <c r="A169" s="36"/>
      <c r="B169" s="37"/>
      <c r="C169" s="25" t="s">
        <v>332</v>
      </c>
      <c r="D169" s="109"/>
      <c r="E169" s="109"/>
      <c r="F169" s="770" t="s">
        <v>333</v>
      </c>
      <c r="G169" s="771"/>
      <c r="H169" s="27"/>
      <c r="I169" s="28"/>
      <c r="J169" s="110"/>
      <c r="K169" s="30"/>
      <c r="L169" s="31"/>
      <c r="M169" s="31"/>
      <c r="N169" s="110"/>
      <c r="O169" s="110"/>
      <c r="P169" s="110"/>
      <c r="Q169" s="110"/>
      <c r="R169" s="110"/>
      <c r="S169" s="32"/>
      <c r="T169" s="30"/>
      <c r="U169" s="30"/>
      <c r="V169" s="30"/>
      <c r="W169" s="30"/>
      <c r="X169" s="30"/>
      <c r="Y169" s="30"/>
      <c r="Z169" s="110"/>
      <c r="AA169" s="110"/>
      <c r="AB169" s="110"/>
      <c r="AC169" s="111"/>
      <c r="AD169" s="112"/>
    </row>
    <row r="170" spans="1:30" s="65" customFormat="1" ht="30" customHeight="1">
      <c r="A170" s="5"/>
      <c r="B170" s="24"/>
      <c r="C170" s="113" t="s">
        <v>209</v>
      </c>
      <c r="D170" s="114"/>
      <c r="E170" s="114"/>
      <c r="F170" s="772" t="s">
        <v>210</v>
      </c>
      <c r="G170" s="784"/>
      <c r="H170" s="40"/>
      <c r="I170" s="41"/>
      <c r="J170" s="115"/>
      <c r="K170" s="116"/>
      <c r="L170" s="116"/>
      <c r="M170" s="116"/>
      <c r="N170" s="117"/>
      <c r="O170" s="118"/>
      <c r="P170" s="117"/>
      <c r="Q170" s="117"/>
      <c r="R170" s="117"/>
      <c r="S170" s="119"/>
      <c r="T170" s="120"/>
      <c r="U170" s="120"/>
      <c r="V170" s="120"/>
      <c r="W170" s="120"/>
      <c r="X170" s="120"/>
      <c r="Y170" s="120"/>
      <c r="Z170" s="121"/>
      <c r="AA170" s="121"/>
      <c r="AB170" s="121"/>
      <c r="AC170" s="42"/>
      <c r="AD170" s="122"/>
    </row>
    <row r="171" spans="1:30" s="50" customFormat="1" ht="30" customHeight="1">
      <c r="A171" s="36"/>
      <c r="B171" s="37"/>
      <c r="C171" s="123" t="s">
        <v>223</v>
      </c>
      <c r="D171" s="124"/>
      <c r="E171" s="124"/>
      <c r="F171" s="768" t="s">
        <v>224</v>
      </c>
      <c r="G171" s="782"/>
      <c r="H171" s="125"/>
      <c r="I171" s="126"/>
      <c r="J171" s="127"/>
      <c r="K171" s="128"/>
      <c r="L171" s="128"/>
      <c r="M171" s="129"/>
      <c r="N171" s="130"/>
      <c r="O171" s="131"/>
      <c r="P171" s="130"/>
      <c r="Q171" s="130"/>
      <c r="R171" s="130"/>
      <c r="S171" s="132"/>
      <c r="T171" s="133"/>
      <c r="U171" s="133"/>
      <c r="V171" s="133"/>
      <c r="W171" s="133"/>
      <c r="X171" s="133"/>
      <c r="Y171" s="133"/>
      <c r="Z171" s="134"/>
      <c r="AA171" s="134"/>
      <c r="AB171" s="134"/>
      <c r="AC171" s="98"/>
      <c r="AD171" s="99"/>
    </row>
    <row r="172" spans="1:30" s="146" customFormat="1" ht="30" customHeight="1">
      <c r="A172" s="150"/>
      <c r="B172" s="151"/>
      <c r="C172" s="137" t="s">
        <v>329</v>
      </c>
      <c r="D172" s="138"/>
      <c r="E172" s="138"/>
      <c r="F172" s="762" t="s">
        <v>330</v>
      </c>
      <c r="G172" s="765"/>
      <c r="H172" s="159"/>
      <c r="I172" s="145"/>
      <c r="J172" s="139">
        <v>559595000</v>
      </c>
      <c r="K172" s="160" t="s">
        <v>331</v>
      </c>
      <c r="L172" s="140" t="s">
        <v>46</v>
      </c>
      <c r="M172" s="141"/>
      <c r="N172" s="142">
        <f t="shared" ref="N172" si="180">M172</f>
        <v>0</v>
      </c>
      <c r="O172" s="75">
        <f>N172</f>
        <v>0</v>
      </c>
      <c r="P172" s="74">
        <f t="shared" ref="P172:R172" si="181">O172</f>
        <v>0</v>
      </c>
      <c r="Q172" s="74">
        <f t="shared" si="181"/>
        <v>0</v>
      </c>
      <c r="R172" s="74">
        <f t="shared" si="181"/>
        <v>0</v>
      </c>
      <c r="S172" s="143"/>
      <c r="T172" s="77">
        <v>0</v>
      </c>
      <c r="U172" s="78">
        <f t="shared" ref="U172:V172" si="182">ROUNDUP(X172,0)</f>
        <v>0</v>
      </c>
      <c r="V172" s="78">
        <f t="shared" si="182"/>
        <v>0</v>
      </c>
      <c r="W172" s="78">
        <v>42.564271167926357</v>
      </c>
      <c r="X172" s="78">
        <f t="shared" ref="X172" si="183">Q172/J172*100</f>
        <v>0</v>
      </c>
      <c r="Y172" s="78">
        <f t="shared" ref="Y172" si="184">(P172/J172)*100</f>
        <v>0</v>
      </c>
      <c r="Z172" s="79">
        <f t="shared" ref="Z172" si="185">J172-P172</f>
        <v>559595000</v>
      </c>
      <c r="AA172" s="79">
        <f t="shared" ref="AA172" si="186">J172-Q172</f>
        <v>559595000</v>
      </c>
      <c r="AB172" s="79" t="e">
        <f>L172-R172</f>
        <v>#VALUE!</v>
      </c>
      <c r="AC172" s="144"/>
      <c r="AD172" s="148"/>
    </row>
    <row r="173" spans="1:30" s="104" customFormat="1" ht="30" customHeight="1">
      <c r="A173" s="36"/>
      <c r="B173" s="37"/>
      <c r="C173" s="25" t="s">
        <v>334</v>
      </c>
      <c r="D173" s="109"/>
      <c r="E173" s="109"/>
      <c r="F173" s="770" t="s">
        <v>335</v>
      </c>
      <c r="G173" s="771"/>
      <c r="H173" s="27"/>
      <c r="I173" s="28"/>
      <c r="J173" s="110"/>
      <c r="K173" s="30"/>
      <c r="L173" s="31"/>
      <c r="M173" s="31"/>
      <c r="N173" s="110"/>
      <c r="O173" s="110"/>
      <c r="P173" s="110"/>
      <c r="Q173" s="110"/>
      <c r="R173" s="110"/>
      <c r="S173" s="32"/>
      <c r="T173" s="30"/>
      <c r="U173" s="30"/>
      <c r="V173" s="30"/>
      <c r="W173" s="30"/>
      <c r="X173" s="30"/>
      <c r="Y173" s="30"/>
      <c r="Z173" s="110"/>
      <c r="AA173" s="110"/>
      <c r="AB173" s="110"/>
      <c r="AC173" s="111"/>
      <c r="AD173" s="112"/>
    </row>
    <row r="174" spans="1:30" s="65" customFormat="1" ht="30" customHeight="1">
      <c r="A174" s="5"/>
      <c r="B174" s="24"/>
      <c r="C174" s="113" t="s">
        <v>209</v>
      </c>
      <c r="D174" s="114"/>
      <c r="E174" s="114"/>
      <c r="F174" s="772" t="s">
        <v>210</v>
      </c>
      <c r="G174" s="784"/>
      <c r="H174" s="40"/>
      <c r="I174" s="41"/>
      <c r="J174" s="115"/>
      <c r="K174" s="116"/>
      <c r="L174" s="116"/>
      <c r="M174" s="116"/>
      <c r="N174" s="117"/>
      <c r="O174" s="118"/>
      <c r="P174" s="117"/>
      <c r="Q174" s="117"/>
      <c r="R174" s="117"/>
      <c r="S174" s="119"/>
      <c r="T174" s="120"/>
      <c r="U174" s="120"/>
      <c r="V174" s="120"/>
      <c r="W174" s="120"/>
      <c r="X174" s="120"/>
      <c r="Y174" s="120"/>
      <c r="Z174" s="121"/>
      <c r="AA174" s="121"/>
      <c r="AB174" s="121"/>
      <c r="AC174" s="42"/>
      <c r="AD174" s="122"/>
    </row>
    <row r="175" spans="1:30" s="50" customFormat="1" ht="30" customHeight="1">
      <c r="A175" s="36"/>
      <c r="B175" s="37"/>
      <c r="C175" s="123" t="s">
        <v>223</v>
      </c>
      <c r="D175" s="124"/>
      <c r="E175" s="124"/>
      <c r="F175" s="768" t="s">
        <v>224</v>
      </c>
      <c r="G175" s="782"/>
      <c r="H175" s="125"/>
      <c r="I175" s="126"/>
      <c r="J175" s="127"/>
      <c r="K175" s="128"/>
      <c r="L175" s="128"/>
      <c r="M175" s="129"/>
      <c r="N175" s="130"/>
      <c r="O175" s="131"/>
      <c r="P175" s="130"/>
      <c r="Q175" s="130"/>
      <c r="R175" s="130"/>
      <c r="S175" s="132"/>
      <c r="T175" s="133"/>
      <c r="U175" s="133"/>
      <c r="V175" s="133"/>
      <c r="W175" s="133"/>
      <c r="X175" s="133"/>
      <c r="Y175" s="133"/>
      <c r="Z175" s="134"/>
      <c r="AA175" s="134"/>
      <c r="AB175" s="134"/>
      <c r="AC175" s="98"/>
      <c r="AD175" s="99"/>
    </row>
    <row r="176" spans="1:30" s="146" customFormat="1" ht="30" customHeight="1">
      <c r="A176" s="150"/>
      <c r="B176" s="151"/>
      <c r="C176" s="137" t="s">
        <v>329</v>
      </c>
      <c r="D176" s="138"/>
      <c r="E176" s="138"/>
      <c r="F176" s="762" t="s">
        <v>330</v>
      </c>
      <c r="G176" s="765"/>
      <c r="H176" s="159"/>
      <c r="I176" s="145"/>
      <c r="J176" s="139">
        <v>751384000</v>
      </c>
      <c r="K176" s="160" t="s">
        <v>331</v>
      </c>
      <c r="L176" s="140" t="s">
        <v>46</v>
      </c>
      <c r="M176" s="141"/>
      <c r="N176" s="142">
        <f t="shared" ref="N176" si="187">M176</f>
        <v>0</v>
      </c>
      <c r="O176" s="75">
        <f>N176</f>
        <v>0</v>
      </c>
      <c r="P176" s="74">
        <f t="shared" ref="P176:R176" si="188">O176</f>
        <v>0</v>
      </c>
      <c r="Q176" s="74">
        <f t="shared" si="188"/>
        <v>0</v>
      </c>
      <c r="R176" s="74">
        <f t="shared" si="188"/>
        <v>0</v>
      </c>
      <c r="S176" s="143"/>
      <c r="T176" s="77">
        <v>0</v>
      </c>
      <c r="U176" s="78">
        <f t="shared" ref="U176:V176" si="189">ROUNDUP(X176,0)</f>
        <v>0</v>
      </c>
      <c r="V176" s="78">
        <f t="shared" si="189"/>
        <v>0</v>
      </c>
      <c r="W176" s="78">
        <v>42.564271167926357</v>
      </c>
      <c r="X176" s="78">
        <f t="shared" ref="X176" si="190">Q176/J176*100</f>
        <v>0</v>
      </c>
      <c r="Y176" s="78">
        <f t="shared" ref="Y176" si="191">(P176/J176)*100</f>
        <v>0</v>
      </c>
      <c r="Z176" s="79">
        <f t="shared" ref="Z176" si="192">J176-P176</f>
        <v>751384000</v>
      </c>
      <c r="AA176" s="79">
        <f t="shared" ref="AA176" si="193">J176-Q176</f>
        <v>751384000</v>
      </c>
      <c r="AB176" s="79" t="e">
        <f>L176-R176</f>
        <v>#VALUE!</v>
      </c>
      <c r="AC176" s="144"/>
      <c r="AD176" s="148"/>
    </row>
    <row r="177" spans="1:30" s="104" customFormat="1" ht="30" customHeight="1">
      <c r="A177" s="36"/>
      <c r="B177" s="37"/>
      <c r="C177" s="25" t="s">
        <v>336</v>
      </c>
      <c r="D177" s="109"/>
      <c r="E177" s="109"/>
      <c r="F177" s="770" t="s">
        <v>337</v>
      </c>
      <c r="G177" s="771"/>
      <c r="H177" s="27"/>
      <c r="I177" s="28"/>
      <c r="J177" s="110"/>
      <c r="K177" s="30"/>
      <c r="L177" s="31"/>
      <c r="M177" s="31"/>
      <c r="N177" s="110"/>
      <c r="O177" s="110"/>
      <c r="P177" s="110"/>
      <c r="Q177" s="110"/>
      <c r="R177" s="110"/>
      <c r="S177" s="32"/>
      <c r="T177" s="30"/>
      <c r="U177" s="30"/>
      <c r="V177" s="30"/>
      <c r="W177" s="30"/>
      <c r="X177" s="30"/>
      <c r="Y177" s="30"/>
      <c r="Z177" s="110"/>
      <c r="AA177" s="110"/>
      <c r="AB177" s="110"/>
      <c r="AC177" s="111"/>
      <c r="AD177" s="112"/>
    </row>
    <row r="178" spans="1:30" s="65" customFormat="1" ht="30" customHeight="1">
      <c r="A178" s="5"/>
      <c r="B178" s="24"/>
      <c r="C178" s="113" t="s">
        <v>209</v>
      </c>
      <c r="D178" s="114"/>
      <c r="E178" s="114"/>
      <c r="F178" s="772" t="s">
        <v>210</v>
      </c>
      <c r="G178" s="784"/>
      <c r="H178" s="40"/>
      <c r="I178" s="41"/>
      <c r="J178" s="115"/>
      <c r="K178" s="116"/>
      <c r="L178" s="116"/>
      <c r="M178" s="116"/>
      <c r="N178" s="117"/>
      <c r="O178" s="118"/>
      <c r="P178" s="117"/>
      <c r="Q178" s="117"/>
      <c r="R178" s="117"/>
      <c r="S178" s="119"/>
      <c r="T178" s="120"/>
      <c r="U178" s="120"/>
      <c r="V178" s="120"/>
      <c r="W178" s="120"/>
      <c r="X178" s="120"/>
      <c r="Y178" s="120"/>
      <c r="Z178" s="121"/>
      <c r="AA178" s="121"/>
      <c r="AB178" s="121"/>
      <c r="AC178" s="42"/>
      <c r="AD178" s="122"/>
    </row>
    <row r="179" spans="1:30" s="50" customFormat="1" ht="30" customHeight="1">
      <c r="A179" s="36"/>
      <c r="B179" s="37"/>
      <c r="C179" s="123" t="s">
        <v>223</v>
      </c>
      <c r="D179" s="124"/>
      <c r="E179" s="124"/>
      <c r="F179" s="768" t="s">
        <v>224</v>
      </c>
      <c r="G179" s="782"/>
      <c r="H179" s="125"/>
      <c r="I179" s="126"/>
      <c r="J179" s="127"/>
      <c r="K179" s="128"/>
      <c r="L179" s="128"/>
      <c r="M179" s="129"/>
      <c r="N179" s="130"/>
      <c r="O179" s="131"/>
      <c r="P179" s="130"/>
      <c r="Q179" s="130"/>
      <c r="R179" s="130"/>
      <c r="S179" s="132"/>
      <c r="T179" s="133"/>
      <c r="U179" s="133"/>
      <c r="V179" s="133"/>
      <c r="W179" s="133"/>
      <c r="X179" s="133"/>
      <c r="Y179" s="133"/>
      <c r="Z179" s="134"/>
      <c r="AA179" s="134"/>
      <c r="AB179" s="134"/>
      <c r="AC179" s="98"/>
      <c r="AD179" s="99"/>
    </row>
    <row r="180" spans="1:30" s="146" customFormat="1" ht="30" customHeight="1">
      <c r="A180" s="150"/>
      <c r="B180" s="151"/>
      <c r="C180" s="137" t="s">
        <v>329</v>
      </c>
      <c r="D180" s="138"/>
      <c r="E180" s="138"/>
      <c r="F180" s="762" t="s">
        <v>330</v>
      </c>
      <c r="G180" s="765"/>
      <c r="H180" s="159"/>
      <c r="I180" s="145"/>
      <c r="J180" s="139">
        <v>815664000</v>
      </c>
      <c r="K180" s="160" t="s">
        <v>331</v>
      </c>
      <c r="L180" s="140" t="s">
        <v>46</v>
      </c>
      <c r="M180" s="141"/>
      <c r="N180" s="142">
        <f t="shared" ref="N180" si="194">M180</f>
        <v>0</v>
      </c>
      <c r="O180" s="75">
        <f>N180</f>
        <v>0</v>
      </c>
      <c r="P180" s="74">
        <f t="shared" ref="P180:R180" si="195">O180</f>
        <v>0</v>
      </c>
      <c r="Q180" s="74">
        <f t="shared" si="195"/>
        <v>0</v>
      </c>
      <c r="R180" s="74">
        <f t="shared" si="195"/>
        <v>0</v>
      </c>
      <c r="S180" s="143"/>
      <c r="T180" s="77">
        <v>0</v>
      </c>
      <c r="U180" s="78">
        <f t="shared" ref="U180:V180" si="196">ROUNDUP(X180,0)</f>
        <v>0</v>
      </c>
      <c r="V180" s="78">
        <f t="shared" si="196"/>
        <v>0</v>
      </c>
      <c r="W180" s="78">
        <v>42.564271167926357</v>
      </c>
      <c r="X180" s="78">
        <f t="shared" ref="X180" si="197">Q180/J180*100</f>
        <v>0</v>
      </c>
      <c r="Y180" s="78">
        <f t="shared" ref="Y180" si="198">(P180/J180)*100</f>
        <v>0</v>
      </c>
      <c r="Z180" s="79">
        <f t="shared" ref="Z180" si="199">J180-P180</f>
        <v>815664000</v>
      </c>
      <c r="AA180" s="79">
        <f t="shared" ref="AA180" si="200">J180-Q180</f>
        <v>815664000</v>
      </c>
      <c r="AB180" s="79" t="e">
        <f>L180-R180</f>
        <v>#VALUE!</v>
      </c>
      <c r="AC180" s="144"/>
      <c r="AD180" s="148"/>
    </row>
    <row r="181" spans="1:30" s="104" customFormat="1" ht="30" customHeight="1">
      <c r="A181" s="36"/>
      <c r="B181" s="37"/>
      <c r="C181" s="25" t="s">
        <v>338</v>
      </c>
      <c r="D181" s="109"/>
      <c r="E181" s="109"/>
      <c r="F181" s="770" t="s">
        <v>339</v>
      </c>
      <c r="G181" s="771"/>
      <c r="H181" s="27"/>
      <c r="I181" s="28"/>
      <c r="J181" s="110"/>
      <c r="K181" s="110"/>
      <c r="L181" s="31"/>
      <c r="M181" s="31"/>
      <c r="N181" s="110"/>
      <c r="O181" s="110"/>
      <c r="P181" s="110"/>
      <c r="Q181" s="110"/>
      <c r="R181" s="110"/>
      <c r="S181" s="32"/>
      <c r="T181" s="30"/>
      <c r="U181" s="30"/>
      <c r="V181" s="30"/>
      <c r="W181" s="30"/>
      <c r="X181" s="30"/>
      <c r="Y181" s="30"/>
      <c r="Z181" s="110"/>
      <c r="AA181" s="110"/>
      <c r="AB181" s="110"/>
      <c r="AC181" s="111"/>
      <c r="AD181" s="112"/>
    </row>
    <row r="182" spans="1:30" s="65" customFormat="1" ht="30" customHeight="1">
      <c r="A182" s="5"/>
      <c r="B182" s="24"/>
      <c r="C182" s="113" t="s">
        <v>209</v>
      </c>
      <c r="D182" s="114"/>
      <c r="E182" s="114"/>
      <c r="F182" s="772" t="s">
        <v>210</v>
      </c>
      <c r="G182" s="784"/>
      <c r="H182" s="40"/>
      <c r="I182" s="41"/>
      <c r="J182" s="115"/>
      <c r="K182" s="161"/>
      <c r="L182" s="116"/>
      <c r="M182" s="116"/>
      <c r="N182" s="117"/>
      <c r="O182" s="118"/>
      <c r="P182" s="117"/>
      <c r="Q182" s="117"/>
      <c r="R182" s="117"/>
      <c r="S182" s="119"/>
      <c r="T182" s="120"/>
      <c r="U182" s="120"/>
      <c r="V182" s="120"/>
      <c r="W182" s="120"/>
      <c r="X182" s="120"/>
      <c r="Y182" s="120"/>
      <c r="Z182" s="121"/>
      <c r="AA182" s="121"/>
      <c r="AB182" s="121"/>
      <c r="AC182" s="42"/>
      <c r="AD182" s="122"/>
    </row>
    <row r="183" spans="1:30" s="50" customFormat="1" ht="30" customHeight="1">
      <c r="A183" s="36"/>
      <c r="B183" s="37"/>
      <c r="C183" s="123" t="s">
        <v>223</v>
      </c>
      <c r="D183" s="124"/>
      <c r="E183" s="124"/>
      <c r="F183" s="768" t="s">
        <v>224</v>
      </c>
      <c r="G183" s="782"/>
      <c r="H183" s="125"/>
      <c r="I183" s="126"/>
      <c r="J183" s="127"/>
      <c r="K183" s="162"/>
      <c r="L183" s="128"/>
      <c r="M183" s="129"/>
      <c r="N183" s="130"/>
      <c r="O183" s="131"/>
      <c r="P183" s="130"/>
      <c r="Q183" s="130"/>
      <c r="R183" s="130"/>
      <c r="S183" s="132"/>
      <c r="T183" s="133"/>
      <c r="U183" s="133"/>
      <c r="V183" s="133"/>
      <c r="W183" s="133"/>
      <c r="X183" s="133"/>
      <c r="Y183" s="133"/>
      <c r="Z183" s="134"/>
      <c r="AA183" s="134"/>
      <c r="AB183" s="134"/>
      <c r="AC183" s="98"/>
      <c r="AD183" s="99"/>
    </row>
    <row r="184" spans="1:30" s="146" customFormat="1" ht="30" customHeight="1">
      <c r="A184" s="150"/>
      <c r="B184" s="151"/>
      <c r="C184" s="137" t="s">
        <v>329</v>
      </c>
      <c r="D184" s="138"/>
      <c r="E184" s="138"/>
      <c r="F184" s="762" t="s">
        <v>330</v>
      </c>
      <c r="G184" s="765"/>
      <c r="H184" s="159"/>
      <c r="I184" s="145"/>
      <c r="J184" s="139">
        <v>606121000</v>
      </c>
      <c r="K184" s="160" t="s">
        <v>331</v>
      </c>
      <c r="L184" s="140" t="s">
        <v>46</v>
      </c>
      <c r="M184" s="141"/>
      <c r="N184" s="142">
        <f t="shared" ref="N184" si="201">M184</f>
        <v>0</v>
      </c>
      <c r="O184" s="75">
        <f>N184</f>
        <v>0</v>
      </c>
      <c r="P184" s="74">
        <f t="shared" ref="P184:R184" si="202">O184</f>
        <v>0</v>
      </c>
      <c r="Q184" s="74">
        <f t="shared" si="202"/>
        <v>0</v>
      </c>
      <c r="R184" s="74">
        <f t="shared" si="202"/>
        <v>0</v>
      </c>
      <c r="S184" s="143"/>
      <c r="T184" s="77">
        <v>0</v>
      </c>
      <c r="U184" s="78">
        <f t="shared" ref="U184:V184" si="203">ROUNDUP(X184,0)</f>
        <v>0</v>
      </c>
      <c r="V184" s="78">
        <f t="shared" si="203"/>
        <v>0</v>
      </c>
      <c r="W184" s="78">
        <v>42.564271167926357</v>
      </c>
      <c r="X184" s="78">
        <f t="shared" ref="X184" si="204">Q184/J184*100</f>
        <v>0</v>
      </c>
      <c r="Y184" s="78">
        <f t="shared" ref="Y184" si="205">(P184/J184)*100</f>
        <v>0</v>
      </c>
      <c r="Z184" s="79">
        <f t="shared" ref="Z184" si="206">J184-P184</f>
        <v>606121000</v>
      </c>
      <c r="AA184" s="79">
        <f t="shared" ref="AA184" si="207">J184-Q184</f>
        <v>606121000</v>
      </c>
      <c r="AB184" s="79" t="e">
        <f>L184-R184</f>
        <v>#VALUE!</v>
      </c>
      <c r="AC184" s="144"/>
      <c r="AD184" s="148"/>
    </row>
    <row r="185" spans="1:30" s="104" customFormat="1" ht="30" customHeight="1">
      <c r="A185" s="36"/>
      <c r="B185" s="37"/>
      <c r="C185" s="25" t="s">
        <v>340</v>
      </c>
      <c r="D185" s="109"/>
      <c r="E185" s="109"/>
      <c r="F185" s="770" t="s">
        <v>341</v>
      </c>
      <c r="G185" s="771"/>
      <c r="H185" s="27"/>
      <c r="I185" s="28"/>
      <c r="J185" s="110"/>
      <c r="K185" s="110"/>
      <c r="L185" s="31"/>
      <c r="M185" s="31"/>
      <c r="N185" s="110"/>
      <c r="O185" s="110"/>
      <c r="P185" s="110"/>
      <c r="Q185" s="110"/>
      <c r="R185" s="110"/>
      <c r="S185" s="32"/>
      <c r="T185" s="30"/>
      <c r="U185" s="30"/>
      <c r="V185" s="30"/>
      <c r="W185" s="30"/>
      <c r="X185" s="30"/>
      <c r="Y185" s="30"/>
      <c r="Z185" s="110"/>
      <c r="AA185" s="110"/>
      <c r="AB185" s="110"/>
      <c r="AC185" s="111"/>
      <c r="AD185" s="112"/>
    </row>
    <row r="186" spans="1:30" s="65" customFormat="1" ht="30" customHeight="1">
      <c r="A186" s="5"/>
      <c r="B186" s="24"/>
      <c r="C186" s="113" t="s">
        <v>209</v>
      </c>
      <c r="D186" s="114"/>
      <c r="E186" s="114"/>
      <c r="F186" s="772" t="s">
        <v>210</v>
      </c>
      <c r="G186" s="784"/>
      <c r="H186" s="40"/>
      <c r="I186" s="41"/>
      <c r="J186" s="115"/>
      <c r="K186" s="161"/>
      <c r="L186" s="116"/>
      <c r="M186" s="116"/>
      <c r="N186" s="117"/>
      <c r="O186" s="118"/>
      <c r="P186" s="117"/>
      <c r="Q186" s="117"/>
      <c r="R186" s="117"/>
      <c r="S186" s="119"/>
      <c r="T186" s="120"/>
      <c r="U186" s="120"/>
      <c r="V186" s="120"/>
      <c r="W186" s="120"/>
      <c r="X186" s="120"/>
      <c r="Y186" s="120"/>
      <c r="Z186" s="121"/>
      <c r="AA186" s="121"/>
      <c r="AB186" s="121"/>
      <c r="AC186" s="42"/>
      <c r="AD186" s="122"/>
    </row>
    <row r="187" spans="1:30" s="50" customFormat="1" ht="30" customHeight="1">
      <c r="A187" s="36"/>
      <c r="B187" s="37"/>
      <c r="C187" s="123" t="s">
        <v>223</v>
      </c>
      <c r="D187" s="124"/>
      <c r="E187" s="124"/>
      <c r="F187" s="768" t="s">
        <v>224</v>
      </c>
      <c r="G187" s="782"/>
      <c r="H187" s="125"/>
      <c r="I187" s="126"/>
      <c r="J187" s="127"/>
      <c r="K187" s="162"/>
      <c r="L187" s="128"/>
      <c r="M187" s="129"/>
      <c r="N187" s="130"/>
      <c r="O187" s="131"/>
      <c r="P187" s="130"/>
      <c r="Q187" s="130"/>
      <c r="R187" s="130"/>
      <c r="S187" s="132"/>
      <c r="T187" s="133"/>
      <c r="U187" s="133"/>
      <c r="V187" s="133"/>
      <c r="W187" s="133"/>
      <c r="X187" s="133"/>
      <c r="Y187" s="133"/>
      <c r="Z187" s="134"/>
      <c r="AA187" s="134"/>
      <c r="AB187" s="134"/>
      <c r="AC187" s="98"/>
      <c r="AD187" s="99"/>
    </row>
    <row r="188" spans="1:30" s="146" customFormat="1" ht="30" customHeight="1">
      <c r="A188" s="150"/>
      <c r="B188" s="151"/>
      <c r="C188" s="137" t="s">
        <v>329</v>
      </c>
      <c r="D188" s="138"/>
      <c r="E188" s="138"/>
      <c r="F188" s="762" t="s">
        <v>330</v>
      </c>
      <c r="G188" s="765"/>
      <c r="H188" s="159"/>
      <c r="I188" s="145"/>
      <c r="J188" s="139">
        <v>651485000</v>
      </c>
      <c r="K188" s="160" t="s">
        <v>331</v>
      </c>
      <c r="L188" s="140" t="s">
        <v>46</v>
      </c>
      <c r="M188" s="141"/>
      <c r="N188" s="142">
        <f t="shared" ref="N188" si="208">M188</f>
        <v>0</v>
      </c>
      <c r="O188" s="75">
        <f>N188</f>
        <v>0</v>
      </c>
      <c r="P188" s="74">
        <f t="shared" ref="P188:R188" si="209">O188</f>
        <v>0</v>
      </c>
      <c r="Q188" s="74">
        <f t="shared" si="209"/>
        <v>0</v>
      </c>
      <c r="R188" s="74">
        <f t="shared" si="209"/>
        <v>0</v>
      </c>
      <c r="S188" s="143"/>
      <c r="T188" s="77">
        <v>0</v>
      </c>
      <c r="U188" s="78">
        <f t="shared" ref="U188:V188" si="210">ROUNDUP(X188,0)</f>
        <v>0</v>
      </c>
      <c r="V188" s="78">
        <f t="shared" si="210"/>
        <v>0</v>
      </c>
      <c r="W188" s="78">
        <v>42.564271167926357</v>
      </c>
      <c r="X188" s="78">
        <f t="shared" ref="X188" si="211">Q188/J188*100</f>
        <v>0</v>
      </c>
      <c r="Y188" s="78">
        <f t="shared" ref="Y188" si="212">(P188/J188)*100</f>
        <v>0</v>
      </c>
      <c r="Z188" s="79">
        <f t="shared" ref="Z188" si="213">J188-P188</f>
        <v>651485000</v>
      </c>
      <c r="AA188" s="79">
        <f t="shared" ref="AA188" si="214">J188-Q188</f>
        <v>651485000</v>
      </c>
      <c r="AB188" s="79" t="e">
        <f>L188-R188</f>
        <v>#VALUE!</v>
      </c>
      <c r="AC188" s="144"/>
      <c r="AD188" s="148"/>
    </row>
    <row r="189" spans="1:30" s="104" customFormat="1" ht="30" customHeight="1">
      <c r="A189" s="36"/>
      <c r="B189" s="37"/>
      <c r="C189" s="25" t="s">
        <v>342</v>
      </c>
      <c r="D189" s="109"/>
      <c r="E189" s="109"/>
      <c r="F189" s="770" t="s">
        <v>343</v>
      </c>
      <c r="G189" s="771"/>
      <c r="H189" s="27"/>
      <c r="I189" s="28"/>
      <c r="J189" s="163"/>
      <c r="K189" s="110"/>
      <c r="L189" s="31"/>
      <c r="M189" s="31"/>
      <c r="N189" s="110"/>
      <c r="O189" s="110"/>
      <c r="P189" s="110"/>
      <c r="Q189" s="110"/>
      <c r="R189" s="110"/>
      <c r="S189" s="32"/>
      <c r="T189" s="30"/>
      <c r="U189" s="30"/>
      <c r="V189" s="30"/>
      <c r="W189" s="30"/>
      <c r="X189" s="30"/>
      <c r="Y189" s="30"/>
      <c r="Z189" s="110"/>
      <c r="AA189" s="110"/>
      <c r="AB189" s="110"/>
      <c r="AC189" s="111"/>
      <c r="AD189" s="112"/>
    </row>
    <row r="190" spans="1:30" s="65" customFormat="1" ht="30" customHeight="1">
      <c r="A190" s="5"/>
      <c r="B190" s="24"/>
      <c r="C190" s="113" t="s">
        <v>209</v>
      </c>
      <c r="D190" s="114"/>
      <c r="E190" s="114"/>
      <c r="F190" s="772" t="s">
        <v>210</v>
      </c>
      <c r="G190" s="784"/>
      <c r="H190" s="40"/>
      <c r="I190" s="41"/>
      <c r="J190" s="115"/>
      <c r="K190" s="161"/>
      <c r="L190" s="116"/>
      <c r="M190" s="116"/>
      <c r="N190" s="117"/>
      <c r="O190" s="118"/>
      <c r="P190" s="117"/>
      <c r="Q190" s="117"/>
      <c r="R190" s="117"/>
      <c r="S190" s="119"/>
      <c r="T190" s="120"/>
      <c r="U190" s="120"/>
      <c r="V190" s="120"/>
      <c r="W190" s="120"/>
      <c r="X190" s="120"/>
      <c r="Y190" s="120"/>
      <c r="Z190" s="121"/>
      <c r="AA190" s="121"/>
      <c r="AB190" s="121"/>
      <c r="AC190" s="42"/>
      <c r="AD190" s="122"/>
    </row>
    <row r="191" spans="1:30" s="50" customFormat="1" ht="30" customHeight="1">
      <c r="A191" s="36"/>
      <c r="B191" s="37"/>
      <c r="C191" s="123" t="s">
        <v>223</v>
      </c>
      <c r="D191" s="124"/>
      <c r="E191" s="124"/>
      <c r="F191" s="768" t="s">
        <v>224</v>
      </c>
      <c r="G191" s="782"/>
      <c r="H191" s="125"/>
      <c r="I191" s="126"/>
      <c r="J191" s="127"/>
      <c r="K191" s="162"/>
      <c r="L191" s="128"/>
      <c r="M191" s="129"/>
      <c r="N191" s="130"/>
      <c r="O191" s="131"/>
      <c r="P191" s="130"/>
      <c r="Q191" s="130"/>
      <c r="R191" s="130"/>
      <c r="S191" s="132"/>
      <c r="T191" s="133"/>
      <c r="U191" s="133"/>
      <c r="V191" s="133"/>
      <c r="W191" s="133"/>
      <c r="X191" s="133"/>
      <c r="Y191" s="133"/>
      <c r="Z191" s="134"/>
      <c r="AA191" s="134"/>
      <c r="AB191" s="134"/>
      <c r="AC191" s="98"/>
      <c r="AD191" s="99"/>
    </row>
    <row r="192" spans="1:30" s="146" customFormat="1" ht="30" customHeight="1">
      <c r="A192" s="150"/>
      <c r="B192" s="151"/>
      <c r="C192" s="137" t="s">
        <v>329</v>
      </c>
      <c r="D192" s="138"/>
      <c r="E192" s="138"/>
      <c r="F192" s="762" t="s">
        <v>330</v>
      </c>
      <c r="G192" s="765"/>
      <c r="H192" s="159"/>
      <c r="I192" s="145"/>
      <c r="J192" s="139">
        <v>704878000</v>
      </c>
      <c r="K192" s="160" t="s">
        <v>331</v>
      </c>
      <c r="L192" s="140" t="s">
        <v>46</v>
      </c>
      <c r="M192" s="141"/>
      <c r="N192" s="142">
        <f t="shared" ref="N192" si="215">M192</f>
        <v>0</v>
      </c>
      <c r="O192" s="75">
        <f>N192</f>
        <v>0</v>
      </c>
      <c r="P192" s="74">
        <f t="shared" ref="P192:R192" si="216">O192</f>
        <v>0</v>
      </c>
      <c r="Q192" s="74">
        <f t="shared" si="216"/>
        <v>0</v>
      </c>
      <c r="R192" s="74">
        <f t="shared" si="216"/>
        <v>0</v>
      </c>
      <c r="S192" s="143"/>
      <c r="T192" s="77">
        <v>0</v>
      </c>
      <c r="U192" s="78">
        <f t="shared" ref="U192:V192" si="217">ROUNDUP(X192,0)</f>
        <v>0</v>
      </c>
      <c r="V192" s="78">
        <f t="shared" si="217"/>
        <v>0</v>
      </c>
      <c r="W192" s="78">
        <v>42.564271167926357</v>
      </c>
      <c r="X192" s="78">
        <f t="shared" ref="X192" si="218">Q192/J192*100</f>
        <v>0</v>
      </c>
      <c r="Y192" s="78">
        <f t="shared" ref="Y192" si="219">(P192/J192)*100</f>
        <v>0</v>
      </c>
      <c r="Z192" s="79">
        <f t="shared" ref="Z192" si="220">J192-P192</f>
        <v>704878000</v>
      </c>
      <c r="AA192" s="79">
        <f t="shared" ref="AA192" si="221">J192-Q192</f>
        <v>704878000</v>
      </c>
      <c r="AB192" s="79" t="e">
        <f>L192-R192</f>
        <v>#VALUE!</v>
      </c>
      <c r="AC192" s="144"/>
      <c r="AD192" s="148"/>
    </row>
    <row r="193" spans="1:30" s="104" customFormat="1" ht="30" customHeight="1">
      <c r="A193" s="36"/>
      <c r="B193" s="37"/>
      <c r="C193" s="25" t="s">
        <v>344</v>
      </c>
      <c r="D193" s="109"/>
      <c r="E193" s="109"/>
      <c r="F193" s="770" t="s">
        <v>345</v>
      </c>
      <c r="G193" s="771"/>
      <c r="H193" s="27"/>
      <c r="I193" s="28"/>
      <c r="J193" s="163"/>
      <c r="K193" s="110"/>
      <c r="L193" s="31"/>
      <c r="M193" s="31"/>
      <c r="N193" s="110"/>
      <c r="O193" s="110"/>
      <c r="P193" s="110"/>
      <c r="Q193" s="110"/>
      <c r="R193" s="110"/>
      <c r="S193" s="32"/>
      <c r="T193" s="30"/>
      <c r="U193" s="30"/>
      <c r="V193" s="30"/>
      <c r="W193" s="30"/>
      <c r="X193" s="30"/>
      <c r="Y193" s="30"/>
      <c r="Z193" s="110"/>
      <c r="AA193" s="110"/>
      <c r="AB193" s="110"/>
      <c r="AC193" s="111"/>
      <c r="AD193" s="112"/>
    </row>
    <row r="194" spans="1:30" s="65" customFormat="1" ht="30" customHeight="1">
      <c r="A194" s="5"/>
      <c r="B194" s="24"/>
      <c r="C194" s="113" t="s">
        <v>209</v>
      </c>
      <c r="D194" s="114"/>
      <c r="E194" s="114"/>
      <c r="F194" s="772" t="s">
        <v>210</v>
      </c>
      <c r="G194" s="784"/>
      <c r="H194" s="40"/>
      <c r="I194" s="41"/>
      <c r="J194" s="115"/>
      <c r="K194" s="161"/>
      <c r="L194" s="116"/>
      <c r="M194" s="116"/>
      <c r="N194" s="117"/>
      <c r="O194" s="118"/>
      <c r="P194" s="117"/>
      <c r="Q194" s="117"/>
      <c r="R194" s="117"/>
      <c r="S194" s="119"/>
      <c r="T194" s="120"/>
      <c r="U194" s="120"/>
      <c r="V194" s="120"/>
      <c r="W194" s="120"/>
      <c r="X194" s="120"/>
      <c r="Y194" s="120"/>
      <c r="Z194" s="121"/>
      <c r="AA194" s="121"/>
      <c r="AB194" s="121"/>
      <c r="AC194" s="42"/>
      <c r="AD194" s="122"/>
    </row>
    <row r="195" spans="1:30" s="50" customFormat="1" ht="30" customHeight="1">
      <c r="A195" s="36"/>
      <c r="B195" s="37"/>
      <c r="C195" s="123" t="s">
        <v>223</v>
      </c>
      <c r="D195" s="124"/>
      <c r="E195" s="124"/>
      <c r="F195" s="768" t="s">
        <v>224</v>
      </c>
      <c r="G195" s="782"/>
      <c r="H195" s="125"/>
      <c r="I195" s="126"/>
      <c r="J195" s="127"/>
      <c r="K195" s="162"/>
      <c r="L195" s="128"/>
      <c r="M195" s="129"/>
      <c r="N195" s="130"/>
      <c r="O195" s="131"/>
      <c r="P195" s="130"/>
      <c r="Q195" s="130"/>
      <c r="R195" s="130"/>
      <c r="S195" s="132"/>
      <c r="T195" s="133"/>
      <c r="U195" s="133"/>
      <c r="V195" s="133"/>
      <c r="W195" s="133"/>
      <c r="X195" s="133"/>
      <c r="Y195" s="133"/>
      <c r="Z195" s="134"/>
      <c r="AA195" s="134"/>
      <c r="AB195" s="134"/>
      <c r="AC195" s="98"/>
      <c r="AD195" s="99"/>
    </row>
    <row r="196" spans="1:30" s="146" customFormat="1" ht="30" customHeight="1">
      <c r="A196" s="150"/>
      <c r="B196" s="151"/>
      <c r="C196" s="137" t="s">
        <v>329</v>
      </c>
      <c r="D196" s="138"/>
      <c r="E196" s="138"/>
      <c r="F196" s="762" t="s">
        <v>330</v>
      </c>
      <c r="G196" s="765"/>
      <c r="H196" s="159"/>
      <c r="I196" s="145"/>
      <c r="J196" s="139">
        <v>686478000</v>
      </c>
      <c r="K196" s="160" t="s">
        <v>331</v>
      </c>
      <c r="L196" s="140" t="s">
        <v>46</v>
      </c>
      <c r="M196" s="141"/>
      <c r="N196" s="142">
        <f t="shared" ref="N196" si="222">M196</f>
        <v>0</v>
      </c>
      <c r="O196" s="75">
        <f>N196</f>
        <v>0</v>
      </c>
      <c r="P196" s="74">
        <f t="shared" ref="P196:R196" si="223">O196</f>
        <v>0</v>
      </c>
      <c r="Q196" s="74">
        <f t="shared" si="223"/>
        <v>0</v>
      </c>
      <c r="R196" s="74">
        <f t="shared" si="223"/>
        <v>0</v>
      </c>
      <c r="S196" s="143"/>
      <c r="T196" s="77">
        <v>0</v>
      </c>
      <c r="U196" s="78">
        <f t="shared" ref="U196:V196" si="224">ROUNDUP(X196,0)</f>
        <v>0</v>
      </c>
      <c r="V196" s="78">
        <f t="shared" si="224"/>
        <v>0</v>
      </c>
      <c r="W196" s="78">
        <v>42.564271167926357</v>
      </c>
      <c r="X196" s="78">
        <f t="shared" ref="X196" si="225">Q196/J196*100</f>
        <v>0</v>
      </c>
      <c r="Y196" s="78">
        <f t="shared" ref="Y196" si="226">(P196/J196)*100</f>
        <v>0</v>
      </c>
      <c r="Z196" s="79">
        <f t="shared" ref="Z196" si="227">J196-P196</f>
        <v>686478000</v>
      </c>
      <c r="AA196" s="79">
        <f t="shared" ref="AA196" si="228">J196-Q196</f>
        <v>686478000</v>
      </c>
      <c r="AB196" s="79" t="e">
        <f>L196-R196</f>
        <v>#VALUE!</v>
      </c>
      <c r="AC196" s="144"/>
      <c r="AD196" s="148"/>
    </row>
    <row r="197" spans="1:30" s="104" customFormat="1" ht="30" customHeight="1">
      <c r="A197" s="36"/>
      <c r="B197" s="37"/>
      <c r="C197" s="25" t="s">
        <v>346</v>
      </c>
      <c r="D197" s="109"/>
      <c r="E197" s="109"/>
      <c r="F197" s="770" t="s">
        <v>347</v>
      </c>
      <c r="G197" s="771"/>
      <c r="H197" s="27"/>
      <c r="I197" s="28"/>
      <c r="J197" s="163"/>
      <c r="K197" s="110"/>
      <c r="L197" s="31"/>
      <c r="M197" s="31"/>
      <c r="N197" s="110"/>
      <c r="O197" s="110"/>
      <c r="P197" s="110"/>
      <c r="Q197" s="110"/>
      <c r="R197" s="110"/>
      <c r="S197" s="32"/>
      <c r="T197" s="30"/>
      <c r="U197" s="30"/>
      <c r="V197" s="30"/>
      <c r="W197" s="30"/>
      <c r="X197" s="30"/>
      <c r="Y197" s="30"/>
      <c r="Z197" s="110"/>
      <c r="AA197" s="110"/>
      <c r="AB197" s="110"/>
      <c r="AC197" s="111"/>
      <c r="AD197" s="112"/>
    </row>
    <row r="198" spans="1:30" s="65" customFormat="1" ht="30" customHeight="1">
      <c r="A198" s="5"/>
      <c r="B198" s="24"/>
      <c r="C198" s="113" t="s">
        <v>209</v>
      </c>
      <c r="D198" s="114"/>
      <c r="E198" s="114"/>
      <c r="F198" s="772" t="s">
        <v>210</v>
      </c>
      <c r="G198" s="784"/>
      <c r="H198" s="40"/>
      <c r="I198" s="41"/>
      <c r="J198" s="115"/>
      <c r="K198" s="161"/>
      <c r="L198" s="116"/>
      <c r="M198" s="116"/>
      <c r="N198" s="117"/>
      <c r="O198" s="118"/>
      <c r="P198" s="117"/>
      <c r="Q198" s="117"/>
      <c r="R198" s="117"/>
      <c r="S198" s="119"/>
      <c r="T198" s="120"/>
      <c r="U198" s="120"/>
      <c r="V198" s="120"/>
      <c r="W198" s="120"/>
      <c r="X198" s="120"/>
      <c r="Y198" s="120"/>
      <c r="Z198" s="121"/>
      <c r="AA198" s="121"/>
      <c r="AB198" s="121"/>
      <c r="AC198" s="42"/>
      <c r="AD198" s="122"/>
    </row>
    <row r="199" spans="1:30" s="50" customFormat="1" ht="30" customHeight="1">
      <c r="A199" s="36"/>
      <c r="B199" s="37"/>
      <c r="C199" s="123" t="s">
        <v>223</v>
      </c>
      <c r="D199" s="124"/>
      <c r="E199" s="124"/>
      <c r="F199" s="768" t="s">
        <v>224</v>
      </c>
      <c r="G199" s="782"/>
      <c r="H199" s="125"/>
      <c r="I199" s="126"/>
      <c r="J199" s="127"/>
      <c r="K199" s="162"/>
      <c r="L199" s="128"/>
      <c r="M199" s="129"/>
      <c r="N199" s="130"/>
      <c r="O199" s="131"/>
      <c r="P199" s="130"/>
      <c r="Q199" s="130"/>
      <c r="R199" s="130"/>
      <c r="S199" s="132"/>
      <c r="T199" s="133"/>
      <c r="U199" s="133"/>
      <c r="V199" s="133"/>
      <c r="W199" s="133"/>
      <c r="X199" s="133"/>
      <c r="Y199" s="133"/>
      <c r="Z199" s="134"/>
      <c r="AA199" s="134"/>
      <c r="AB199" s="134"/>
      <c r="AC199" s="98"/>
      <c r="AD199" s="99"/>
    </row>
    <row r="200" spans="1:30" s="146" customFormat="1" ht="30" customHeight="1">
      <c r="A200" s="150"/>
      <c r="B200" s="151"/>
      <c r="C200" s="137" t="s">
        <v>329</v>
      </c>
      <c r="D200" s="138"/>
      <c r="E200" s="138"/>
      <c r="F200" s="762" t="s">
        <v>330</v>
      </c>
      <c r="G200" s="765"/>
      <c r="H200" s="159"/>
      <c r="I200" s="145"/>
      <c r="J200" s="139">
        <v>675878000</v>
      </c>
      <c r="K200" s="160" t="s">
        <v>331</v>
      </c>
      <c r="L200" s="140" t="s">
        <v>46</v>
      </c>
      <c r="M200" s="141"/>
      <c r="N200" s="142">
        <f t="shared" ref="N200" si="229">M200</f>
        <v>0</v>
      </c>
      <c r="O200" s="75">
        <f>N200</f>
        <v>0</v>
      </c>
      <c r="P200" s="74">
        <f t="shared" ref="P200:R200" si="230">O200</f>
        <v>0</v>
      </c>
      <c r="Q200" s="74">
        <f t="shared" si="230"/>
        <v>0</v>
      </c>
      <c r="R200" s="74">
        <f t="shared" si="230"/>
        <v>0</v>
      </c>
      <c r="S200" s="143"/>
      <c r="T200" s="77">
        <v>0</v>
      </c>
      <c r="U200" s="78">
        <f t="shared" ref="U200:V200" si="231">ROUNDUP(X200,0)</f>
        <v>0</v>
      </c>
      <c r="V200" s="78">
        <f t="shared" si="231"/>
        <v>0</v>
      </c>
      <c r="W200" s="78">
        <v>42.564271167926357</v>
      </c>
      <c r="X200" s="78">
        <f t="shared" ref="X200" si="232">Q200/J200*100</f>
        <v>0</v>
      </c>
      <c r="Y200" s="78">
        <f t="shared" ref="Y200" si="233">(P200/J200)*100</f>
        <v>0</v>
      </c>
      <c r="Z200" s="79">
        <f t="shared" ref="Z200" si="234">J200-P200</f>
        <v>675878000</v>
      </c>
      <c r="AA200" s="79">
        <f t="shared" ref="AA200" si="235">J200-Q200</f>
        <v>675878000</v>
      </c>
      <c r="AB200" s="79" t="e">
        <f>L200-R200</f>
        <v>#VALUE!</v>
      </c>
      <c r="AC200" s="144"/>
      <c r="AD200" s="148"/>
    </row>
    <row r="201" spans="1:30" s="104" customFormat="1" ht="30" customHeight="1">
      <c r="A201" s="36"/>
      <c r="B201" s="37"/>
      <c r="C201" s="25" t="s">
        <v>348</v>
      </c>
      <c r="D201" s="109"/>
      <c r="E201" s="109"/>
      <c r="F201" s="770" t="s">
        <v>349</v>
      </c>
      <c r="G201" s="771"/>
      <c r="H201" s="27"/>
      <c r="I201" s="28"/>
      <c r="J201" s="163"/>
      <c r="K201" s="110"/>
      <c r="L201" s="31"/>
      <c r="M201" s="31"/>
      <c r="N201" s="110"/>
      <c r="O201" s="110"/>
      <c r="P201" s="110"/>
      <c r="Q201" s="110"/>
      <c r="R201" s="110"/>
      <c r="S201" s="32"/>
      <c r="T201" s="30"/>
      <c r="U201" s="30"/>
      <c r="V201" s="30"/>
      <c r="W201" s="30"/>
      <c r="X201" s="30"/>
      <c r="Y201" s="30"/>
      <c r="Z201" s="110"/>
      <c r="AA201" s="110"/>
      <c r="AB201" s="110"/>
      <c r="AC201" s="111"/>
      <c r="AD201" s="112"/>
    </row>
    <row r="202" spans="1:30" s="65" customFormat="1" ht="30" customHeight="1">
      <c r="A202" s="5"/>
      <c r="B202" s="24"/>
      <c r="C202" s="113" t="s">
        <v>209</v>
      </c>
      <c r="D202" s="114"/>
      <c r="E202" s="114"/>
      <c r="F202" s="772" t="s">
        <v>210</v>
      </c>
      <c r="G202" s="784"/>
      <c r="H202" s="40"/>
      <c r="I202" s="41"/>
      <c r="J202" s="115"/>
      <c r="K202" s="161"/>
      <c r="L202" s="116"/>
      <c r="M202" s="116"/>
      <c r="N202" s="117"/>
      <c r="O202" s="118"/>
      <c r="P202" s="117"/>
      <c r="Q202" s="117"/>
      <c r="R202" s="117"/>
      <c r="S202" s="119"/>
      <c r="T202" s="120"/>
      <c r="U202" s="120"/>
      <c r="V202" s="120"/>
      <c r="W202" s="120"/>
      <c r="X202" s="120"/>
      <c r="Y202" s="120"/>
      <c r="Z202" s="121"/>
      <c r="AA202" s="121"/>
      <c r="AB202" s="121"/>
      <c r="AC202" s="42"/>
      <c r="AD202" s="122"/>
    </row>
    <row r="203" spans="1:30" s="50" customFormat="1" ht="30" customHeight="1">
      <c r="A203" s="36"/>
      <c r="B203" s="37"/>
      <c r="C203" s="123" t="s">
        <v>223</v>
      </c>
      <c r="D203" s="124"/>
      <c r="E203" s="124"/>
      <c r="F203" s="768" t="s">
        <v>224</v>
      </c>
      <c r="G203" s="782"/>
      <c r="H203" s="125"/>
      <c r="I203" s="126"/>
      <c r="J203" s="127"/>
      <c r="K203" s="162"/>
      <c r="L203" s="128"/>
      <c r="M203" s="129"/>
      <c r="N203" s="130"/>
      <c r="O203" s="131"/>
      <c r="P203" s="130"/>
      <c r="Q203" s="130"/>
      <c r="R203" s="130"/>
      <c r="S203" s="132"/>
      <c r="T203" s="133"/>
      <c r="U203" s="133"/>
      <c r="V203" s="133"/>
      <c r="W203" s="133"/>
      <c r="X203" s="133"/>
      <c r="Y203" s="133"/>
      <c r="Z203" s="134"/>
      <c r="AA203" s="134"/>
      <c r="AB203" s="134"/>
      <c r="AC203" s="98"/>
      <c r="AD203" s="99"/>
    </row>
    <row r="204" spans="1:30" s="146" customFormat="1" ht="30" customHeight="1">
      <c r="A204" s="150"/>
      <c r="B204" s="151"/>
      <c r="C204" s="137" t="s">
        <v>329</v>
      </c>
      <c r="D204" s="138"/>
      <c r="E204" s="138"/>
      <c r="F204" s="762" t="s">
        <v>330</v>
      </c>
      <c r="G204" s="765"/>
      <c r="H204" s="159"/>
      <c r="I204" s="145"/>
      <c r="J204" s="139">
        <v>417878000</v>
      </c>
      <c r="K204" s="160" t="s">
        <v>331</v>
      </c>
      <c r="L204" s="140" t="s">
        <v>46</v>
      </c>
      <c r="M204" s="141"/>
      <c r="N204" s="142">
        <f t="shared" ref="N204" si="236">M204</f>
        <v>0</v>
      </c>
      <c r="O204" s="75">
        <f>N204</f>
        <v>0</v>
      </c>
      <c r="P204" s="74">
        <f t="shared" ref="P204:R204" si="237">O204</f>
        <v>0</v>
      </c>
      <c r="Q204" s="74">
        <f t="shared" si="237"/>
        <v>0</v>
      </c>
      <c r="R204" s="74">
        <f t="shared" si="237"/>
        <v>0</v>
      </c>
      <c r="S204" s="143"/>
      <c r="T204" s="77">
        <v>0</v>
      </c>
      <c r="U204" s="78">
        <f t="shared" ref="U204:V204" si="238">ROUNDUP(X204,0)</f>
        <v>0</v>
      </c>
      <c r="V204" s="78">
        <f t="shared" si="238"/>
        <v>0</v>
      </c>
      <c r="W204" s="78">
        <v>42.564271167926357</v>
      </c>
      <c r="X204" s="78">
        <f t="shared" ref="X204" si="239">Q204/J204*100</f>
        <v>0</v>
      </c>
      <c r="Y204" s="78">
        <f t="shared" ref="Y204" si="240">(P204/J204)*100</f>
        <v>0</v>
      </c>
      <c r="Z204" s="79">
        <f t="shared" ref="Z204" si="241">J204-P204</f>
        <v>417878000</v>
      </c>
      <c r="AA204" s="79">
        <f t="shared" ref="AA204" si="242">J204-Q204</f>
        <v>417878000</v>
      </c>
      <c r="AB204" s="79" t="e">
        <f>L204-R204</f>
        <v>#VALUE!</v>
      </c>
      <c r="AC204" s="144"/>
      <c r="AD204" s="148"/>
    </row>
    <row r="205" spans="1:30" s="104" customFormat="1" ht="30" customHeight="1">
      <c r="A205" s="36"/>
      <c r="B205" s="37"/>
      <c r="C205" s="25" t="s">
        <v>350</v>
      </c>
      <c r="D205" s="109"/>
      <c r="E205" s="109"/>
      <c r="F205" s="770" t="s">
        <v>351</v>
      </c>
      <c r="G205" s="771"/>
      <c r="H205" s="27"/>
      <c r="I205" s="28"/>
      <c r="J205" s="163"/>
      <c r="K205" s="110"/>
      <c r="L205" s="31"/>
      <c r="M205" s="31"/>
      <c r="N205" s="110"/>
      <c r="O205" s="110"/>
      <c r="P205" s="110"/>
      <c r="Q205" s="110"/>
      <c r="R205" s="110"/>
      <c r="S205" s="32"/>
      <c r="T205" s="30"/>
      <c r="U205" s="30"/>
      <c r="V205" s="30"/>
      <c r="W205" s="30"/>
      <c r="X205" s="30"/>
      <c r="Y205" s="30"/>
      <c r="Z205" s="110"/>
      <c r="AA205" s="110"/>
      <c r="AB205" s="110"/>
      <c r="AC205" s="111"/>
      <c r="AD205" s="112"/>
    </row>
    <row r="206" spans="1:30" s="65" customFormat="1" ht="30" customHeight="1">
      <c r="A206" s="5"/>
      <c r="B206" s="24"/>
      <c r="C206" s="113" t="s">
        <v>209</v>
      </c>
      <c r="D206" s="114"/>
      <c r="E206" s="114"/>
      <c r="F206" s="772" t="s">
        <v>210</v>
      </c>
      <c r="G206" s="784"/>
      <c r="H206" s="40"/>
      <c r="I206" s="41"/>
      <c r="J206" s="115"/>
      <c r="K206" s="161"/>
      <c r="L206" s="116"/>
      <c r="M206" s="116"/>
      <c r="N206" s="117"/>
      <c r="O206" s="118"/>
      <c r="P206" s="117"/>
      <c r="Q206" s="117"/>
      <c r="R206" s="117"/>
      <c r="S206" s="119"/>
      <c r="T206" s="120"/>
      <c r="U206" s="120"/>
      <c r="V206" s="120"/>
      <c r="W206" s="120"/>
      <c r="X206" s="120"/>
      <c r="Y206" s="120"/>
      <c r="Z206" s="121"/>
      <c r="AA206" s="121"/>
      <c r="AB206" s="121"/>
      <c r="AC206" s="42"/>
      <c r="AD206" s="122"/>
    </row>
    <row r="207" spans="1:30" s="50" customFormat="1" ht="30" customHeight="1">
      <c r="A207" s="36"/>
      <c r="B207" s="37"/>
      <c r="C207" s="123" t="s">
        <v>223</v>
      </c>
      <c r="D207" s="124"/>
      <c r="E207" s="124"/>
      <c r="F207" s="768" t="s">
        <v>224</v>
      </c>
      <c r="G207" s="782"/>
      <c r="H207" s="125"/>
      <c r="I207" s="126"/>
      <c r="J207" s="127"/>
      <c r="K207" s="162"/>
      <c r="L207" s="128"/>
      <c r="M207" s="129"/>
      <c r="N207" s="130"/>
      <c r="O207" s="131"/>
      <c r="P207" s="130"/>
      <c r="Q207" s="130"/>
      <c r="R207" s="130"/>
      <c r="S207" s="132"/>
      <c r="T207" s="133"/>
      <c r="U207" s="133"/>
      <c r="V207" s="133"/>
      <c r="W207" s="133"/>
      <c r="X207" s="133"/>
      <c r="Y207" s="133"/>
      <c r="Z207" s="134"/>
      <c r="AA207" s="134"/>
      <c r="AB207" s="134"/>
      <c r="AC207" s="98"/>
      <c r="AD207" s="99"/>
    </row>
    <row r="208" spans="1:30" s="146" customFormat="1" ht="30" customHeight="1">
      <c r="A208" s="150"/>
      <c r="B208" s="151"/>
      <c r="C208" s="137" t="s">
        <v>329</v>
      </c>
      <c r="D208" s="138"/>
      <c r="E208" s="138"/>
      <c r="F208" s="762" t="s">
        <v>330</v>
      </c>
      <c r="G208" s="765"/>
      <c r="H208" s="159"/>
      <c r="I208" s="145"/>
      <c r="J208" s="139">
        <v>672574000</v>
      </c>
      <c r="K208" s="160" t="s">
        <v>331</v>
      </c>
      <c r="L208" s="140" t="s">
        <v>46</v>
      </c>
      <c r="M208" s="141"/>
      <c r="N208" s="142">
        <f t="shared" ref="N208" si="243">M208</f>
        <v>0</v>
      </c>
      <c r="O208" s="75">
        <f>N208</f>
        <v>0</v>
      </c>
      <c r="P208" s="74">
        <f t="shared" ref="P208:R208" si="244">O208</f>
        <v>0</v>
      </c>
      <c r="Q208" s="74">
        <f t="shared" si="244"/>
        <v>0</v>
      </c>
      <c r="R208" s="74">
        <f t="shared" si="244"/>
        <v>0</v>
      </c>
      <c r="S208" s="143"/>
      <c r="T208" s="77">
        <v>0</v>
      </c>
      <c r="U208" s="78">
        <f t="shared" ref="U208:V208" si="245">ROUNDUP(X208,0)</f>
        <v>0</v>
      </c>
      <c r="V208" s="78">
        <f t="shared" si="245"/>
        <v>0</v>
      </c>
      <c r="W208" s="78">
        <v>42.564271167926357</v>
      </c>
      <c r="X208" s="78">
        <f t="shared" ref="X208" si="246">Q208/J208*100</f>
        <v>0</v>
      </c>
      <c r="Y208" s="78">
        <f t="shared" ref="Y208" si="247">(P208/J208)*100</f>
        <v>0</v>
      </c>
      <c r="Z208" s="79">
        <f t="shared" ref="Z208" si="248">J208-P208</f>
        <v>672574000</v>
      </c>
      <c r="AA208" s="79">
        <f t="shared" ref="AA208" si="249">J208-Q208</f>
        <v>672574000</v>
      </c>
      <c r="AB208" s="79" t="e">
        <f>L208-R208</f>
        <v>#VALUE!</v>
      </c>
      <c r="AC208" s="144"/>
      <c r="AD208" s="148"/>
    </row>
    <row r="209" spans="1:30" s="104" customFormat="1" ht="30" customHeight="1">
      <c r="A209" s="36"/>
      <c r="B209" s="37"/>
      <c r="C209" s="25" t="s">
        <v>352</v>
      </c>
      <c r="D209" s="109"/>
      <c r="E209" s="109"/>
      <c r="F209" s="770" t="s">
        <v>353</v>
      </c>
      <c r="G209" s="771"/>
      <c r="H209" s="27"/>
      <c r="I209" s="28"/>
      <c r="J209" s="163"/>
      <c r="K209" s="110"/>
      <c r="L209" s="31"/>
      <c r="M209" s="31"/>
      <c r="N209" s="110"/>
      <c r="O209" s="110"/>
      <c r="P209" s="110"/>
      <c r="Q209" s="110"/>
      <c r="R209" s="110"/>
      <c r="S209" s="32"/>
      <c r="T209" s="30"/>
      <c r="U209" s="30"/>
      <c r="V209" s="30"/>
      <c r="W209" s="30"/>
      <c r="X209" s="30"/>
      <c r="Y209" s="30"/>
      <c r="Z209" s="110"/>
      <c r="AA209" s="110"/>
      <c r="AB209" s="110"/>
      <c r="AC209" s="111"/>
      <c r="AD209" s="112"/>
    </row>
    <row r="210" spans="1:30" s="65" customFormat="1" ht="30" customHeight="1">
      <c r="A210" s="5"/>
      <c r="B210" s="24"/>
      <c r="C210" s="113" t="s">
        <v>209</v>
      </c>
      <c r="D210" s="114"/>
      <c r="E210" s="114"/>
      <c r="F210" s="772" t="s">
        <v>210</v>
      </c>
      <c r="G210" s="784"/>
      <c r="H210" s="40"/>
      <c r="I210" s="41"/>
      <c r="J210" s="115"/>
      <c r="K210" s="161"/>
      <c r="L210" s="116"/>
      <c r="M210" s="116"/>
      <c r="N210" s="117"/>
      <c r="O210" s="118"/>
      <c r="P210" s="117"/>
      <c r="Q210" s="117"/>
      <c r="R210" s="117"/>
      <c r="S210" s="119"/>
      <c r="T210" s="120"/>
      <c r="U210" s="120"/>
      <c r="V210" s="120"/>
      <c r="W210" s="120"/>
      <c r="X210" s="120"/>
      <c r="Y210" s="120"/>
      <c r="Z210" s="121"/>
      <c r="AA210" s="121"/>
      <c r="AB210" s="121"/>
      <c r="AC210" s="42"/>
      <c r="AD210" s="122"/>
    </row>
    <row r="211" spans="1:30" s="50" customFormat="1" ht="30" customHeight="1">
      <c r="A211" s="36"/>
      <c r="B211" s="37"/>
      <c r="C211" s="123" t="s">
        <v>223</v>
      </c>
      <c r="D211" s="124"/>
      <c r="E211" s="124"/>
      <c r="F211" s="768" t="s">
        <v>224</v>
      </c>
      <c r="G211" s="782"/>
      <c r="H211" s="125"/>
      <c r="I211" s="126"/>
      <c r="J211" s="127"/>
      <c r="K211" s="162"/>
      <c r="L211" s="128"/>
      <c r="M211" s="129"/>
      <c r="N211" s="130"/>
      <c r="O211" s="131"/>
      <c r="P211" s="130"/>
      <c r="Q211" s="130"/>
      <c r="R211" s="130"/>
      <c r="S211" s="132"/>
      <c r="T211" s="133"/>
      <c r="U211" s="133"/>
      <c r="V211" s="133"/>
      <c r="W211" s="133"/>
      <c r="X211" s="133"/>
      <c r="Y211" s="133"/>
      <c r="Z211" s="134"/>
      <c r="AA211" s="134"/>
      <c r="AB211" s="134"/>
      <c r="AC211" s="98"/>
      <c r="AD211" s="99"/>
    </row>
    <row r="212" spans="1:30" s="146" customFormat="1" ht="30" customHeight="1">
      <c r="A212" s="150"/>
      <c r="B212" s="151"/>
      <c r="C212" s="137" t="s">
        <v>329</v>
      </c>
      <c r="D212" s="138"/>
      <c r="E212" s="138"/>
      <c r="F212" s="762" t="s">
        <v>330</v>
      </c>
      <c r="G212" s="765"/>
      <c r="H212" s="159"/>
      <c r="I212" s="145"/>
      <c r="J212" s="139">
        <v>704801000</v>
      </c>
      <c r="K212" s="160" t="s">
        <v>331</v>
      </c>
      <c r="L212" s="140" t="s">
        <v>46</v>
      </c>
      <c r="M212" s="141"/>
      <c r="N212" s="142">
        <f t="shared" ref="N212" si="250">M212</f>
        <v>0</v>
      </c>
      <c r="O212" s="75">
        <f>N212</f>
        <v>0</v>
      </c>
      <c r="P212" s="74">
        <f t="shared" ref="P212:R212" si="251">O212</f>
        <v>0</v>
      </c>
      <c r="Q212" s="74">
        <f t="shared" si="251"/>
        <v>0</v>
      </c>
      <c r="R212" s="74">
        <f t="shared" si="251"/>
        <v>0</v>
      </c>
      <c r="S212" s="143"/>
      <c r="T212" s="77">
        <v>0</v>
      </c>
      <c r="U212" s="78">
        <f t="shared" ref="U212:V212" si="252">ROUNDUP(X212,0)</f>
        <v>0</v>
      </c>
      <c r="V212" s="78">
        <f t="shared" si="252"/>
        <v>0</v>
      </c>
      <c r="W212" s="78">
        <v>42.564271167926357</v>
      </c>
      <c r="X212" s="78">
        <f t="shared" ref="X212" si="253">Q212/J212*100</f>
        <v>0</v>
      </c>
      <c r="Y212" s="78">
        <f t="shared" ref="Y212" si="254">(P212/J212)*100</f>
        <v>0</v>
      </c>
      <c r="Z212" s="79">
        <f t="shared" ref="Z212" si="255">J212-P212</f>
        <v>704801000</v>
      </c>
      <c r="AA212" s="79">
        <f t="shared" ref="AA212" si="256">J212-Q212</f>
        <v>704801000</v>
      </c>
      <c r="AB212" s="79" t="e">
        <f>L212-R212</f>
        <v>#VALUE!</v>
      </c>
      <c r="AC212" s="144"/>
      <c r="AD212" s="148"/>
    </row>
    <row r="213" spans="1:30" s="104" customFormat="1" ht="30" customHeight="1">
      <c r="A213" s="36"/>
      <c r="B213" s="37"/>
      <c r="C213" s="25" t="s">
        <v>354</v>
      </c>
      <c r="D213" s="109"/>
      <c r="E213" s="109"/>
      <c r="F213" s="770" t="s">
        <v>355</v>
      </c>
      <c r="G213" s="771"/>
      <c r="H213" s="27"/>
      <c r="I213" s="28"/>
      <c r="J213" s="163"/>
      <c r="K213" s="110"/>
      <c r="L213" s="31"/>
      <c r="M213" s="31"/>
      <c r="N213" s="110"/>
      <c r="O213" s="110"/>
      <c r="P213" s="110"/>
      <c r="Q213" s="110"/>
      <c r="R213" s="110"/>
      <c r="S213" s="32"/>
      <c r="T213" s="30"/>
      <c r="U213" s="30"/>
      <c r="V213" s="30"/>
      <c r="W213" s="30"/>
      <c r="X213" s="30"/>
      <c r="Y213" s="30"/>
      <c r="Z213" s="110"/>
      <c r="AA213" s="110"/>
      <c r="AB213" s="110"/>
      <c r="AC213" s="111"/>
      <c r="AD213" s="112"/>
    </row>
    <row r="214" spans="1:30" s="65" customFormat="1" ht="30" customHeight="1">
      <c r="A214" s="5"/>
      <c r="B214" s="24"/>
      <c r="C214" s="113" t="s">
        <v>209</v>
      </c>
      <c r="D214" s="114"/>
      <c r="E214" s="114"/>
      <c r="F214" s="772" t="s">
        <v>210</v>
      </c>
      <c r="G214" s="784"/>
      <c r="H214" s="40"/>
      <c r="I214" s="41"/>
      <c r="J214" s="115"/>
      <c r="K214" s="161"/>
      <c r="L214" s="116"/>
      <c r="M214" s="116"/>
      <c r="N214" s="117"/>
      <c r="O214" s="118"/>
      <c r="P214" s="117"/>
      <c r="Q214" s="117"/>
      <c r="R214" s="117"/>
      <c r="S214" s="119"/>
      <c r="T214" s="120"/>
      <c r="U214" s="120"/>
      <c r="V214" s="120"/>
      <c r="W214" s="120"/>
      <c r="X214" s="120"/>
      <c r="Y214" s="120"/>
      <c r="Z214" s="121"/>
      <c r="AA214" s="121"/>
      <c r="AB214" s="121"/>
      <c r="AC214" s="42"/>
      <c r="AD214" s="122"/>
    </row>
    <row r="215" spans="1:30" s="50" customFormat="1" ht="30" customHeight="1">
      <c r="A215" s="36"/>
      <c r="B215" s="37"/>
      <c r="C215" s="123" t="s">
        <v>223</v>
      </c>
      <c r="D215" s="124"/>
      <c r="E215" s="124"/>
      <c r="F215" s="768" t="s">
        <v>224</v>
      </c>
      <c r="G215" s="782"/>
      <c r="H215" s="125"/>
      <c r="I215" s="126"/>
      <c r="J215" s="127"/>
      <c r="K215" s="162"/>
      <c r="L215" s="128"/>
      <c r="M215" s="129"/>
      <c r="N215" s="130"/>
      <c r="O215" s="131"/>
      <c r="P215" s="130"/>
      <c r="Q215" s="130"/>
      <c r="R215" s="130"/>
      <c r="S215" s="132"/>
      <c r="T215" s="133"/>
      <c r="U215" s="133"/>
      <c r="V215" s="133"/>
      <c r="W215" s="133"/>
      <c r="X215" s="133"/>
      <c r="Y215" s="133"/>
      <c r="Z215" s="134"/>
      <c r="AA215" s="134"/>
      <c r="AB215" s="134"/>
      <c r="AC215" s="98"/>
      <c r="AD215" s="99"/>
    </row>
    <row r="216" spans="1:30" s="146" customFormat="1" ht="30" customHeight="1">
      <c r="A216" s="150"/>
      <c r="B216" s="151"/>
      <c r="C216" s="137" t="s">
        <v>329</v>
      </c>
      <c r="D216" s="138"/>
      <c r="E216" s="138"/>
      <c r="F216" s="762" t="s">
        <v>330</v>
      </c>
      <c r="G216" s="765"/>
      <c r="H216" s="159"/>
      <c r="I216" s="145"/>
      <c r="J216" s="139">
        <v>663081000</v>
      </c>
      <c r="K216" s="160" t="s">
        <v>331</v>
      </c>
      <c r="L216" s="140" t="s">
        <v>46</v>
      </c>
      <c r="M216" s="141"/>
      <c r="N216" s="142">
        <f t="shared" ref="N216" si="257">M216</f>
        <v>0</v>
      </c>
      <c r="O216" s="75">
        <f>N216</f>
        <v>0</v>
      </c>
      <c r="P216" s="74">
        <f t="shared" ref="P216:R216" si="258">O216</f>
        <v>0</v>
      </c>
      <c r="Q216" s="74">
        <f t="shared" si="258"/>
        <v>0</v>
      </c>
      <c r="R216" s="74">
        <f t="shared" si="258"/>
        <v>0</v>
      </c>
      <c r="S216" s="143"/>
      <c r="T216" s="77">
        <v>0</v>
      </c>
      <c r="U216" s="78">
        <f t="shared" ref="U216:V216" si="259">ROUNDUP(X216,0)</f>
        <v>0</v>
      </c>
      <c r="V216" s="78">
        <f t="shared" si="259"/>
        <v>0</v>
      </c>
      <c r="W216" s="78">
        <v>42.564271167926357</v>
      </c>
      <c r="X216" s="78">
        <f t="shared" ref="X216" si="260">Q216/J216*100</f>
        <v>0</v>
      </c>
      <c r="Y216" s="78">
        <f t="shared" ref="Y216" si="261">(P216/J216)*100</f>
        <v>0</v>
      </c>
      <c r="Z216" s="79">
        <f t="shared" ref="Z216" si="262">J216-P216</f>
        <v>663081000</v>
      </c>
      <c r="AA216" s="79">
        <f t="shared" ref="AA216" si="263">J216-Q216</f>
        <v>663081000</v>
      </c>
      <c r="AB216" s="79" t="e">
        <f>L216-R216</f>
        <v>#VALUE!</v>
      </c>
      <c r="AC216" s="144"/>
      <c r="AD216" s="148"/>
    </row>
    <row r="217" spans="1:30" s="104" customFormat="1" ht="30" customHeight="1">
      <c r="A217" s="36"/>
      <c r="B217" s="37"/>
      <c r="C217" s="25" t="s">
        <v>356</v>
      </c>
      <c r="D217" s="109"/>
      <c r="E217" s="109"/>
      <c r="F217" s="770" t="s">
        <v>357</v>
      </c>
      <c r="G217" s="771"/>
      <c r="H217" s="27"/>
      <c r="I217" s="28"/>
      <c r="J217" s="163"/>
      <c r="K217" s="110"/>
      <c r="L217" s="31"/>
      <c r="M217" s="31"/>
      <c r="N217" s="110"/>
      <c r="O217" s="110"/>
      <c r="P217" s="110"/>
      <c r="Q217" s="110"/>
      <c r="R217" s="110"/>
      <c r="S217" s="32"/>
      <c r="T217" s="30"/>
      <c r="U217" s="30"/>
      <c r="V217" s="30"/>
      <c r="W217" s="30"/>
      <c r="X217" s="30"/>
      <c r="Y217" s="30"/>
      <c r="Z217" s="110"/>
      <c r="AA217" s="110"/>
      <c r="AB217" s="110"/>
      <c r="AC217" s="111"/>
      <c r="AD217" s="112"/>
    </row>
    <row r="218" spans="1:30" s="65" customFormat="1" ht="30" customHeight="1">
      <c r="A218" s="5"/>
      <c r="B218" s="24"/>
      <c r="C218" s="113" t="s">
        <v>209</v>
      </c>
      <c r="D218" s="114"/>
      <c r="E218" s="114"/>
      <c r="F218" s="772" t="s">
        <v>210</v>
      </c>
      <c r="G218" s="784"/>
      <c r="H218" s="40"/>
      <c r="I218" s="41"/>
      <c r="J218" s="115"/>
      <c r="K218" s="161"/>
      <c r="L218" s="116"/>
      <c r="M218" s="116"/>
      <c r="N218" s="117"/>
      <c r="O218" s="118"/>
      <c r="P218" s="117"/>
      <c r="Q218" s="117"/>
      <c r="R218" s="117"/>
      <c r="S218" s="119"/>
      <c r="T218" s="120"/>
      <c r="U218" s="120"/>
      <c r="V218" s="120"/>
      <c r="W218" s="120"/>
      <c r="X218" s="120"/>
      <c r="Y218" s="120"/>
      <c r="Z218" s="121"/>
      <c r="AA218" s="121"/>
      <c r="AB218" s="121"/>
      <c r="AC218" s="42"/>
      <c r="AD218" s="122"/>
    </row>
    <row r="219" spans="1:30" s="50" customFormat="1" ht="30" customHeight="1">
      <c r="A219" s="36"/>
      <c r="B219" s="37"/>
      <c r="C219" s="123" t="s">
        <v>223</v>
      </c>
      <c r="D219" s="124"/>
      <c r="E219" s="124"/>
      <c r="F219" s="768" t="s">
        <v>224</v>
      </c>
      <c r="G219" s="782"/>
      <c r="H219" s="125"/>
      <c r="I219" s="126"/>
      <c r="J219" s="127"/>
      <c r="K219" s="162"/>
      <c r="L219" s="128"/>
      <c r="M219" s="129"/>
      <c r="N219" s="130"/>
      <c r="O219" s="131"/>
      <c r="P219" s="130"/>
      <c r="Q219" s="130"/>
      <c r="R219" s="130"/>
      <c r="S219" s="132"/>
      <c r="T219" s="133"/>
      <c r="U219" s="133"/>
      <c r="V219" s="133"/>
      <c r="W219" s="133"/>
      <c r="X219" s="133"/>
      <c r="Y219" s="133"/>
      <c r="Z219" s="134"/>
      <c r="AA219" s="134"/>
      <c r="AB219" s="134"/>
      <c r="AC219" s="98"/>
      <c r="AD219" s="99"/>
    </row>
    <row r="220" spans="1:30" s="146" customFormat="1" ht="30" customHeight="1">
      <c r="A220" s="150"/>
      <c r="B220" s="151"/>
      <c r="C220" s="137" t="s">
        <v>329</v>
      </c>
      <c r="D220" s="138"/>
      <c r="E220" s="138"/>
      <c r="F220" s="762" t="s">
        <v>330</v>
      </c>
      <c r="G220" s="765"/>
      <c r="H220" s="159"/>
      <c r="I220" s="145"/>
      <c r="J220" s="139">
        <v>640726000</v>
      </c>
      <c r="K220" s="160" t="s">
        <v>331</v>
      </c>
      <c r="L220" s="140" t="s">
        <v>46</v>
      </c>
      <c r="M220" s="141"/>
      <c r="N220" s="142">
        <f t="shared" ref="N220" si="264">M220</f>
        <v>0</v>
      </c>
      <c r="O220" s="75">
        <f>N220</f>
        <v>0</v>
      </c>
      <c r="P220" s="74">
        <f t="shared" ref="P220:R220" si="265">O220</f>
        <v>0</v>
      </c>
      <c r="Q220" s="74">
        <f t="shared" si="265"/>
        <v>0</v>
      </c>
      <c r="R220" s="74">
        <f t="shared" si="265"/>
        <v>0</v>
      </c>
      <c r="S220" s="143"/>
      <c r="T220" s="77">
        <v>0</v>
      </c>
      <c r="U220" s="78">
        <f t="shared" ref="U220:V220" si="266">ROUNDUP(X220,0)</f>
        <v>0</v>
      </c>
      <c r="V220" s="78">
        <f t="shared" si="266"/>
        <v>0</v>
      </c>
      <c r="W220" s="78">
        <v>42.564271167926357</v>
      </c>
      <c r="X220" s="78">
        <f t="shared" ref="X220" si="267">Q220/J220*100</f>
        <v>0</v>
      </c>
      <c r="Y220" s="78">
        <f t="shared" ref="Y220" si="268">(P220/J220)*100</f>
        <v>0</v>
      </c>
      <c r="Z220" s="79">
        <f t="shared" ref="Z220" si="269">J220-P220</f>
        <v>640726000</v>
      </c>
      <c r="AA220" s="79">
        <f t="shared" ref="AA220" si="270">J220-Q220</f>
        <v>640726000</v>
      </c>
      <c r="AB220" s="79" t="e">
        <f>L220-R220</f>
        <v>#VALUE!</v>
      </c>
      <c r="AC220" s="144"/>
      <c r="AD220" s="148"/>
    </row>
    <row r="221" spans="1:30" s="104" customFormat="1" ht="30" customHeight="1">
      <c r="A221" s="36"/>
      <c r="B221" s="37"/>
      <c r="C221" s="25" t="s">
        <v>358</v>
      </c>
      <c r="D221" s="109"/>
      <c r="E221" s="109"/>
      <c r="F221" s="770" t="s">
        <v>359</v>
      </c>
      <c r="G221" s="771"/>
      <c r="H221" s="27"/>
      <c r="I221" s="28"/>
      <c r="J221" s="163"/>
      <c r="K221" s="110"/>
      <c r="L221" s="31"/>
      <c r="M221" s="31"/>
      <c r="N221" s="110"/>
      <c r="O221" s="110"/>
      <c r="P221" s="110"/>
      <c r="Q221" s="110"/>
      <c r="R221" s="110"/>
      <c r="S221" s="32"/>
      <c r="T221" s="30"/>
      <c r="U221" s="30"/>
      <c r="V221" s="30"/>
      <c r="W221" s="30"/>
      <c r="X221" s="30"/>
      <c r="Y221" s="30"/>
      <c r="Z221" s="110"/>
      <c r="AA221" s="110"/>
      <c r="AB221" s="110"/>
      <c r="AC221" s="111"/>
      <c r="AD221" s="112"/>
    </row>
    <row r="222" spans="1:30" s="65" customFormat="1" ht="30" customHeight="1">
      <c r="A222" s="5"/>
      <c r="B222" s="24"/>
      <c r="C222" s="113" t="s">
        <v>209</v>
      </c>
      <c r="D222" s="114"/>
      <c r="E222" s="114"/>
      <c r="F222" s="772" t="s">
        <v>210</v>
      </c>
      <c r="G222" s="784"/>
      <c r="H222" s="40"/>
      <c r="I222" s="41"/>
      <c r="J222" s="115"/>
      <c r="K222" s="161"/>
      <c r="L222" s="116"/>
      <c r="M222" s="116"/>
      <c r="N222" s="117"/>
      <c r="O222" s="118"/>
      <c r="P222" s="117"/>
      <c r="Q222" s="117"/>
      <c r="R222" s="117"/>
      <c r="S222" s="119"/>
      <c r="T222" s="120"/>
      <c r="U222" s="120"/>
      <c r="V222" s="120"/>
      <c r="W222" s="120"/>
      <c r="X222" s="120"/>
      <c r="Y222" s="120"/>
      <c r="Z222" s="121"/>
      <c r="AA222" s="121"/>
      <c r="AB222" s="121"/>
      <c r="AC222" s="42"/>
      <c r="AD222" s="122"/>
    </row>
    <row r="223" spans="1:30" s="50" customFormat="1" ht="30" customHeight="1">
      <c r="A223" s="36"/>
      <c r="B223" s="37"/>
      <c r="C223" s="123" t="s">
        <v>223</v>
      </c>
      <c r="D223" s="124"/>
      <c r="E223" s="124"/>
      <c r="F223" s="768" t="s">
        <v>224</v>
      </c>
      <c r="G223" s="782"/>
      <c r="H223" s="125"/>
      <c r="I223" s="126"/>
      <c r="J223" s="127"/>
      <c r="K223" s="162"/>
      <c r="L223" s="128"/>
      <c r="M223" s="129"/>
      <c r="N223" s="130"/>
      <c r="O223" s="131"/>
      <c r="P223" s="130"/>
      <c r="Q223" s="130"/>
      <c r="R223" s="130"/>
      <c r="S223" s="132"/>
      <c r="T223" s="133"/>
      <c r="U223" s="133"/>
      <c r="V223" s="133"/>
      <c r="W223" s="133"/>
      <c r="X223" s="133"/>
      <c r="Y223" s="133"/>
      <c r="Z223" s="134"/>
      <c r="AA223" s="134"/>
      <c r="AB223" s="134"/>
      <c r="AC223" s="98"/>
      <c r="AD223" s="99"/>
    </row>
    <row r="224" spans="1:30" s="146" customFormat="1" ht="30" customHeight="1">
      <c r="A224" s="150"/>
      <c r="B224" s="151"/>
      <c r="C224" s="137" t="s">
        <v>329</v>
      </c>
      <c r="D224" s="138"/>
      <c r="E224" s="138"/>
      <c r="F224" s="762" t="s">
        <v>330</v>
      </c>
      <c r="G224" s="765"/>
      <c r="H224" s="159"/>
      <c r="I224" s="145"/>
      <c r="J224" s="139">
        <v>718521000</v>
      </c>
      <c r="K224" s="160" t="s">
        <v>331</v>
      </c>
      <c r="L224" s="140" t="s">
        <v>46</v>
      </c>
      <c r="M224" s="141"/>
      <c r="N224" s="142">
        <f t="shared" ref="N224" si="271">M224</f>
        <v>0</v>
      </c>
      <c r="O224" s="75">
        <f>N224</f>
        <v>0</v>
      </c>
      <c r="P224" s="74">
        <f t="shared" ref="P224:R224" si="272">O224</f>
        <v>0</v>
      </c>
      <c r="Q224" s="74">
        <f t="shared" si="272"/>
        <v>0</v>
      </c>
      <c r="R224" s="74">
        <f t="shared" si="272"/>
        <v>0</v>
      </c>
      <c r="S224" s="143"/>
      <c r="T224" s="77">
        <v>0</v>
      </c>
      <c r="U224" s="78">
        <f t="shared" ref="U224:V224" si="273">ROUNDUP(X224,0)</f>
        <v>0</v>
      </c>
      <c r="V224" s="78">
        <f t="shared" si="273"/>
        <v>0</v>
      </c>
      <c r="W224" s="78">
        <v>42.564271167926357</v>
      </c>
      <c r="X224" s="78">
        <f t="shared" ref="X224" si="274">Q224/J224*100</f>
        <v>0</v>
      </c>
      <c r="Y224" s="78">
        <f t="shared" ref="Y224" si="275">(P224/J224)*100</f>
        <v>0</v>
      </c>
      <c r="Z224" s="79">
        <f t="shared" ref="Z224" si="276">J224-P224</f>
        <v>718521000</v>
      </c>
      <c r="AA224" s="79">
        <f t="shared" ref="AA224" si="277">J224-Q224</f>
        <v>718521000</v>
      </c>
      <c r="AB224" s="79" t="e">
        <f>L224-R224</f>
        <v>#VALUE!</v>
      </c>
      <c r="AC224" s="144"/>
      <c r="AD224" s="148"/>
    </row>
    <row r="225" spans="1:30" s="104" customFormat="1" ht="30" customHeight="1">
      <c r="A225" s="36"/>
      <c r="B225" s="37"/>
      <c r="C225" s="25" t="s">
        <v>360</v>
      </c>
      <c r="D225" s="109"/>
      <c r="E225" s="109"/>
      <c r="F225" s="770" t="s">
        <v>361</v>
      </c>
      <c r="G225" s="771"/>
      <c r="H225" s="27"/>
      <c r="I225" s="28"/>
      <c r="J225" s="163"/>
      <c r="K225" s="110"/>
      <c r="L225" s="31"/>
      <c r="M225" s="31"/>
      <c r="N225" s="110"/>
      <c r="O225" s="110"/>
      <c r="P225" s="110"/>
      <c r="Q225" s="110"/>
      <c r="R225" s="110"/>
      <c r="S225" s="32"/>
      <c r="T225" s="30"/>
      <c r="U225" s="30"/>
      <c r="V225" s="30"/>
      <c r="W225" s="30"/>
      <c r="X225" s="30"/>
      <c r="Y225" s="30"/>
      <c r="Z225" s="110"/>
      <c r="AA225" s="110"/>
      <c r="AB225" s="110"/>
      <c r="AC225" s="111"/>
      <c r="AD225" s="112"/>
    </row>
    <row r="226" spans="1:30" s="65" customFormat="1" ht="30" customHeight="1">
      <c r="A226" s="5"/>
      <c r="B226" s="24"/>
      <c r="C226" s="113" t="s">
        <v>209</v>
      </c>
      <c r="D226" s="114"/>
      <c r="E226" s="114"/>
      <c r="F226" s="772" t="s">
        <v>210</v>
      </c>
      <c r="G226" s="784"/>
      <c r="H226" s="40"/>
      <c r="I226" s="41"/>
      <c r="J226" s="115"/>
      <c r="K226" s="161"/>
      <c r="L226" s="116"/>
      <c r="M226" s="116"/>
      <c r="N226" s="117"/>
      <c r="O226" s="118"/>
      <c r="P226" s="117"/>
      <c r="Q226" s="117"/>
      <c r="R226" s="117"/>
      <c r="S226" s="119"/>
      <c r="T226" s="120"/>
      <c r="U226" s="120"/>
      <c r="V226" s="120"/>
      <c r="W226" s="120"/>
      <c r="X226" s="120"/>
      <c r="Y226" s="120"/>
      <c r="Z226" s="121"/>
      <c r="AA226" s="121"/>
      <c r="AB226" s="121"/>
      <c r="AC226" s="42"/>
      <c r="AD226" s="122"/>
    </row>
    <row r="227" spans="1:30" s="50" customFormat="1" ht="30" customHeight="1">
      <c r="A227" s="36"/>
      <c r="B227" s="37"/>
      <c r="C227" s="123" t="s">
        <v>223</v>
      </c>
      <c r="D227" s="124"/>
      <c r="E227" s="124"/>
      <c r="F227" s="768" t="s">
        <v>224</v>
      </c>
      <c r="G227" s="782"/>
      <c r="H227" s="125"/>
      <c r="I227" s="126"/>
      <c r="J227" s="127"/>
      <c r="K227" s="162"/>
      <c r="L227" s="128"/>
      <c r="M227" s="129"/>
      <c r="N227" s="130"/>
      <c r="O227" s="131"/>
      <c r="P227" s="130"/>
      <c r="Q227" s="130"/>
      <c r="R227" s="130"/>
      <c r="S227" s="132"/>
      <c r="T227" s="133"/>
      <c r="U227" s="133"/>
      <c r="V227" s="133"/>
      <c r="W227" s="133"/>
      <c r="X227" s="133"/>
      <c r="Y227" s="133"/>
      <c r="Z227" s="134"/>
      <c r="AA227" s="134"/>
      <c r="AB227" s="134"/>
      <c r="AC227" s="98"/>
      <c r="AD227" s="99"/>
    </row>
    <row r="228" spans="1:30" s="146" customFormat="1" ht="30" customHeight="1">
      <c r="A228" s="150"/>
      <c r="B228" s="151"/>
      <c r="C228" s="137" t="s">
        <v>329</v>
      </c>
      <c r="D228" s="138"/>
      <c r="E228" s="138"/>
      <c r="F228" s="762" t="s">
        <v>330</v>
      </c>
      <c r="G228" s="765"/>
      <c r="H228" s="159"/>
      <c r="I228" s="145"/>
      <c r="J228" s="139">
        <v>572964000</v>
      </c>
      <c r="K228" s="160" t="s">
        <v>331</v>
      </c>
      <c r="L228" s="140" t="s">
        <v>46</v>
      </c>
      <c r="M228" s="141"/>
      <c r="N228" s="142">
        <f t="shared" ref="N228" si="278">M228</f>
        <v>0</v>
      </c>
      <c r="O228" s="75">
        <f>N228</f>
        <v>0</v>
      </c>
      <c r="P228" s="74">
        <f t="shared" ref="P228:R228" si="279">O228</f>
        <v>0</v>
      </c>
      <c r="Q228" s="74">
        <f t="shared" si="279"/>
        <v>0</v>
      </c>
      <c r="R228" s="74">
        <f t="shared" si="279"/>
        <v>0</v>
      </c>
      <c r="S228" s="143"/>
      <c r="T228" s="77">
        <v>0</v>
      </c>
      <c r="U228" s="78">
        <f t="shared" ref="U228:V228" si="280">ROUNDUP(X228,0)</f>
        <v>0</v>
      </c>
      <c r="V228" s="78">
        <f t="shared" si="280"/>
        <v>0</v>
      </c>
      <c r="W228" s="78">
        <v>42.564271167926357</v>
      </c>
      <c r="X228" s="78">
        <f t="shared" ref="X228" si="281">Q228/J228*100</f>
        <v>0</v>
      </c>
      <c r="Y228" s="78">
        <f t="shared" ref="Y228" si="282">(P228/J228)*100</f>
        <v>0</v>
      </c>
      <c r="Z228" s="79">
        <f t="shared" ref="Z228" si="283">J228-P228</f>
        <v>572964000</v>
      </c>
      <c r="AA228" s="79">
        <f t="shared" ref="AA228" si="284">J228-Q228</f>
        <v>572964000</v>
      </c>
      <c r="AB228" s="79" t="e">
        <f>L228-R228</f>
        <v>#VALUE!</v>
      </c>
      <c r="AC228" s="144"/>
      <c r="AD228" s="148"/>
    </row>
    <row r="229" spans="1:30" s="104" customFormat="1" ht="30" customHeight="1">
      <c r="A229" s="36"/>
      <c r="B229" s="37"/>
      <c r="C229" s="25" t="s">
        <v>362</v>
      </c>
      <c r="D229" s="109"/>
      <c r="E229" s="109"/>
      <c r="F229" s="770" t="s">
        <v>363</v>
      </c>
      <c r="G229" s="771"/>
      <c r="H229" s="27"/>
      <c r="I229" s="28"/>
      <c r="J229" s="163"/>
      <c r="K229" s="110"/>
      <c r="L229" s="31"/>
      <c r="M229" s="31"/>
      <c r="N229" s="110"/>
      <c r="O229" s="110"/>
      <c r="P229" s="110"/>
      <c r="Q229" s="110"/>
      <c r="R229" s="110"/>
      <c r="S229" s="32"/>
      <c r="T229" s="30"/>
      <c r="U229" s="30"/>
      <c r="V229" s="30"/>
      <c r="W229" s="30"/>
      <c r="X229" s="30"/>
      <c r="Y229" s="30"/>
      <c r="Z229" s="110"/>
      <c r="AA229" s="110"/>
      <c r="AB229" s="110"/>
      <c r="AC229" s="111"/>
      <c r="AD229" s="112"/>
    </row>
    <row r="230" spans="1:30" s="65" customFormat="1" ht="30" customHeight="1">
      <c r="A230" s="5"/>
      <c r="B230" s="24"/>
      <c r="C230" s="113" t="s">
        <v>209</v>
      </c>
      <c r="D230" s="114"/>
      <c r="E230" s="114"/>
      <c r="F230" s="772" t="s">
        <v>210</v>
      </c>
      <c r="G230" s="784"/>
      <c r="H230" s="40"/>
      <c r="I230" s="41"/>
      <c r="J230" s="115"/>
      <c r="K230" s="161"/>
      <c r="L230" s="116"/>
      <c r="M230" s="116"/>
      <c r="N230" s="117"/>
      <c r="O230" s="118"/>
      <c r="P230" s="117"/>
      <c r="Q230" s="117"/>
      <c r="R230" s="117"/>
      <c r="S230" s="119"/>
      <c r="T230" s="120"/>
      <c r="U230" s="120"/>
      <c r="V230" s="120"/>
      <c r="W230" s="120"/>
      <c r="X230" s="120"/>
      <c r="Y230" s="120"/>
      <c r="Z230" s="121"/>
      <c r="AA230" s="121"/>
      <c r="AB230" s="121"/>
      <c r="AC230" s="42"/>
      <c r="AD230" s="122"/>
    </row>
    <row r="231" spans="1:30" s="50" customFormat="1" ht="30" customHeight="1">
      <c r="A231" s="36"/>
      <c r="B231" s="37"/>
      <c r="C231" s="123" t="s">
        <v>223</v>
      </c>
      <c r="D231" s="124"/>
      <c r="E231" s="124"/>
      <c r="F231" s="768" t="s">
        <v>224</v>
      </c>
      <c r="G231" s="782"/>
      <c r="H231" s="125"/>
      <c r="I231" s="126"/>
      <c r="J231" s="127"/>
      <c r="K231" s="162"/>
      <c r="L231" s="128"/>
      <c r="M231" s="129"/>
      <c r="N231" s="130"/>
      <c r="O231" s="131"/>
      <c r="P231" s="130"/>
      <c r="Q231" s="130"/>
      <c r="R231" s="130"/>
      <c r="S231" s="132"/>
      <c r="T231" s="133"/>
      <c r="U231" s="133"/>
      <c r="V231" s="133"/>
      <c r="W231" s="133"/>
      <c r="X231" s="133"/>
      <c r="Y231" s="133"/>
      <c r="Z231" s="134"/>
      <c r="AA231" s="134"/>
      <c r="AB231" s="134"/>
      <c r="AC231" s="98"/>
      <c r="AD231" s="99"/>
    </row>
    <row r="232" spans="1:30" s="146" customFormat="1" ht="30" customHeight="1">
      <c r="A232" s="150"/>
      <c r="B232" s="151"/>
      <c r="C232" s="137" t="s">
        <v>329</v>
      </c>
      <c r="D232" s="138"/>
      <c r="E232" s="138"/>
      <c r="F232" s="762" t="s">
        <v>330</v>
      </c>
      <c r="G232" s="765"/>
      <c r="H232" s="159"/>
      <c r="I232" s="145"/>
      <c r="J232" s="139">
        <v>598300000</v>
      </c>
      <c r="K232" s="160" t="s">
        <v>331</v>
      </c>
      <c r="L232" s="140" t="s">
        <v>46</v>
      </c>
      <c r="M232" s="141"/>
      <c r="N232" s="142">
        <f t="shared" ref="N232" si="285">M232</f>
        <v>0</v>
      </c>
      <c r="O232" s="75">
        <f>N232</f>
        <v>0</v>
      </c>
      <c r="P232" s="74">
        <f t="shared" ref="P232:R232" si="286">O232</f>
        <v>0</v>
      </c>
      <c r="Q232" s="74">
        <f t="shared" si="286"/>
        <v>0</v>
      </c>
      <c r="R232" s="74">
        <f t="shared" si="286"/>
        <v>0</v>
      </c>
      <c r="S232" s="143"/>
      <c r="T232" s="77">
        <v>0</v>
      </c>
      <c r="U232" s="78">
        <f t="shared" ref="U232:V232" si="287">ROUNDUP(X232,0)</f>
        <v>0</v>
      </c>
      <c r="V232" s="78">
        <f t="shared" si="287"/>
        <v>0</v>
      </c>
      <c r="W232" s="78">
        <v>42.564271167926357</v>
      </c>
      <c r="X232" s="78">
        <f t="shared" ref="X232" si="288">Q232/J232*100</f>
        <v>0</v>
      </c>
      <c r="Y232" s="78">
        <f t="shared" ref="Y232" si="289">(P232/J232)*100</f>
        <v>0</v>
      </c>
      <c r="Z232" s="79">
        <f t="shared" ref="Z232" si="290">J232-P232</f>
        <v>598300000</v>
      </c>
      <c r="AA232" s="79">
        <f t="shared" ref="AA232" si="291">J232-Q232</f>
        <v>598300000</v>
      </c>
      <c r="AB232" s="79" t="e">
        <f>L232-R232</f>
        <v>#VALUE!</v>
      </c>
      <c r="AC232" s="144"/>
      <c r="AD232" s="148"/>
    </row>
    <row r="233" spans="1:30" s="104" customFormat="1" ht="30" customHeight="1">
      <c r="A233" s="36"/>
      <c r="B233" s="37"/>
      <c r="C233" s="25" t="s">
        <v>364</v>
      </c>
      <c r="D233" s="109"/>
      <c r="E233" s="109"/>
      <c r="F233" s="770" t="s">
        <v>365</v>
      </c>
      <c r="G233" s="771"/>
      <c r="H233" s="27"/>
      <c r="I233" s="28"/>
      <c r="J233" s="163"/>
      <c r="K233" s="110"/>
      <c r="L233" s="31"/>
      <c r="M233" s="31"/>
      <c r="N233" s="110"/>
      <c r="O233" s="110"/>
      <c r="P233" s="110"/>
      <c r="Q233" s="110"/>
      <c r="R233" s="110"/>
      <c r="S233" s="32"/>
      <c r="T233" s="30"/>
      <c r="U233" s="30"/>
      <c r="V233" s="30"/>
      <c r="W233" s="30"/>
      <c r="X233" s="30"/>
      <c r="Y233" s="30"/>
      <c r="Z233" s="110"/>
      <c r="AA233" s="110"/>
      <c r="AB233" s="110"/>
      <c r="AC233" s="111"/>
      <c r="AD233" s="112"/>
    </row>
    <row r="234" spans="1:30" s="65" customFormat="1" ht="30" customHeight="1">
      <c r="A234" s="5"/>
      <c r="B234" s="24"/>
      <c r="C234" s="113" t="s">
        <v>209</v>
      </c>
      <c r="D234" s="114"/>
      <c r="E234" s="114"/>
      <c r="F234" s="772" t="s">
        <v>210</v>
      </c>
      <c r="G234" s="784"/>
      <c r="H234" s="40"/>
      <c r="I234" s="41"/>
      <c r="J234" s="115"/>
      <c r="K234" s="161"/>
      <c r="L234" s="116"/>
      <c r="M234" s="116"/>
      <c r="N234" s="117"/>
      <c r="O234" s="118"/>
      <c r="P234" s="117"/>
      <c r="Q234" s="117"/>
      <c r="R234" s="117"/>
      <c r="S234" s="119"/>
      <c r="T234" s="120"/>
      <c r="U234" s="120"/>
      <c r="V234" s="120"/>
      <c r="W234" s="120"/>
      <c r="X234" s="120"/>
      <c r="Y234" s="120"/>
      <c r="Z234" s="121"/>
      <c r="AA234" s="121"/>
      <c r="AB234" s="121"/>
      <c r="AC234" s="42"/>
      <c r="AD234" s="122"/>
    </row>
    <row r="235" spans="1:30" s="50" customFormat="1" ht="30" customHeight="1">
      <c r="A235" s="36"/>
      <c r="B235" s="37"/>
      <c r="C235" s="123" t="s">
        <v>223</v>
      </c>
      <c r="D235" s="124"/>
      <c r="E235" s="124"/>
      <c r="F235" s="768" t="s">
        <v>224</v>
      </c>
      <c r="G235" s="782"/>
      <c r="H235" s="125"/>
      <c r="I235" s="126"/>
      <c r="J235" s="127"/>
      <c r="K235" s="162"/>
      <c r="L235" s="128"/>
      <c r="M235" s="129"/>
      <c r="N235" s="130"/>
      <c r="O235" s="131"/>
      <c r="P235" s="130"/>
      <c r="Q235" s="130"/>
      <c r="R235" s="130"/>
      <c r="S235" s="132"/>
      <c r="T235" s="133"/>
      <c r="U235" s="133"/>
      <c r="V235" s="133"/>
      <c r="W235" s="133"/>
      <c r="X235" s="133"/>
      <c r="Y235" s="133"/>
      <c r="Z235" s="134"/>
      <c r="AA235" s="134"/>
      <c r="AB235" s="134"/>
      <c r="AC235" s="98"/>
      <c r="AD235" s="99"/>
    </row>
    <row r="236" spans="1:30" s="146" customFormat="1" ht="30" customHeight="1">
      <c r="A236" s="150"/>
      <c r="B236" s="151"/>
      <c r="C236" s="137" t="s">
        <v>366</v>
      </c>
      <c r="D236" s="138"/>
      <c r="E236" s="138"/>
      <c r="F236" s="762" t="s">
        <v>367</v>
      </c>
      <c r="G236" s="765"/>
      <c r="H236" s="159"/>
      <c r="I236" s="145"/>
      <c r="J236" s="139">
        <v>738599000</v>
      </c>
      <c r="K236" s="160" t="s">
        <v>331</v>
      </c>
      <c r="L236" s="140" t="s">
        <v>46</v>
      </c>
      <c r="M236" s="141"/>
      <c r="N236" s="142">
        <f t="shared" ref="N236" si="292">M236</f>
        <v>0</v>
      </c>
      <c r="O236" s="75">
        <f>N236</f>
        <v>0</v>
      </c>
      <c r="P236" s="74">
        <f t="shared" ref="P236:R236" si="293">O236</f>
        <v>0</v>
      </c>
      <c r="Q236" s="74">
        <f t="shared" si="293"/>
        <v>0</v>
      </c>
      <c r="R236" s="74">
        <f t="shared" si="293"/>
        <v>0</v>
      </c>
      <c r="S236" s="143"/>
      <c r="T236" s="77">
        <v>0</v>
      </c>
      <c r="U236" s="78">
        <f t="shared" ref="U236:V236" si="294">ROUNDUP(X236,0)</f>
        <v>0</v>
      </c>
      <c r="V236" s="78">
        <f t="shared" si="294"/>
        <v>0</v>
      </c>
      <c r="W236" s="78">
        <v>42.564271167926357</v>
      </c>
      <c r="X236" s="78">
        <f t="shared" ref="X236" si="295">Q236/J236*100</f>
        <v>0</v>
      </c>
      <c r="Y236" s="78">
        <f t="shared" ref="Y236" si="296">(P236/J236)*100</f>
        <v>0</v>
      </c>
      <c r="Z236" s="79">
        <f t="shared" ref="Z236" si="297">J236-P236</f>
        <v>738599000</v>
      </c>
      <c r="AA236" s="79">
        <f t="shared" ref="AA236" si="298">J236-Q236</f>
        <v>738599000</v>
      </c>
      <c r="AB236" s="79" t="e">
        <f>L236-R236</f>
        <v>#VALUE!</v>
      </c>
      <c r="AC236" s="144"/>
      <c r="AD236" s="148"/>
    </row>
    <row r="237" spans="1:30" s="104" customFormat="1" ht="30" customHeight="1">
      <c r="A237" s="36"/>
      <c r="B237" s="37"/>
      <c r="C237" s="25" t="s">
        <v>368</v>
      </c>
      <c r="D237" s="109"/>
      <c r="E237" s="109"/>
      <c r="F237" s="770" t="s">
        <v>369</v>
      </c>
      <c r="G237" s="771"/>
      <c r="H237" s="27"/>
      <c r="I237" s="28"/>
      <c r="J237" s="163"/>
      <c r="K237" s="110"/>
      <c r="L237" s="31"/>
      <c r="M237" s="31"/>
      <c r="N237" s="110"/>
      <c r="O237" s="110"/>
      <c r="P237" s="110"/>
      <c r="Q237" s="110"/>
      <c r="R237" s="110"/>
      <c r="S237" s="32"/>
      <c r="T237" s="30"/>
      <c r="U237" s="30"/>
      <c r="V237" s="30"/>
      <c r="W237" s="30"/>
      <c r="X237" s="30"/>
      <c r="Y237" s="30"/>
      <c r="Z237" s="110"/>
      <c r="AA237" s="110"/>
      <c r="AB237" s="110"/>
      <c r="AC237" s="111"/>
      <c r="AD237" s="112"/>
    </row>
    <row r="238" spans="1:30" s="65" customFormat="1" ht="30" customHeight="1">
      <c r="A238" s="5"/>
      <c r="B238" s="24"/>
      <c r="C238" s="113" t="s">
        <v>209</v>
      </c>
      <c r="D238" s="114"/>
      <c r="E238" s="114"/>
      <c r="F238" s="772" t="s">
        <v>210</v>
      </c>
      <c r="G238" s="784"/>
      <c r="H238" s="40"/>
      <c r="I238" s="41"/>
      <c r="J238" s="115"/>
      <c r="K238" s="161"/>
      <c r="L238" s="116"/>
      <c r="M238" s="116"/>
      <c r="N238" s="117"/>
      <c r="O238" s="118"/>
      <c r="P238" s="117"/>
      <c r="Q238" s="117"/>
      <c r="R238" s="117"/>
      <c r="S238" s="119"/>
      <c r="T238" s="120"/>
      <c r="U238" s="120"/>
      <c r="V238" s="120"/>
      <c r="W238" s="120"/>
      <c r="X238" s="120"/>
      <c r="Y238" s="120"/>
      <c r="Z238" s="121"/>
      <c r="AA238" s="121"/>
      <c r="AB238" s="121"/>
      <c r="AC238" s="42"/>
      <c r="AD238" s="122"/>
    </row>
    <row r="239" spans="1:30" s="50" customFormat="1" ht="30" customHeight="1">
      <c r="A239" s="36"/>
      <c r="B239" s="37"/>
      <c r="C239" s="123" t="s">
        <v>223</v>
      </c>
      <c r="D239" s="124"/>
      <c r="E239" s="124"/>
      <c r="F239" s="768" t="s">
        <v>224</v>
      </c>
      <c r="G239" s="782"/>
      <c r="H239" s="125"/>
      <c r="I239" s="126"/>
      <c r="J239" s="127"/>
      <c r="K239" s="162"/>
      <c r="L239" s="128"/>
      <c r="M239" s="129"/>
      <c r="N239" s="130"/>
      <c r="O239" s="131"/>
      <c r="P239" s="130"/>
      <c r="Q239" s="130"/>
      <c r="R239" s="130"/>
      <c r="S239" s="132"/>
      <c r="T239" s="133"/>
      <c r="U239" s="133"/>
      <c r="V239" s="133"/>
      <c r="W239" s="133"/>
      <c r="X239" s="133"/>
      <c r="Y239" s="133"/>
      <c r="Z239" s="134"/>
      <c r="AA239" s="134"/>
      <c r="AB239" s="134"/>
      <c r="AC239" s="98"/>
      <c r="AD239" s="99"/>
    </row>
    <row r="240" spans="1:30" s="146" customFormat="1" ht="30" customHeight="1">
      <c r="A240" s="150"/>
      <c r="B240" s="151"/>
      <c r="C240" s="137" t="s">
        <v>329</v>
      </c>
      <c r="D240" s="138"/>
      <c r="E240" s="138"/>
      <c r="F240" s="762" t="s">
        <v>330</v>
      </c>
      <c r="G240" s="765"/>
      <c r="H240" s="159"/>
      <c r="I240" s="145"/>
      <c r="J240" s="139">
        <v>534659000</v>
      </c>
      <c r="K240" s="160" t="s">
        <v>331</v>
      </c>
      <c r="L240" s="140" t="s">
        <v>46</v>
      </c>
      <c r="M240" s="141"/>
      <c r="N240" s="142">
        <f t="shared" ref="N240" si="299">M240</f>
        <v>0</v>
      </c>
      <c r="O240" s="75">
        <f>N240</f>
        <v>0</v>
      </c>
      <c r="P240" s="74">
        <f t="shared" ref="P240:R240" si="300">O240</f>
        <v>0</v>
      </c>
      <c r="Q240" s="74">
        <f t="shared" si="300"/>
        <v>0</v>
      </c>
      <c r="R240" s="74">
        <f t="shared" si="300"/>
        <v>0</v>
      </c>
      <c r="S240" s="143"/>
      <c r="T240" s="77">
        <v>0</v>
      </c>
      <c r="U240" s="78">
        <f t="shared" ref="U240:V240" si="301">ROUNDUP(X240,0)</f>
        <v>0</v>
      </c>
      <c r="V240" s="78">
        <f t="shared" si="301"/>
        <v>0</v>
      </c>
      <c r="W240" s="78">
        <v>42.564271167926357</v>
      </c>
      <c r="X240" s="78">
        <f t="shared" ref="X240" si="302">Q240/J240*100</f>
        <v>0</v>
      </c>
      <c r="Y240" s="78">
        <f t="shared" ref="Y240" si="303">(P240/J240)*100</f>
        <v>0</v>
      </c>
      <c r="Z240" s="79">
        <f t="shared" ref="Z240" si="304">J240-P240</f>
        <v>534659000</v>
      </c>
      <c r="AA240" s="79">
        <f t="shared" ref="AA240" si="305">J240-Q240</f>
        <v>534659000</v>
      </c>
      <c r="AB240" s="79" t="e">
        <f>L240-R240</f>
        <v>#VALUE!</v>
      </c>
      <c r="AC240" s="144"/>
      <c r="AD240" s="148"/>
    </row>
    <row r="241" spans="1:30" s="104" customFormat="1" ht="30" customHeight="1">
      <c r="A241" s="36"/>
      <c r="B241" s="37"/>
      <c r="C241" s="25" t="s">
        <v>370</v>
      </c>
      <c r="D241" s="109"/>
      <c r="E241" s="109"/>
      <c r="F241" s="770" t="s">
        <v>371</v>
      </c>
      <c r="G241" s="771"/>
      <c r="H241" s="27"/>
      <c r="I241" s="28"/>
      <c r="J241" s="163"/>
      <c r="K241" s="110"/>
      <c r="L241" s="31"/>
      <c r="M241" s="31"/>
      <c r="N241" s="110"/>
      <c r="O241" s="110"/>
      <c r="P241" s="110"/>
      <c r="Q241" s="110"/>
      <c r="R241" s="110"/>
      <c r="S241" s="32"/>
      <c r="T241" s="30"/>
      <c r="U241" s="30"/>
      <c r="V241" s="30"/>
      <c r="W241" s="30"/>
      <c r="X241" s="30"/>
      <c r="Y241" s="30"/>
      <c r="Z241" s="110"/>
      <c r="AA241" s="110"/>
      <c r="AB241" s="110"/>
      <c r="AC241" s="111"/>
      <c r="AD241" s="112"/>
    </row>
    <row r="242" spans="1:30" s="65" customFormat="1" ht="30" customHeight="1">
      <c r="A242" s="5"/>
      <c r="B242" s="24"/>
      <c r="C242" s="113" t="s">
        <v>209</v>
      </c>
      <c r="D242" s="114"/>
      <c r="E242" s="114"/>
      <c r="F242" s="772" t="s">
        <v>210</v>
      </c>
      <c r="G242" s="784"/>
      <c r="H242" s="40"/>
      <c r="I242" s="41"/>
      <c r="J242" s="115"/>
      <c r="K242" s="161"/>
      <c r="L242" s="116"/>
      <c r="M242" s="116"/>
      <c r="N242" s="117"/>
      <c r="O242" s="118"/>
      <c r="P242" s="117"/>
      <c r="Q242" s="117"/>
      <c r="R242" s="117"/>
      <c r="S242" s="119"/>
      <c r="T242" s="120"/>
      <c r="U242" s="120"/>
      <c r="V242" s="120"/>
      <c r="W242" s="120"/>
      <c r="X242" s="120"/>
      <c r="Y242" s="120"/>
      <c r="Z242" s="121"/>
      <c r="AA242" s="121"/>
      <c r="AB242" s="121"/>
      <c r="AC242" s="42"/>
      <c r="AD242" s="122"/>
    </row>
    <row r="243" spans="1:30" s="50" customFormat="1" ht="30" customHeight="1">
      <c r="A243" s="36"/>
      <c r="B243" s="37"/>
      <c r="C243" s="123" t="s">
        <v>223</v>
      </c>
      <c r="D243" s="124"/>
      <c r="E243" s="124"/>
      <c r="F243" s="768" t="s">
        <v>224</v>
      </c>
      <c r="G243" s="782"/>
      <c r="H243" s="125"/>
      <c r="I243" s="126"/>
      <c r="J243" s="127"/>
      <c r="K243" s="162"/>
      <c r="L243" s="128"/>
      <c r="M243" s="129"/>
      <c r="N243" s="130"/>
      <c r="O243" s="131"/>
      <c r="P243" s="130"/>
      <c r="Q243" s="130"/>
      <c r="R243" s="130"/>
      <c r="S243" s="132"/>
      <c r="T243" s="133"/>
      <c r="U243" s="133"/>
      <c r="V243" s="133"/>
      <c r="W243" s="133"/>
      <c r="X243" s="133"/>
      <c r="Y243" s="133"/>
      <c r="Z243" s="134"/>
      <c r="AA243" s="134"/>
      <c r="AB243" s="134"/>
      <c r="AC243" s="98"/>
      <c r="AD243" s="99"/>
    </row>
    <row r="244" spans="1:30" s="146" customFormat="1" ht="30" customHeight="1">
      <c r="A244" s="150"/>
      <c r="B244" s="151"/>
      <c r="C244" s="137" t="s">
        <v>329</v>
      </c>
      <c r="D244" s="138"/>
      <c r="E244" s="138"/>
      <c r="F244" s="762" t="s">
        <v>330</v>
      </c>
      <c r="G244" s="765"/>
      <c r="H244" s="159"/>
      <c r="I244" s="145"/>
      <c r="J244" s="139">
        <v>556011000</v>
      </c>
      <c r="K244" s="160" t="s">
        <v>331</v>
      </c>
      <c r="L244" s="140" t="s">
        <v>46</v>
      </c>
      <c r="M244" s="141"/>
      <c r="N244" s="142">
        <f t="shared" ref="N244" si="306">M244</f>
        <v>0</v>
      </c>
      <c r="O244" s="75">
        <f>N244</f>
        <v>0</v>
      </c>
      <c r="P244" s="74">
        <f t="shared" ref="P244:R244" si="307">O244</f>
        <v>0</v>
      </c>
      <c r="Q244" s="74">
        <f t="shared" si="307"/>
        <v>0</v>
      </c>
      <c r="R244" s="74">
        <f t="shared" si="307"/>
        <v>0</v>
      </c>
      <c r="S244" s="143"/>
      <c r="T244" s="77">
        <v>0</v>
      </c>
      <c r="U244" s="78">
        <f t="shared" ref="U244:V244" si="308">ROUNDUP(X244,0)</f>
        <v>0</v>
      </c>
      <c r="V244" s="78">
        <f t="shared" si="308"/>
        <v>0</v>
      </c>
      <c r="W244" s="78">
        <v>42.564271167926357</v>
      </c>
      <c r="X244" s="78">
        <f t="shared" ref="X244" si="309">Q244/J244*100</f>
        <v>0</v>
      </c>
      <c r="Y244" s="78">
        <f t="shared" ref="Y244" si="310">(P244/J244)*100</f>
        <v>0</v>
      </c>
      <c r="Z244" s="79">
        <f t="shared" ref="Z244" si="311">J244-P244</f>
        <v>556011000</v>
      </c>
      <c r="AA244" s="79">
        <f t="shared" ref="AA244" si="312">J244-Q244</f>
        <v>556011000</v>
      </c>
      <c r="AB244" s="79" t="e">
        <f>L244-R244</f>
        <v>#VALUE!</v>
      </c>
      <c r="AC244" s="144"/>
      <c r="AD244" s="148"/>
    </row>
    <row r="245" spans="1:30" s="104" customFormat="1" ht="30" customHeight="1">
      <c r="A245" s="36"/>
      <c r="B245" s="37"/>
      <c r="C245" s="25" t="s">
        <v>372</v>
      </c>
      <c r="D245" s="109"/>
      <c r="E245" s="109"/>
      <c r="F245" s="770" t="s">
        <v>373</v>
      </c>
      <c r="G245" s="771"/>
      <c r="H245" s="27"/>
      <c r="I245" s="28"/>
      <c r="J245" s="163"/>
      <c r="K245" s="110"/>
      <c r="L245" s="31"/>
      <c r="M245" s="31"/>
      <c r="N245" s="110"/>
      <c r="O245" s="110"/>
      <c r="P245" s="110"/>
      <c r="Q245" s="110"/>
      <c r="R245" s="110"/>
      <c r="S245" s="32"/>
      <c r="T245" s="30"/>
      <c r="U245" s="30"/>
      <c r="V245" s="30"/>
      <c r="W245" s="30"/>
      <c r="X245" s="30"/>
      <c r="Y245" s="30"/>
      <c r="Z245" s="110"/>
      <c r="AA245" s="110"/>
      <c r="AB245" s="110"/>
      <c r="AC245" s="111"/>
      <c r="AD245" s="112"/>
    </row>
    <row r="246" spans="1:30" s="65" customFormat="1" ht="30" customHeight="1">
      <c r="A246" s="5"/>
      <c r="B246" s="24"/>
      <c r="C246" s="113" t="s">
        <v>209</v>
      </c>
      <c r="D246" s="114"/>
      <c r="E246" s="114"/>
      <c r="F246" s="772" t="s">
        <v>210</v>
      </c>
      <c r="G246" s="784"/>
      <c r="H246" s="40"/>
      <c r="I246" s="41"/>
      <c r="J246" s="115"/>
      <c r="K246" s="161"/>
      <c r="L246" s="116"/>
      <c r="M246" s="116"/>
      <c r="N246" s="117"/>
      <c r="O246" s="118"/>
      <c r="P246" s="117"/>
      <c r="Q246" s="117"/>
      <c r="R246" s="117"/>
      <c r="S246" s="119"/>
      <c r="T246" s="120"/>
      <c r="U246" s="120"/>
      <c r="V246" s="120"/>
      <c r="W246" s="120"/>
      <c r="X246" s="120"/>
      <c r="Y246" s="120"/>
      <c r="Z246" s="121"/>
      <c r="AA246" s="121"/>
      <c r="AB246" s="121"/>
      <c r="AC246" s="42"/>
      <c r="AD246" s="122"/>
    </row>
    <row r="247" spans="1:30" s="50" customFormat="1" ht="30" customHeight="1">
      <c r="A247" s="36"/>
      <c r="B247" s="37"/>
      <c r="C247" s="123" t="s">
        <v>223</v>
      </c>
      <c r="D247" s="124"/>
      <c r="E247" s="124"/>
      <c r="F247" s="768" t="s">
        <v>224</v>
      </c>
      <c r="G247" s="782"/>
      <c r="H247" s="125"/>
      <c r="I247" s="126"/>
      <c r="J247" s="127"/>
      <c r="K247" s="162"/>
      <c r="L247" s="128"/>
      <c r="M247" s="129"/>
      <c r="N247" s="130"/>
      <c r="O247" s="131"/>
      <c r="P247" s="130"/>
      <c r="Q247" s="130"/>
      <c r="R247" s="130"/>
      <c r="S247" s="132"/>
      <c r="T247" s="133"/>
      <c r="U247" s="133"/>
      <c r="V247" s="133"/>
      <c r="W247" s="133"/>
      <c r="X247" s="133"/>
      <c r="Y247" s="133"/>
      <c r="Z247" s="134"/>
      <c r="AA247" s="134"/>
      <c r="AB247" s="134"/>
      <c r="AC247" s="98"/>
      <c r="AD247" s="99"/>
    </row>
    <row r="248" spans="1:30" s="146" customFormat="1" ht="30" customHeight="1">
      <c r="A248" s="150"/>
      <c r="B248" s="151"/>
      <c r="C248" s="137" t="s">
        <v>329</v>
      </c>
      <c r="D248" s="138"/>
      <c r="E248" s="138"/>
      <c r="F248" s="762" t="s">
        <v>330</v>
      </c>
      <c r="G248" s="765"/>
      <c r="H248" s="159"/>
      <c r="I248" s="145"/>
      <c r="J248" s="139">
        <v>651980000</v>
      </c>
      <c r="K248" s="160" t="s">
        <v>331</v>
      </c>
      <c r="L248" s="140" t="s">
        <v>46</v>
      </c>
      <c r="M248" s="141"/>
      <c r="N248" s="142">
        <f t="shared" ref="N248" si="313">M248</f>
        <v>0</v>
      </c>
      <c r="O248" s="75">
        <f>N248</f>
        <v>0</v>
      </c>
      <c r="P248" s="74">
        <f t="shared" ref="P248:R248" si="314">O248</f>
        <v>0</v>
      </c>
      <c r="Q248" s="74">
        <f t="shared" si="314"/>
        <v>0</v>
      </c>
      <c r="R248" s="74">
        <f t="shared" si="314"/>
        <v>0</v>
      </c>
      <c r="S248" s="143"/>
      <c r="T248" s="77">
        <v>0</v>
      </c>
      <c r="U248" s="78">
        <f t="shared" ref="U248:V249" si="315">ROUNDUP(X248,0)</f>
        <v>0</v>
      </c>
      <c r="V248" s="78">
        <f t="shared" si="315"/>
        <v>0</v>
      </c>
      <c r="W248" s="78">
        <v>42.564271167926357</v>
      </c>
      <c r="X248" s="78">
        <f t="shared" ref="X248:X249" si="316">Q248/J248*100</f>
        <v>0</v>
      </c>
      <c r="Y248" s="78">
        <f t="shared" ref="Y248" si="317">(P248/J248)*100</f>
        <v>0</v>
      </c>
      <c r="Z248" s="79">
        <f t="shared" ref="Z248:Z249" si="318">J248-P248</f>
        <v>651980000</v>
      </c>
      <c r="AA248" s="79">
        <f t="shared" ref="AA248" si="319">J248-Q248</f>
        <v>651980000</v>
      </c>
      <c r="AB248" s="79" t="e">
        <f>L248-R248</f>
        <v>#VALUE!</v>
      </c>
      <c r="AC248" s="144"/>
      <c r="AD248" s="148"/>
    </row>
    <row r="249" spans="1:30" s="104" customFormat="1" ht="30" customHeight="1">
      <c r="A249" s="36"/>
      <c r="B249" s="37"/>
      <c r="C249" s="25" t="s">
        <v>374</v>
      </c>
      <c r="D249" s="109"/>
      <c r="E249" s="109"/>
      <c r="F249" s="792" t="s">
        <v>375</v>
      </c>
      <c r="G249" s="793"/>
      <c r="H249" s="27"/>
      <c r="I249" s="28"/>
      <c r="J249" s="110">
        <f>SUM(J251:J307)</f>
        <v>93379317265</v>
      </c>
      <c r="K249" s="30"/>
      <c r="L249" s="31"/>
      <c r="M249" s="31"/>
      <c r="N249" s="110">
        <f>SUM(N251:N307)</f>
        <v>33372672710</v>
      </c>
      <c r="O249" s="110">
        <f>SUM(O251:O307)</f>
        <v>38254740606</v>
      </c>
      <c r="P249" s="110">
        <f>SUM(P251:P307)</f>
        <v>50861523122</v>
      </c>
      <c r="Q249" s="110">
        <f>SUM(Q251:Q307)</f>
        <v>69437633350</v>
      </c>
      <c r="R249" s="110">
        <f>SUM(R251:R307)</f>
        <v>50861523122</v>
      </c>
      <c r="S249" s="32"/>
      <c r="T249" s="30">
        <v>55</v>
      </c>
      <c r="U249" s="30">
        <f>ROUNDUP(X249,0)</f>
        <v>75</v>
      </c>
      <c r="V249" s="30">
        <f t="shared" si="315"/>
        <v>55</v>
      </c>
      <c r="W249" s="30">
        <v>42.564271167926357</v>
      </c>
      <c r="X249" s="30">
        <f t="shared" si="316"/>
        <v>74.360827840434737</v>
      </c>
      <c r="Y249" s="30">
        <f t="shared" ref="Y249" si="320">P249/J249*100</f>
        <v>54.467653664312756</v>
      </c>
      <c r="Z249" s="29">
        <f t="shared" si="318"/>
        <v>42517794143</v>
      </c>
      <c r="AA249" s="29">
        <f>J249-Q249</f>
        <v>23941683915</v>
      </c>
      <c r="AB249" s="29">
        <f>L249-R249</f>
        <v>-50861523122</v>
      </c>
      <c r="AC249" s="111"/>
      <c r="AD249" s="164"/>
    </row>
    <row r="250" spans="1:30" s="50" customFormat="1" ht="30" customHeight="1">
      <c r="A250" s="36"/>
      <c r="B250" s="37"/>
      <c r="C250" s="38" t="s">
        <v>164</v>
      </c>
      <c r="D250" s="165"/>
      <c r="E250" s="165"/>
      <c r="F250" s="772" t="s">
        <v>38</v>
      </c>
      <c r="G250" s="773"/>
      <c r="H250" s="40"/>
      <c r="I250" s="41"/>
      <c r="J250" s="42"/>
      <c r="K250" s="47"/>
      <c r="L250" s="44"/>
      <c r="M250" s="44"/>
      <c r="N250" s="42"/>
      <c r="O250" s="42"/>
      <c r="P250" s="42"/>
      <c r="Q250" s="42"/>
      <c r="R250" s="42"/>
      <c r="S250" s="46"/>
      <c r="T250" s="47"/>
      <c r="U250" s="47"/>
      <c r="V250" s="47"/>
      <c r="W250" s="47"/>
      <c r="X250" s="47"/>
      <c r="Y250" s="47"/>
      <c r="Z250" s="42"/>
      <c r="AA250" s="42"/>
      <c r="AB250" s="42"/>
      <c r="AC250" s="48"/>
      <c r="AD250" s="49"/>
    </row>
    <row r="251" spans="1:30" s="50" customFormat="1" ht="30" customHeight="1">
      <c r="A251" s="36"/>
      <c r="B251" s="37"/>
      <c r="C251" s="51" t="s">
        <v>171</v>
      </c>
      <c r="D251" s="52"/>
      <c r="E251" s="52"/>
      <c r="F251" s="768" t="s">
        <v>51</v>
      </c>
      <c r="G251" s="769"/>
      <c r="H251" s="53"/>
      <c r="I251" s="54"/>
      <c r="J251" s="63"/>
      <c r="K251" s="166"/>
      <c r="L251" s="57"/>
      <c r="M251" s="57"/>
      <c r="N251" s="63"/>
      <c r="O251" s="63"/>
      <c r="P251" s="63"/>
      <c r="Q251" s="63"/>
      <c r="R251" s="63"/>
      <c r="S251" s="60"/>
      <c r="T251" s="166"/>
      <c r="U251" s="166"/>
      <c r="V251" s="166"/>
      <c r="W251" s="166"/>
      <c r="X251" s="166"/>
      <c r="Y251" s="166"/>
      <c r="Z251" s="63"/>
      <c r="AA251" s="63"/>
      <c r="AB251" s="63"/>
      <c r="AC251" s="167"/>
      <c r="AD251" s="64"/>
    </row>
    <row r="252" spans="1:30" s="36" customFormat="1" ht="30" customHeight="1">
      <c r="B252" s="37"/>
      <c r="C252" s="66" t="s">
        <v>172</v>
      </c>
      <c r="D252" s="67"/>
      <c r="E252" s="67"/>
      <c r="F252" s="766" t="s">
        <v>53</v>
      </c>
      <c r="G252" s="783"/>
      <c r="H252" s="68" t="s">
        <v>376</v>
      </c>
      <c r="I252" s="69" t="s">
        <v>44</v>
      </c>
      <c r="J252" s="79">
        <v>21250541186</v>
      </c>
      <c r="K252" s="168"/>
      <c r="L252" s="169" t="s">
        <v>46</v>
      </c>
      <c r="M252" s="169"/>
      <c r="N252" s="170">
        <v>4485778827</v>
      </c>
      <c r="O252" s="75">
        <v>7827586005</v>
      </c>
      <c r="P252" s="74">
        <v>10299744018</v>
      </c>
      <c r="Q252" s="74">
        <v>15004885385</v>
      </c>
      <c r="R252" s="74">
        <v>10299744018</v>
      </c>
      <c r="S252" s="76" t="s">
        <v>377</v>
      </c>
      <c r="T252" s="77">
        <v>49</v>
      </c>
      <c r="U252" s="78">
        <f>ROUNDUP(X252,0)</f>
        <v>71</v>
      </c>
      <c r="V252" s="78">
        <f t="shared" ref="V252" si="321">ROUNDUP(Y252,0)</f>
        <v>49</v>
      </c>
      <c r="W252" s="78">
        <v>42.564271167926357</v>
      </c>
      <c r="X252" s="78">
        <f t="shared" ref="X252" si="322">Q252/J252*100</f>
        <v>70.609427090192511</v>
      </c>
      <c r="Y252" s="78">
        <f t="shared" ref="Y252" si="323">P252/J252*100</f>
        <v>48.468149247820293</v>
      </c>
      <c r="Z252" s="79">
        <f t="shared" ref="Z252" si="324">J252-P252</f>
        <v>10950797168</v>
      </c>
      <c r="AA252" s="79">
        <f t="shared" ref="AA252" si="325">J252-Q252</f>
        <v>6245655801</v>
      </c>
      <c r="AB252" s="79" t="e">
        <f>L252-R252</f>
        <v>#VALUE!</v>
      </c>
      <c r="AC252" s="80"/>
      <c r="AD252" s="81"/>
    </row>
    <row r="253" spans="1:30" s="50" customFormat="1" ht="30" customHeight="1">
      <c r="A253" s="36"/>
      <c r="B253" s="37"/>
      <c r="C253" s="51" t="s">
        <v>209</v>
      </c>
      <c r="D253" s="52"/>
      <c r="E253" s="52"/>
      <c r="F253" s="768" t="s">
        <v>210</v>
      </c>
      <c r="G253" s="769"/>
      <c r="H253" s="53"/>
      <c r="I253" s="54"/>
      <c r="J253" s="63"/>
      <c r="K253" s="166"/>
      <c r="L253" s="57"/>
      <c r="M253" s="57"/>
      <c r="N253" s="63"/>
      <c r="O253" s="63"/>
      <c r="P253" s="63"/>
      <c r="Q253" s="63"/>
      <c r="R253" s="63"/>
      <c r="S253" s="60"/>
      <c r="T253" s="166"/>
      <c r="U253" s="166"/>
      <c r="V253" s="166"/>
      <c r="W253" s="166"/>
      <c r="X253" s="166"/>
      <c r="Y253" s="166"/>
      <c r="Z253" s="63"/>
      <c r="AA253" s="63"/>
      <c r="AB253" s="63"/>
      <c r="AC253" s="167"/>
      <c r="AD253" s="64"/>
    </row>
    <row r="254" spans="1:30" s="5" customFormat="1" ht="30" customHeight="1">
      <c r="B254" s="24"/>
      <c r="C254" s="51" t="s">
        <v>223</v>
      </c>
      <c r="D254" s="171"/>
      <c r="E254" s="171"/>
      <c r="F254" s="768" t="s">
        <v>224</v>
      </c>
      <c r="G254" s="769"/>
      <c r="H254" s="53"/>
      <c r="I254" s="54"/>
      <c r="J254" s="63"/>
      <c r="K254" s="166"/>
      <c r="L254" s="57"/>
      <c r="M254" s="57"/>
      <c r="N254" s="172"/>
      <c r="O254" s="172"/>
      <c r="P254" s="172"/>
      <c r="Q254" s="172"/>
      <c r="R254" s="172"/>
      <c r="S254" s="60"/>
      <c r="T254" s="62"/>
      <c r="U254" s="62"/>
      <c r="V254" s="62"/>
      <c r="W254" s="62"/>
      <c r="X254" s="62"/>
      <c r="Y254" s="62"/>
      <c r="Z254" s="63"/>
      <c r="AA254" s="63"/>
      <c r="AB254" s="63"/>
      <c r="AC254" s="167"/>
      <c r="AD254" s="64"/>
    </row>
    <row r="255" spans="1:30" s="88" customFormat="1" ht="30" customHeight="1">
      <c r="B255" s="89"/>
      <c r="C255" s="173" t="s">
        <v>366</v>
      </c>
      <c r="D255" s="174"/>
      <c r="E255" s="174"/>
      <c r="F255" s="790" t="s">
        <v>367</v>
      </c>
      <c r="G255" s="791"/>
      <c r="H255" s="175" t="s">
        <v>376</v>
      </c>
      <c r="I255" s="176" t="s">
        <v>44</v>
      </c>
      <c r="J255" s="177"/>
      <c r="K255" s="178"/>
      <c r="L255" s="179"/>
      <c r="M255" s="179"/>
      <c r="N255" s="180">
        <v>28886893883</v>
      </c>
      <c r="O255" s="75">
        <v>30427154601</v>
      </c>
      <c r="P255" s="74">
        <v>40561779104</v>
      </c>
      <c r="Q255" s="74"/>
      <c r="R255" s="74">
        <v>40561779104</v>
      </c>
      <c r="S255" s="181"/>
      <c r="T255" s="182"/>
      <c r="U255" s="78"/>
      <c r="V255" s="78"/>
      <c r="W255" s="78"/>
      <c r="X255" s="78"/>
      <c r="Y255" s="78"/>
      <c r="Z255" s="79"/>
      <c r="AA255" s="79"/>
      <c r="AB255" s="177"/>
      <c r="AC255" s="183"/>
      <c r="AD255" s="184"/>
    </row>
    <row r="256" spans="1:30" s="5" customFormat="1" ht="30" customHeight="1">
      <c r="B256" s="24"/>
      <c r="C256" s="185"/>
      <c r="D256" s="186"/>
      <c r="E256" s="187"/>
      <c r="F256" s="788" t="s">
        <v>378</v>
      </c>
      <c r="G256" s="789"/>
      <c r="H256" s="188" t="s">
        <v>376</v>
      </c>
      <c r="I256" s="189" t="s">
        <v>44</v>
      </c>
      <c r="J256" s="190">
        <v>54000000</v>
      </c>
      <c r="K256" s="191"/>
      <c r="L256" s="192" t="s">
        <v>46</v>
      </c>
      <c r="M256" s="192" t="s">
        <v>379</v>
      </c>
      <c r="N256" s="193"/>
      <c r="O256" s="194"/>
      <c r="P256" s="194"/>
      <c r="Q256" s="195">
        <v>26670000</v>
      </c>
      <c r="R256" s="194"/>
      <c r="S256" s="76" t="s">
        <v>377</v>
      </c>
      <c r="T256" s="196"/>
      <c r="U256" s="78">
        <f t="shared" ref="U256:V307" si="326">ROUNDUP(X256,0)</f>
        <v>50</v>
      </c>
      <c r="V256" s="78">
        <f t="shared" si="326"/>
        <v>0</v>
      </c>
      <c r="W256" s="78">
        <v>42.564271167926357</v>
      </c>
      <c r="X256" s="78">
        <f t="shared" ref="X256:X307" si="327">Q256/J256*100</f>
        <v>49.388888888888886</v>
      </c>
      <c r="Y256" s="78">
        <f t="shared" ref="Y256:Y308" si="328">P256/J256*100</f>
        <v>0</v>
      </c>
      <c r="Z256" s="79">
        <f t="shared" ref="Z256:Z308" si="329">J256-P256</f>
        <v>54000000</v>
      </c>
      <c r="AA256" s="79">
        <f t="shared" ref="AA256:AA307" si="330">J256-Q256</f>
        <v>27330000</v>
      </c>
      <c r="AB256" s="197"/>
      <c r="AC256" s="198"/>
      <c r="AD256" s="199"/>
    </row>
    <row r="257" spans="2:30" s="5" customFormat="1" ht="30" customHeight="1">
      <c r="B257" s="24"/>
      <c r="C257" s="200"/>
      <c r="D257" s="201"/>
      <c r="E257" s="202"/>
      <c r="F257" s="786" t="s">
        <v>380</v>
      </c>
      <c r="G257" s="787"/>
      <c r="H257" s="188" t="s">
        <v>376</v>
      </c>
      <c r="I257" s="189" t="s">
        <v>44</v>
      </c>
      <c r="J257" s="190">
        <v>3053520000</v>
      </c>
      <c r="K257" s="191"/>
      <c r="L257" s="192" t="s">
        <v>46</v>
      </c>
      <c r="M257" s="192" t="s">
        <v>381</v>
      </c>
      <c r="N257" s="193"/>
      <c r="O257" s="194"/>
      <c r="P257" s="194"/>
      <c r="Q257" s="195">
        <v>1850690000</v>
      </c>
      <c r="R257" s="194"/>
      <c r="S257" s="76" t="s">
        <v>377</v>
      </c>
      <c r="T257" s="196"/>
      <c r="U257" s="78">
        <f t="shared" si="326"/>
        <v>61</v>
      </c>
      <c r="V257" s="78">
        <f t="shared" si="326"/>
        <v>0</v>
      </c>
      <c r="W257" s="78">
        <v>42.564271167926357</v>
      </c>
      <c r="X257" s="78">
        <f t="shared" si="327"/>
        <v>60.6084125861301</v>
      </c>
      <c r="Y257" s="78">
        <f t="shared" si="328"/>
        <v>0</v>
      </c>
      <c r="Z257" s="79">
        <f t="shared" si="329"/>
        <v>3053520000</v>
      </c>
      <c r="AA257" s="79">
        <f t="shared" si="330"/>
        <v>1202830000</v>
      </c>
      <c r="AB257" s="197"/>
      <c r="AC257" s="198"/>
      <c r="AD257" s="199"/>
    </row>
    <row r="258" spans="2:30" s="5" customFormat="1" ht="30" customHeight="1">
      <c r="B258" s="24"/>
      <c r="C258" s="200"/>
      <c r="D258" s="201"/>
      <c r="E258" s="202"/>
      <c r="F258" s="786" t="s">
        <v>382</v>
      </c>
      <c r="G258" s="787"/>
      <c r="H258" s="188" t="s">
        <v>376</v>
      </c>
      <c r="I258" s="189" t="s">
        <v>44</v>
      </c>
      <c r="J258" s="190">
        <v>5369913600</v>
      </c>
      <c r="K258" s="191"/>
      <c r="L258" s="192" t="s">
        <v>46</v>
      </c>
      <c r="M258" s="192" t="s">
        <v>381</v>
      </c>
      <c r="N258" s="193"/>
      <c r="O258" s="194"/>
      <c r="P258" s="194"/>
      <c r="Q258" s="195">
        <v>2888004164</v>
      </c>
      <c r="R258" s="194"/>
      <c r="S258" s="76" t="s">
        <v>377</v>
      </c>
      <c r="T258" s="196"/>
      <c r="U258" s="78">
        <f t="shared" si="326"/>
        <v>54</v>
      </c>
      <c r="V258" s="78">
        <f t="shared" si="326"/>
        <v>0</v>
      </c>
      <c r="W258" s="78">
        <v>42.564271167926357</v>
      </c>
      <c r="X258" s="78">
        <f t="shared" si="327"/>
        <v>53.781203556049761</v>
      </c>
      <c r="Y258" s="78">
        <f t="shared" si="328"/>
        <v>0</v>
      </c>
      <c r="Z258" s="79">
        <f t="shared" si="329"/>
        <v>5369913600</v>
      </c>
      <c r="AA258" s="79">
        <f t="shared" si="330"/>
        <v>2481909436</v>
      </c>
      <c r="AB258" s="197"/>
      <c r="AC258" s="198"/>
      <c r="AD258" s="199"/>
    </row>
    <row r="259" spans="2:30" s="5" customFormat="1" ht="30" customHeight="1">
      <c r="B259" s="24"/>
      <c r="C259" s="200"/>
      <c r="D259" s="201"/>
      <c r="E259" s="202"/>
      <c r="F259" s="788" t="s">
        <v>383</v>
      </c>
      <c r="G259" s="789"/>
      <c r="H259" s="188" t="s">
        <v>376</v>
      </c>
      <c r="I259" s="189" t="s">
        <v>44</v>
      </c>
      <c r="J259" s="190">
        <v>19948565600</v>
      </c>
      <c r="K259" s="191"/>
      <c r="L259" s="192" t="s">
        <v>46</v>
      </c>
      <c r="M259" s="192" t="s">
        <v>381</v>
      </c>
      <c r="N259" s="193"/>
      <c r="O259" s="194"/>
      <c r="P259" s="194"/>
      <c r="Q259" s="195">
        <v>18951741019</v>
      </c>
      <c r="R259" s="194"/>
      <c r="S259" s="76" t="s">
        <v>377</v>
      </c>
      <c r="T259" s="196"/>
      <c r="U259" s="78">
        <f t="shared" si="326"/>
        <v>96</v>
      </c>
      <c r="V259" s="78">
        <f t="shared" si="326"/>
        <v>0</v>
      </c>
      <c r="W259" s="78">
        <v>42.564271167926357</v>
      </c>
      <c r="X259" s="78">
        <f t="shared" si="327"/>
        <v>95.003026277738982</v>
      </c>
      <c r="Y259" s="78">
        <f t="shared" si="328"/>
        <v>0</v>
      </c>
      <c r="Z259" s="79">
        <f t="shared" si="329"/>
        <v>19948565600</v>
      </c>
      <c r="AA259" s="79">
        <f t="shared" si="330"/>
        <v>996824581</v>
      </c>
      <c r="AB259" s="197"/>
      <c r="AC259" s="198"/>
      <c r="AD259" s="199"/>
    </row>
    <row r="260" spans="2:30" s="5" customFormat="1" ht="30" customHeight="1">
      <c r="B260" s="24"/>
      <c r="C260" s="200"/>
      <c r="D260" s="201"/>
      <c r="E260" s="202"/>
      <c r="F260" s="788" t="s">
        <v>384</v>
      </c>
      <c r="G260" s="789"/>
      <c r="H260" s="188" t="s">
        <v>376</v>
      </c>
      <c r="I260" s="189" t="s">
        <v>44</v>
      </c>
      <c r="J260" s="190">
        <v>784715000</v>
      </c>
      <c r="K260" s="191"/>
      <c r="L260" s="192" t="s">
        <v>46</v>
      </c>
      <c r="M260" s="192" t="s">
        <v>379</v>
      </c>
      <c r="N260" s="193"/>
      <c r="O260" s="194"/>
      <c r="P260" s="194"/>
      <c r="Q260" s="195">
        <v>439545000</v>
      </c>
      <c r="R260" s="194"/>
      <c r="S260" s="76" t="s">
        <v>377</v>
      </c>
      <c r="T260" s="196"/>
      <c r="U260" s="78">
        <f t="shared" si="326"/>
        <v>57</v>
      </c>
      <c r="V260" s="78">
        <f t="shared" si="326"/>
        <v>0</v>
      </c>
      <c r="W260" s="78">
        <v>42.564271167926357</v>
      </c>
      <c r="X260" s="78">
        <f t="shared" si="327"/>
        <v>56.013329680202361</v>
      </c>
      <c r="Y260" s="78">
        <f t="shared" si="328"/>
        <v>0</v>
      </c>
      <c r="Z260" s="79">
        <f t="shared" si="329"/>
        <v>784715000</v>
      </c>
      <c r="AA260" s="79">
        <f t="shared" si="330"/>
        <v>345170000</v>
      </c>
      <c r="AB260" s="197"/>
      <c r="AC260" s="198"/>
      <c r="AD260" s="199"/>
    </row>
    <row r="261" spans="2:30" s="5" customFormat="1" ht="30" customHeight="1">
      <c r="B261" s="24"/>
      <c r="C261" s="200"/>
      <c r="D261" s="201"/>
      <c r="E261" s="202"/>
      <c r="F261" s="788" t="s">
        <v>385</v>
      </c>
      <c r="G261" s="789"/>
      <c r="H261" s="188" t="s">
        <v>376</v>
      </c>
      <c r="I261" s="189" t="s">
        <v>44</v>
      </c>
      <c r="J261" s="190">
        <v>11647159480</v>
      </c>
      <c r="K261" s="191"/>
      <c r="L261" s="192" t="s">
        <v>386</v>
      </c>
      <c r="M261" s="192" t="s">
        <v>387</v>
      </c>
      <c r="N261" s="193"/>
      <c r="O261" s="194"/>
      <c r="P261" s="194"/>
      <c r="Q261" s="195">
        <v>9276131138</v>
      </c>
      <c r="R261" s="194"/>
      <c r="S261" s="76" t="s">
        <v>377</v>
      </c>
      <c r="T261" s="196"/>
      <c r="U261" s="78">
        <f t="shared" si="326"/>
        <v>80</v>
      </c>
      <c r="V261" s="78">
        <f t="shared" si="326"/>
        <v>0</v>
      </c>
      <c r="W261" s="78">
        <v>42.564271167926357</v>
      </c>
      <c r="X261" s="78">
        <f t="shared" si="327"/>
        <v>79.642861883436666</v>
      </c>
      <c r="Y261" s="78">
        <f t="shared" si="328"/>
        <v>0</v>
      </c>
      <c r="Z261" s="79">
        <f t="shared" si="329"/>
        <v>11647159480</v>
      </c>
      <c r="AA261" s="79">
        <f t="shared" si="330"/>
        <v>2371028342</v>
      </c>
      <c r="AB261" s="197"/>
      <c r="AC261" s="198"/>
      <c r="AD261" s="199"/>
    </row>
    <row r="262" spans="2:30" s="5" customFormat="1" ht="30" customHeight="1">
      <c r="B262" s="24"/>
      <c r="C262" s="200"/>
      <c r="D262" s="201"/>
      <c r="E262" s="202"/>
      <c r="F262" s="786" t="s">
        <v>388</v>
      </c>
      <c r="G262" s="787"/>
      <c r="H262" s="188" t="s">
        <v>376</v>
      </c>
      <c r="I262" s="189" t="s">
        <v>44</v>
      </c>
      <c r="J262" s="190">
        <v>13875944119</v>
      </c>
      <c r="K262" s="191"/>
      <c r="L262" s="192" t="s">
        <v>386</v>
      </c>
      <c r="M262" s="192" t="s">
        <v>389</v>
      </c>
      <c r="N262" s="193"/>
      <c r="O262" s="194"/>
      <c r="P262" s="194"/>
      <c r="Q262" s="195">
        <v>11400619929</v>
      </c>
      <c r="R262" s="194"/>
      <c r="S262" s="76" t="s">
        <v>377</v>
      </c>
      <c r="T262" s="196"/>
      <c r="U262" s="78">
        <f t="shared" si="326"/>
        <v>83</v>
      </c>
      <c r="V262" s="78">
        <f t="shared" si="326"/>
        <v>0</v>
      </c>
      <c r="W262" s="78">
        <v>42.564271167926357</v>
      </c>
      <c r="X262" s="78">
        <f t="shared" si="327"/>
        <v>82.161039502814106</v>
      </c>
      <c r="Y262" s="78">
        <f t="shared" si="328"/>
        <v>0</v>
      </c>
      <c r="Z262" s="79">
        <f t="shared" si="329"/>
        <v>13875944119</v>
      </c>
      <c r="AA262" s="79">
        <f t="shared" si="330"/>
        <v>2475324190</v>
      </c>
      <c r="AB262" s="197"/>
      <c r="AC262" s="198"/>
      <c r="AD262" s="199"/>
    </row>
    <row r="263" spans="2:30" s="5" customFormat="1" ht="30" customHeight="1">
      <c r="B263" s="24"/>
      <c r="C263" s="200"/>
      <c r="D263" s="201"/>
      <c r="E263" s="202"/>
      <c r="F263" s="788" t="s">
        <v>390</v>
      </c>
      <c r="G263" s="789"/>
      <c r="H263" s="188" t="s">
        <v>376</v>
      </c>
      <c r="I263" s="189" t="s">
        <v>44</v>
      </c>
      <c r="J263" s="190">
        <v>957000000</v>
      </c>
      <c r="K263" s="191"/>
      <c r="L263" s="192" t="s">
        <v>46</v>
      </c>
      <c r="M263" s="192" t="s">
        <v>391</v>
      </c>
      <c r="N263" s="193"/>
      <c r="O263" s="194"/>
      <c r="P263" s="194"/>
      <c r="Q263" s="195">
        <v>663750000</v>
      </c>
      <c r="R263" s="194"/>
      <c r="S263" s="76" t="s">
        <v>377</v>
      </c>
      <c r="T263" s="196"/>
      <c r="U263" s="78">
        <f t="shared" si="326"/>
        <v>70</v>
      </c>
      <c r="V263" s="78">
        <f t="shared" si="326"/>
        <v>0</v>
      </c>
      <c r="W263" s="78">
        <v>42.564271167926357</v>
      </c>
      <c r="X263" s="78">
        <f t="shared" si="327"/>
        <v>69.357366771159874</v>
      </c>
      <c r="Y263" s="78">
        <f t="shared" si="328"/>
        <v>0</v>
      </c>
      <c r="Z263" s="79">
        <f t="shared" si="329"/>
        <v>957000000</v>
      </c>
      <c r="AA263" s="79">
        <f t="shared" si="330"/>
        <v>293250000</v>
      </c>
      <c r="AB263" s="197"/>
      <c r="AC263" s="198"/>
      <c r="AD263" s="199"/>
    </row>
    <row r="264" spans="2:30" s="5" customFormat="1" ht="30" customHeight="1">
      <c r="B264" s="24"/>
      <c r="C264" s="200"/>
      <c r="D264" s="201"/>
      <c r="E264" s="202"/>
      <c r="F264" s="788" t="s">
        <v>392</v>
      </c>
      <c r="G264" s="789"/>
      <c r="H264" s="188" t="s">
        <v>376</v>
      </c>
      <c r="I264" s="189" t="s">
        <v>44</v>
      </c>
      <c r="J264" s="190">
        <v>1043344000</v>
      </c>
      <c r="K264" s="191"/>
      <c r="L264" s="192" t="s">
        <v>46</v>
      </c>
      <c r="M264" s="192" t="s">
        <v>393</v>
      </c>
      <c r="N264" s="193"/>
      <c r="O264" s="194"/>
      <c r="P264" s="194"/>
      <c r="Q264" s="195">
        <v>633082000</v>
      </c>
      <c r="R264" s="194"/>
      <c r="S264" s="76" t="s">
        <v>377</v>
      </c>
      <c r="T264" s="196"/>
      <c r="U264" s="78">
        <f t="shared" si="326"/>
        <v>61</v>
      </c>
      <c r="V264" s="78">
        <f t="shared" si="326"/>
        <v>0</v>
      </c>
      <c r="W264" s="78">
        <v>42.564271167926357</v>
      </c>
      <c r="X264" s="78">
        <f t="shared" si="327"/>
        <v>60.678165590639331</v>
      </c>
      <c r="Y264" s="78">
        <f t="shared" si="328"/>
        <v>0</v>
      </c>
      <c r="Z264" s="79">
        <f t="shared" si="329"/>
        <v>1043344000</v>
      </c>
      <c r="AA264" s="79">
        <f t="shared" si="330"/>
        <v>410262000</v>
      </c>
      <c r="AB264" s="197"/>
      <c r="AC264" s="198"/>
      <c r="AD264" s="199"/>
    </row>
    <row r="265" spans="2:30" s="5" customFormat="1" ht="30" customHeight="1">
      <c r="B265" s="24"/>
      <c r="C265" s="200"/>
      <c r="D265" s="201"/>
      <c r="E265" s="202"/>
      <c r="F265" s="788" t="s">
        <v>394</v>
      </c>
      <c r="G265" s="789"/>
      <c r="H265" s="188" t="s">
        <v>376</v>
      </c>
      <c r="I265" s="189" t="s">
        <v>44</v>
      </c>
      <c r="J265" s="190">
        <v>65000000</v>
      </c>
      <c r="K265" s="191"/>
      <c r="L265" s="192" t="s">
        <v>46</v>
      </c>
      <c r="M265" s="192"/>
      <c r="N265" s="193"/>
      <c r="O265" s="194"/>
      <c r="P265" s="194"/>
      <c r="Q265" s="195">
        <v>0</v>
      </c>
      <c r="R265" s="194"/>
      <c r="S265" s="76" t="s">
        <v>377</v>
      </c>
      <c r="T265" s="196"/>
      <c r="U265" s="78">
        <f t="shared" si="326"/>
        <v>0</v>
      </c>
      <c r="V265" s="78">
        <f t="shared" si="326"/>
        <v>0</v>
      </c>
      <c r="W265" s="78">
        <v>42.564271167926357</v>
      </c>
      <c r="X265" s="78">
        <f t="shared" si="327"/>
        <v>0</v>
      </c>
      <c r="Y265" s="78">
        <f t="shared" si="328"/>
        <v>0</v>
      </c>
      <c r="Z265" s="79">
        <f t="shared" si="329"/>
        <v>65000000</v>
      </c>
      <c r="AA265" s="79">
        <f t="shared" si="330"/>
        <v>65000000</v>
      </c>
      <c r="AB265" s="197"/>
      <c r="AC265" s="198"/>
      <c r="AD265" s="199"/>
    </row>
    <row r="266" spans="2:30" s="5" customFormat="1" ht="30" customHeight="1">
      <c r="B266" s="24"/>
      <c r="C266" s="200"/>
      <c r="D266" s="201"/>
      <c r="E266" s="202"/>
      <c r="F266" s="788" t="s">
        <v>395</v>
      </c>
      <c r="G266" s="789"/>
      <c r="H266" s="188" t="s">
        <v>376</v>
      </c>
      <c r="I266" s="189" t="s">
        <v>44</v>
      </c>
      <c r="J266" s="190">
        <v>639150600</v>
      </c>
      <c r="K266" s="191"/>
      <c r="L266" s="192" t="s">
        <v>46</v>
      </c>
      <c r="M266" s="192" t="s">
        <v>396</v>
      </c>
      <c r="N266" s="193"/>
      <c r="O266" s="194"/>
      <c r="P266" s="194"/>
      <c r="Q266" s="195">
        <v>1098333200</v>
      </c>
      <c r="R266" s="194"/>
      <c r="S266" s="76" t="s">
        <v>377</v>
      </c>
      <c r="T266" s="196"/>
      <c r="U266" s="78">
        <f t="shared" si="326"/>
        <v>172</v>
      </c>
      <c r="V266" s="78">
        <f t="shared" si="326"/>
        <v>0</v>
      </c>
      <c r="W266" s="78">
        <v>42.564271167926357</v>
      </c>
      <c r="X266" s="78">
        <f t="shared" si="327"/>
        <v>171.84262989035761</v>
      </c>
      <c r="Y266" s="78">
        <f t="shared" si="328"/>
        <v>0</v>
      </c>
      <c r="Z266" s="79">
        <f t="shared" si="329"/>
        <v>639150600</v>
      </c>
      <c r="AA266" s="79">
        <f t="shared" si="330"/>
        <v>-459182600</v>
      </c>
      <c r="AB266" s="197"/>
      <c r="AC266" s="198"/>
      <c r="AD266" s="199"/>
    </row>
    <row r="267" spans="2:30" s="5" customFormat="1" ht="30" customHeight="1">
      <c r="B267" s="24"/>
      <c r="C267" s="200"/>
      <c r="D267" s="201"/>
      <c r="E267" s="202"/>
      <c r="F267" s="788" t="s">
        <v>397</v>
      </c>
      <c r="G267" s="789"/>
      <c r="H267" s="188" t="s">
        <v>376</v>
      </c>
      <c r="I267" s="189" t="s">
        <v>44</v>
      </c>
      <c r="J267" s="190">
        <v>1685852600</v>
      </c>
      <c r="K267" s="191"/>
      <c r="L267" s="192" t="s">
        <v>46</v>
      </c>
      <c r="M267" s="192" t="s">
        <v>398</v>
      </c>
      <c r="N267" s="193"/>
      <c r="O267" s="194"/>
      <c r="P267" s="194"/>
      <c r="Q267" s="195">
        <v>1209736215</v>
      </c>
      <c r="R267" s="194"/>
      <c r="S267" s="76" t="s">
        <v>377</v>
      </c>
      <c r="T267" s="196"/>
      <c r="U267" s="78">
        <f t="shared" si="326"/>
        <v>72</v>
      </c>
      <c r="V267" s="78">
        <f t="shared" si="326"/>
        <v>0</v>
      </c>
      <c r="W267" s="78">
        <v>42.564271167926357</v>
      </c>
      <c r="X267" s="78">
        <f t="shared" si="327"/>
        <v>71.758124939274055</v>
      </c>
      <c r="Y267" s="78">
        <f t="shared" si="328"/>
        <v>0</v>
      </c>
      <c r="Z267" s="79">
        <f t="shared" si="329"/>
        <v>1685852600</v>
      </c>
      <c r="AA267" s="79">
        <f t="shared" si="330"/>
        <v>476116385</v>
      </c>
      <c r="AB267" s="197"/>
      <c r="AC267" s="198"/>
      <c r="AD267" s="199"/>
    </row>
    <row r="268" spans="2:30" s="5" customFormat="1" ht="30" customHeight="1">
      <c r="B268" s="24"/>
      <c r="C268" s="200"/>
      <c r="D268" s="201"/>
      <c r="E268" s="202"/>
      <c r="F268" s="788" t="s">
        <v>399</v>
      </c>
      <c r="G268" s="789"/>
      <c r="H268" s="188" t="s">
        <v>376</v>
      </c>
      <c r="I268" s="189" t="s">
        <v>44</v>
      </c>
      <c r="J268" s="190">
        <v>1534092000</v>
      </c>
      <c r="K268" s="191"/>
      <c r="L268" s="192" t="s">
        <v>46</v>
      </c>
      <c r="M268" s="192" t="s">
        <v>391</v>
      </c>
      <c r="N268" s="193"/>
      <c r="O268" s="194"/>
      <c r="P268" s="194"/>
      <c r="Q268" s="195">
        <v>957777975</v>
      </c>
      <c r="R268" s="194"/>
      <c r="S268" s="76" t="s">
        <v>377</v>
      </c>
      <c r="T268" s="196"/>
      <c r="U268" s="78">
        <f t="shared" si="326"/>
        <v>63</v>
      </c>
      <c r="V268" s="78">
        <f t="shared" si="326"/>
        <v>0</v>
      </c>
      <c r="W268" s="78">
        <v>42.564271167926357</v>
      </c>
      <c r="X268" s="78">
        <f t="shared" si="327"/>
        <v>62.432890269944693</v>
      </c>
      <c r="Y268" s="78">
        <f t="shared" si="328"/>
        <v>0</v>
      </c>
      <c r="Z268" s="79">
        <f t="shared" si="329"/>
        <v>1534092000</v>
      </c>
      <c r="AA268" s="79">
        <f t="shared" si="330"/>
        <v>576314025</v>
      </c>
      <c r="AB268" s="197"/>
      <c r="AC268" s="198"/>
      <c r="AD268" s="199"/>
    </row>
    <row r="269" spans="2:30" s="5" customFormat="1" ht="30" customHeight="1">
      <c r="B269" s="24"/>
      <c r="C269" s="200"/>
      <c r="D269" s="201"/>
      <c r="E269" s="202"/>
      <c r="F269" s="786" t="s">
        <v>400</v>
      </c>
      <c r="G269" s="787"/>
      <c r="H269" s="188" t="s">
        <v>376</v>
      </c>
      <c r="I269" s="189" t="s">
        <v>44</v>
      </c>
      <c r="J269" s="190">
        <v>29600000</v>
      </c>
      <c r="K269" s="191"/>
      <c r="L269" s="192" t="s">
        <v>46</v>
      </c>
      <c r="M269" s="192" t="s">
        <v>401</v>
      </c>
      <c r="N269" s="193"/>
      <c r="O269" s="194"/>
      <c r="P269" s="194"/>
      <c r="Q269" s="195">
        <v>5265000</v>
      </c>
      <c r="R269" s="194"/>
      <c r="S269" s="76" t="s">
        <v>377</v>
      </c>
      <c r="T269" s="196"/>
      <c r="U269" s="78">
        <f t="shared" si="326"/>
        <v>18</v>
      </c>
      <c r="V269" s="78">
        <f t="shared" si="326"/>
        <v>0</v>
      </c>
      <c r="W269" s="78">
        <v>42.564271167926357</v>
      </c>
      <c r="X269" s="78">
        <f t="shared" si="327"/>
        <v>17.787162162162161</v>
      </c>
      <c r="Y269" s="78">
        <f t="shared" si="328"/>
        <v>0</v>
      </c>
      <c r="Z269" s="79">
        <f t="shared" si="329"/>
        <v>29600000</v>
      </c>
      <c r="AA269" s="79">
        <f t="shared" si="330"/>
        <v>24335000</v>
      </c>
      <c r="AB269" s="197"/>
      <c r="AC269" s="198"/>
      <c r="AD269" s="199"/>
    </row>
    <row r="270" spans="2:30" s="5" customFormat="1" ht="30" customHeight="1">
      <c r="B270" s="24"/>
      <c r="C270" s="200"/>
      <c r="D270" s="201"/>
      <c r="E270" s="202"/>
      <c r="F270" s="788" t="s">
        <v>402</v>
      </c>
      <c r="G270" s="789"/>
      <c r="H270" s="188" t="s">
        <v>376</v>
      </c>
      <c r="I270" s="189" t="s">
        <v>44</v>
      </c>
      <c r="J270" s="190">
        <v>57410000</v>
      </c>
      <c r="K270" s="191"/>
      <c r="L270" s="192" t="s">
        <v>46</v>
      </c>
      <c r="M270" s="192"/>
      <c r="N270" s="193"/>
      <c r="O270" s="194"/>
      <c r="P270" s="194"/>
      <c r="Q270" s="195">
        <v>0</v>
      </c>
      <c r="R270" s="194"/>
      <c r="S270" s="76" t="s">
        <v>377</v>
      </c>
      <c r="T270" s="196"/>
      <c r="U270" s="78">
        <f t="shared" si="326"/>
        <v>0</v>
      </c>
      <c r="V270" s="78">
        <f t="shared" si="326"/>
        <v>0</v>
      </c>
      <c r="W270" s="78">
        <v>42.564271167926357</v>
      </c>
      <c r="X270" s="78">
        <f t="shared" si="327"/>
        <v>0</v>
      </c>
      <c r="Y270" s="78">
        <f t="shared" si="328"/>
        <v>0</v>
      </c>
      <c r="Z270" s="79">
        <f t="shared" si="329"/>
        <v>57410000</v>
      </c>
      <c r="AA270" s="79">
        <f t="shared" si="330"/>
        <v>57410000</v>
      </c>
      <c r="AB270" s="197"/>
      <c r="AC270" s="198"/>
      <c r="AD270" s="199"/>
    </row>
    <row r="271" spans="2:30" s="5" customFormat="1" ht="30" customHeight="1">
      <c r="B271" s="24"/>
      <c r="C271" s="200"/>
      <c r="D271" s="201"/>
      <c r="E271" s="202"/>
      <c r="F271" s="788" t="s">
        <v>403</v>
      </c>
      <c r="G271" s="789"/>
      <c r="H271" s="188" t="s">
        <v>376</v>
      </c>
      <c r="I271" s="189" t="s">
        <v>44</v>
      </c>
      <c r="J271" s="190">
        <v>361637000</v>
      </c>
      <c r="K271" s="191"/>
      <c r="L271" s="192" t="s">
        <v>46</v>
      </c>
      <c r="M271" s="192" t="s">
        <v>398</v>
      </c>
      <c r="N271" s="193"/>
      <c r="O271" s="194"/>
      <c r="P271" s="194"/>
      <c r="Q271" s="195">
        <v>463628722</v>
      </c>
      <c r="R271" s="194"/>
      <c r="S271" s="76" t="s">
        <v>377</v>
      </c>
      <c r="T271" s="196"/>
      <c r="U271" s="78">
        <f t="shared" si="326"/>
        <v>129</v>
      </c>
      <c r="V271" s="78">
        <f t="shared" si="326"/>
        <v>0</v>
      </c>
      <c r="W271" s="78">
        <v>42.564271167926357</v>
      </c>
      <c r="X271" s="78">
        <f t="shared" si="327"/>
        <v>128.20278953757497</v>
      </c>
      <c r="Y271" s="78">
        <f t="shared" si="328"/>
        <v>0</v>
      </c>
      <c r="Z271" s="79">
        <f t="shared" si="329"/>
        <v>361637000</v>
      </c>
      <c r="AA271" s="79">
        <f t="shared" si="330"/>
        <v>-101991722</v>
      </c>
      <c r="AB271" s="197"/>
      <c r="AC271" s="198"/>
      <c r="AD271" s="199"/>
    </row>
    <row r="272" spans="2:30" s="5" customFormat="1" ht="30" customHeight="1">
      <c r="B272" s="24"/>
      <c r="C272" s="200"/>
      <c r="D272" s="201"/>
      <c r="E272" s="202"/>
      <c r="F272" s="786" t="s">
        <v>404</v>
      </c>
      <c r="G272" s="787"/>
      <c r="H272" s="188" t="s">
        <v>376</v>
      </c>
      <c r="I272" s="189" t="s">
        <v>44</v>
      </c>
      <c r="J272" s="190">
        <v>575124400</v>
      </c>
      <c r="K272" s="191"/>
      <c r="L272" s="192" t="s">
        <v>46</v>
      </c>
      <c r="M272" s="192" t="s">
        <v>405</v>
      </c>
      <c r="N272" s="193"/>
      <c r="O272" s="194"/>
      <c r="P272" s="194"/>
      <c r="Q272" s="195">
        <v>233345100</v>
      </c>
      <c r="R272" s="194"/>
      <c r="S272" s="76" t="s">
        <v>377</v>
      </c>
      <c r="T272" s="196"/>
      <c r="U272" s="78">
        <f t="shared" si="326"/>
        <v>41</v>
      </c>
      <c r="V272" s="78">
        <f t="shared" si="326"/>
        <v>0</v>
      </c>
      <c r="W272" s="78">
        <v>42.564271167926357</v>
      </c>
      <c r="X272" s="78">
        <f t="shared" si="327"/>
        <v>40.572978646011194</v>
      </c>
      <c r="Y272" s="78">
        <f t="shared" si="328"/>
        <v>0</v>
      </c>
      <c r="Z272" s="79">
        <f t="shared" si="329"/>
        <v>575124400</v>
      </c>
      <c r="AA272" s="79">
        <f t="shared" si="330"/>
        <v>341779300</v>
      </c>
      <c r="AB272" s="197"/>
      <c r="AC272" s="198"/>
      <c r="AD272" s="199"/>
    </row>
    <row r="273" spans="2:30" s="5" customFormat="1" ht="30" customHeight="1">
      <c r="B273" s="24"/>
      <c r="C273" s="200"/>
      <c r="D273" s="201"/>
      <c r="E273" s="202"/>
      <c r="F273" s="786" t="s">
        <v>406</v>
      </c>
      <c r="G273" s="787"/>
      <c r="H273" s="188" t="s">
        <v>376</v>
      </c>
      <c r="I273" s="189" t="s">
        <v>44</v>
      </c>
      <c r="J273" s="190">
        <v>1020888880</v>
      </c>
      <c r="K273" s="191"/>
      <c r="L273" s="192" t="s">
        <v>407</v>
      </c>
      <c r="M273" s="192" t="s">
        <v>408</v>
      </c>
      <c r="N273" s="193"/>
      <c r="O273" s="194"/>
      <c r="P273" s="194"/>
      <c r="Q273" s="195">
        <v>494176066</v>
      </c>
      <c r="R273" s="194"/>
      <c r="S273" s="76" t="s">
        <v>377</v>
      </c>
      <c r="T273" s="196"/>
      <c r="U273" s="78">
        <f t="shared" si="326"/>
        <v>49</v>
      </c>
      <c r="V273" s="78">
        <f t="shared" si="326"/>
        <v>0</v>
      </c>
      <c r="W273" s="78">
        <v>42.564271167926357</v>
      </c>
      <c r="X273" s="78">
        <f t="shared" si="327"/>
        <v>48.406450073195039</v>
      </c>
      <c r="Y273" s="78">
        <f t="shared" si="328"/>
        <v>0</v>
      </c>
      <c r="Z273" s="79">
        <f t="shared" si="329"/>
        <v>1020888880</v>
      </c>
      <c r="AA273" s="79">
        <f t="shared" si="330"/>
        <v>526712814</v>
      </c>
      <c r="AB273" s="197"/>
      <c r="AC273" s="198"/>
      <c r="AD273" s="199"/>
    </row>
    <row r="274" spans="2:30" s="5" customFormat="1" ht="30" customHeight="1">
      <c r="B274" s="24"/>
      <c r="C274" s="200"/>
      <c r="D274" s="201"/>
      <c r="E274" s="202"/>
      <c r="F274" s="786" t="s">
        <v>409</v>
      </c>
      <c r="G274" s="787"/>
      <c r="H274" s="188" t="s">
        <v>376</v>
      </c>
      <c r="I274" s="189" t="s">
        <v>44</v>
      </c>
      <c r="J274" s="190">
        <v>108871400</v>
      </c>
      <c r="K274" s="191"/>
      <c r="L274" s="192" t="s">
        <v>407</v>
      </c>
      <c r="M274" s="192" t="s">
        <v>410</v>
      </c>
      <c r="N274" s="193"/>
      <c r="O274" s="194"/>
      <c r="P274" s="194"/>
      <c r="Q274" s="195">
        <v>34286740</v>
      </c>
      <c r="R274" s="194"/>
      <c r="S274" s="76" t="s">
        <v>377</v>
      </c>
      <c r="T274" s="196"/>
      <c r="U274" s="78">
        <f t="shared" si="326"/>
        <v>32</v>
      </c>
      <c r="V274" s="78">
        <f t="shared" si="326"/>
        <v>0</v>
      </c>
      <c r="W274" s="78">
        <v>42.564271167926357</v>
      </c>
      <c r="X274" s="78">
        <f t="shared" si="327"/>
        <v>31.492880591229657</v>
      </c>
      <c r="Y274" s="78">
        <f t="shared" si="328"/>
        <v>0</v>
      </c>
      <c r="Z274" s="79">
        <f t="shared" si="329"/>
        <v>108871400</v>
      </c>
      <c r="AA274" s="79">
        <f t="shared" si="330"/>
        <v>74584660</v>
      </c>
      <c r="AB274" s="197"/>
      <c r="AC274" s="198"/>
      <c r="AD274" s="199"/>
    </row>
    <row r="275" spans="2:30" s="5" customFormat="1" ht="30" customHeight="1">
      <c r="B275" s="24"/>
      <c r="C275" s="200"/>
      <c r="D275" s="201"/>
      <c r="E275" s="202"/>
      <c r="F275" s="788" t="s">
        <v>411</v>
      </c>
      <c r="G275" s="789"/>
      <c r="H275" s="188" t="s">
        <v>376</v>
      </c>
      <c r="I275" s="189" t="s">
        <v>44</v>
      </c>
      <c r="J275" s="190">
        <v>30907500</v>
      </c>
      <c r="K275" s="191"/>
      <c r="L275" s="192" t="s">
        <v>46</v>
      </c>
      <c r="M275" s="192" t="s">
        <v>412</v>
      </c>
      <c r="N275" s="193"/>
      <c r="O275" s="194"/>
      <c r="P275" s="194"/>
      <c r="Q275" s="195">
        <v>11155000</v>
      </c>
      <c r="R275" s="194"/>
      <c r="S275" s="76" t="s">
        <v>377</v>
      </c>
      <c r="T275" s="196"/>
      <c r="U275" s="78">
        <f t="shared" si="326"/>
        <v>37</v>
      </c>
      <c r="V275" s="78">
        <f t="shared" si="326"/>
        <v>0</v>
      </c>
      <c r="W275" s="78">
        <v>42.564271167926357</v>
      </c>
      <c r="X275" s="78">
        <f t="shared" si="327"/>
        <v>36.091563536358493</v>
      </c>
      <c r="Y275" s="78">
        <f t="shared" si="328"/>
        <v>0</v>
      </c>
      <c r="Z275" s="79">
        <f t="shared" si="329"/>
        <v>30907500</v>
      </c>
      <c r="AA275" s="79">
        <f t="shared" si="330"/>
        <v>19752500</v>
      </c>
      <c r="AB275" s="197"/>
      <c r="AC275" s="198"/>
      <c r="AD275" s="199"/>
    </row>
    <row r="276" spans="2:30" s="5" customFormat="1" ht="30" customHeight="1">
      <c r="B276" s="24"/>
      <c r="C276" s="200"/>
      <c r="D276" s="201"/>
      <c r="E276" s="202"/>
      <c r="F276" s="788" t="s">
        <v>413</v>
      </c>
      <c r="G276" s="789"/>
      <c r="H276" s="188" t="s">
        <v>376</v>
      </c>
      <c r="I276" s="189" t="s">
        <v>44</v>
      </c>
      <c r="J276" s="190">
        <v>194019300</v>
      </c>
      <c r="K276" s="191"/>
      <c r="L276" s="192" t="s">
        <v>46</v>
      </c>
      <c r="M276" s="192" t="s">
        <v>405</v>
      </c>
      <c r="N276" s="193"/>
      <c r="O276" s="194"/>
      <c r="P276" s="194"/>
      <c r="Q276" s="195">
        <v>45643500</v>
      </c>
      <c r="R276" s="194"/>
      <c r="S276" s="76" t="s">
        <v>377</v>
      </c>
      <c r="T276" s="196"/>
      <c r="U276" s="78">
        <f t="shared" si="326"/>
        <v>24</v>
      </c>
      <c r="V276" s="78">
        <f t="shared" si="326"/>
        <v>0</v>
      </c>
      <c r="W276" s="78">
        <v>42.564271167926357</v>
      </c>
      <c r="X276" s="78">
        <f t="shared" si="327"/>
        <v>23.525236922306185</v>
      </c>
      <c r="Y276" s="78">
        <f t="shared" si="328"/>
        <v>0</v>
      </c>
      <c r="Z276" s="79">
        <f t="shared" si="329"/>
        <v>194019300</v>
      </c>
      <c r="AA276" s="79">
        <f t="shared" si="330"/>
        <v>148375800</v>
      </c>
      <c r="AB276" s="197"/>
      <c r="AC276" s="198"/>
      <c r="AD276" s="199"/>
    </row>
    <row r="277" spans="2:30" s="5" customFormat="1" ht="30" customHeight="1">
      <c r="B277" s="24"/>
      <c r="C277" s="200"/>
      <c r="D277" s="201"/>
      <c r="E277" s="202"/>
      <c r="F277" s="788" t="s">
        <v>414</v>
      </c>
      <c r="G277" s="789"/>
      <c r="H277" s="188" t="s">
        <v>376</v>
      </c>
      <c r="I277" s="189" t="s">
        <v>44</v>
      </c>
      <c r="J277" s="190">
        <v>341992000</v>
      </c>
      <c r="K277" s="191"/>
      <c r="L277" s="192" t="s">
        <v>46</v>
      </c>
      <c r="M277" s="192" t="s">
        <v>415</v>
      </c>
      <c r="N277" s="193"/>
      <c r="O277" s="194"/>
      <c r="P277" s="194"/>
      <c r="Q277" s="195">
        <v>79514900</v>
      </c>
      <c r="R277" s="194"/>
      <c r="S277" s="76" t="s">
        <v>377</v>
      </c>
      <c r="T277" s="196"/>
      <c r="U277" s="78">
        <f t="shared" si="326"/>
        <v>24</v>
      </c>
      <c r="V277" s="78">
        <f t="shared" si="326"/>
        <v>0</v>
      </c>
      <c r="W277" s="78">
        <v>42.564271167926357</v>
      </c>
      <c r="X277" s="78">
        <f t="shared" si="327"/>
        <v>23.250514631921217</v>
      </c>
      <c r="Y277" s="78">
        <f t="shared" si="328"/>
        <v>0</v>
      </c>
      <c r="Z277" s="79">
        <f t="shared" si="329"/>
        <v>341992000</v>
      </c>
      <c r="AA277" s="79">
        <f t="shared" si="330"/>
        <v>262477100</v>
      </c>
      <c r="AB277" s="197"/>
      <c r="AC277" s="198"/>
      <c r="AD277" s="199"/>
    </row>
    <row r="278" spans="2:30" s="5" customFormat="1" ht="30" customHeight="1">
      <c r="B278" s="24"/>
      <c r="C278" s="200"/>
      <c r="D278" s="201"/>
      <c r="E278" s="202"/>
      <c r="F278" s="786" t="s">
        <v>416</v>
      </c>
      <c r="G278" s="787"/>
      <c r="H278" s="188" t="s">
        <v>376</v>
      </c>
      <c r="I278" s="189" t="s">
        <v>44</v>
      </c>
      <c r="J278" s="203">
        <v>10101000</v>
      </c>
      <c r="K278" s="191"/>
      <c r="L278" s="192" t="s">
        <v>46</v>
      </c>
      <c r="M278" s="192" t="s">
        <v>417</v>
      </c>
      <c r="N278" s="193"/>
      <c r="O278" s="194"/>
      <c r="P278" s="194"/>
      <c r="Q278" s="195">
        <v>2860000</v>
      </c>
      <c r="R278" s="194"/>
      <c r="S278" s="76" t="s">
        <v>377</v>
      </c>
      <c r="T278" s="196"/>
      <c r="U278" s="78">
        <f t="shared" si="326"/>
        <v>29</v>
      </c>
      <c r="V278" s="78">
        <f t="shared" si="326"/>
        <v>0</v>
      </c>
      <c r="W278" s="78">
        <v>42.564271167926357</v>
      </c>
      <c r="X278" s="78">
        <f t="shared" si="327"/>
        <v>28.314028314028317</v>
      </c>
      <c r="Y278" s="78">
        <f t="shared" si="328"/>
        <v>0</v>
      </c>
      <c r="Z278" s="79">
        <f t="shared" si="329"/>
        <v>10101000</v>
      </c>
      <c r="AA278" s="79">
        <f t="shared" si="330"/>
        <v>7241000</v>
      </c>
      <c r="AB278" s="197"/>
      <c r="AC278" s="198"/>
      <c r="AD278" s="199"/>
    </row>
    <row r="279" spans="2:30" s="5" customFormat="1" ht="30" customHeight="1">
      <c r="B279" s="24"/>
      <c r="C279" s="200"/>
      <c r="D279" s="201"/>
      <c r="E279" s="202"/>
      <c r="F279" s="788" t="s">
        <v>418</v>
      </c>
      <c r="G279" s="789"/>
      <c r="H279" s="188" t="s">
        <v>376</v>
      </c>
      <c r="I279" s="189" t="s">
        <v>44</v>
      </c>
      <c r="J279" s="190">
        <v>624633900</v>
      </c>
      <c r="K279" s="191"/>
      <c r="L279" s="192" t="s">
        <v>46</v>
      </c>
      <c r="M279" s="192" t="s">
        <v>419</v>
      </c>
      <c r="N279" s="193"/>
      <c r="O279" s="194"/>
      <c r="P279" s="194"/>
      <c r="Q279" s="195">
        <v>346697250</v>
      </c>
      <c r="R279" s="194"/>
      <c r="S279" s="76" t="s">
        <v>377</v>
      </c>
      <c r="T279" s="196"/>
      <c r="U279" s="78">
        <f t="shared" si="326"/>
        <v>56</v>
      </c>
      <c r="V279" s="78">
        <f t="shared" si="326"/>
        <v>0</v>
      </c>
      <c r="W279" s="78">
        <v>42.564271167926357</v>
      </c>
      <c r="X279" s="78">
        <f t="shared" si="327"/>
        <v>55.504072065252942</v>
      </c>
      <c r="Y279" s="78">
        <f t="shared" si="328"/>
        <v>0</v>
      </c>
      <c r="Z279" s="79">
        <f t="shared" si="329"/>
        <v>624633900</v>
      </c>
      <c r="AA279" s="79">
        <f t="shared" si="330"/>
        <v>277936650</v>
      </c>
      <c r="AB279" s="197"/>
      <c r="AC279" s="198"/>
      <c r="AD279" s="199"/>
    </row>
    <row r="280" spans="2:30" s="5" customFormat="1" ht="30" customHeight="1">
      <c r="B280" s="24"/>
      <c r="C280" s="200"/>
      <c r="D280" s="201"/>
      <c r="E280" s="202"/>
      <c r="F280" s="788" t="s">
        <v>420</v>
      </c>
      <c r="G280" s="789"/>
      <c r="H280" s="188" t="s">
        <v>376</v>
      </c>
      <c r="I280" s="189" t="s">
        <v>44</v>
      </c>
      <c r="J280" s="190">
        <v>20944000</v>
      </c>
      <c r="K280" s="191"/>
      <c r="L280" s="192" t="s">
        <v>407</v>
      </c>
      <c r="M280" s="192" t="s">
        <v>421</v>
      </c>
      <c r="N280" s="193"/>
      <c r="O280" s="194"/>
      <c r="P280" s="194"/>
      <c r="Q280" s="195">
        <v>7342500</v>
      </c>
      <c r="R280" s="194"/>
      <c r="S280" s="76" t="s">
        <v>377</v>
      </c>
      <c r="T280" s="196"/>
      <c r="U280" s="78">
        <f t="shared" si="326"/>
        <v>36</v>
      </c>
      <c r="V280" s="78">
        <f t="shared" si="326"/>
        <v>0</v>
      </c>
      <c r="W280" s="78">
        <v>42.564271167926357</v>
      </c>
      <c r="X280" s="78">
        <f t="shared" si="327"/>
        <v>35.057773109243698</v>
      </c>
      <c r="Y280" s="78">
        <f t="shared" si="328"/>
        <v>0</v>
      </c>
      <c r="Z280" s="79">
        <f t="shared" si="329"/>
        <v>20944000</v>
      </c>
      <c r="AA280" s="79">
        <f t="shared" si="330"/>
        <v>13601500</v>
      </c>
      <c r="AB280" s="197"/>
      <c r="AC280" s="198"/>
      <c r="AD280" s="199"/>
    </row>
    <row r="281" spans="2:30" s="5" customFormat="1" ht="30" customHeight="1">
      <c r="B281" s="24"/>
      <c r="C281" s="200"/>
      <c r="D281" s="201"/>
      <c r="E281" s="202"/>
      <c r="F281" s="788" t="s">
        <v>422</v>
      </c>
      <c r="G281" s="789"/>
      <c r="H281" s="188" t="s">
        <v>376</v>
      </c>
      <c r="I281" s="189" t="s">
        <v>44</v>
      </c>
      <c r="J281" s="190">
        <v>150000000</v>
      </c>
      <c r="K281" s="191"/>
      <c r="L281" s="192" t="s">
        <v>46</v>
      </c>
      <c r="M281" s="192" t="s">
        <v>423</v>
      </c>
      <c r="N281" s="193"/>
      <c r="O281" s="194"/>
      <c r="P281" s="194"/>
      <c r="Q281" s="195">
        <v>331146096</v>
      </c>
      <c r="R281" s="194"/>
      <c r="S281" s="76" t="s">
        <v>377</v>
      </c>
      <c r="T281" s="196"/>
      <c r="U281" s="78">
        <f t="shared" si="326"/>
        <v>221</v>
      </c>
      <c r="V281" s="78">
        <f t="shared" si="326"/>
        <v>0</v>
      </c>
      <c r="W281" s="78">
        <v>42.564271167926357</v>
      </c>
      <c r="X281" s="78">
        <f t="shared" si="327"/>
        <v>220.76406400000002</v>
      </c>
      <c r="Y281" s="78">
        <f t="shared" si="328"/>
        <v>0</v>
      </c>
      <c r="Z281" s="79">
        <f t="shared" si="329"/>
        <v>150000000</v>
      </c>
      <c r="AA281" s="79">
        <f t="shared" si="330"/>
        <v>-181146096</v>
      </c>
      <c r="AB281" s="197"/>
      <c r="AC281" s="198"/>
      <c r="AD281" s="199"/>
    </row>
    <row r="282" spans="2:30" s="5" customFormat="1" ht="30" customHeight="1">
      <c r="B282" s="24"/>
      <c r="C282" s="200"/>
      <c r="D282" s="201"/>
      <c r="E282" s="202"/>
      <c r="F282" s="788" t="s">
        <v>424</v>
      </c>
      <c r="G282" s="789"/>
      <c r="H282" s="188" t="s">
        <v>376</v>
      </c>
      <c r="I282" s="189" t="s">
        <v>44</v>
      </c>
      <c r="J282" s="190">
        <v>227000000</v>
      </c>
      <c r="K282" s="191"/>
      <c r="L282" s="192" t="s">
        <v>46</v>
      </c>
      <c r="M282" s="192" t="s">
        <v>405</v>
      </c>
      <c r="N282" s="193"/>
      <c r="O282" s="194"/>
      <c r="P282" s="194"/>
      <c r="Q282" s="195">
        <v>153257470</v>
      </c>
      <c r="R282" s="194"/>
      <c r="S282" s="76" t="s">
        <v>377</v>
      </c>
      <c r="T282" s="196"/>
      <c r="U282" s="78">
        <f t="shared" si="326"/>
        <v>68</v>
      </c>
      <c r="V282" s="78">
        <f t="shared" si="326"/>
        <v>0</v>
      </c>
      <c r="W282" s="78">
        <v>42.564271167926357</v>
      </c>
      <c r="X282" s="78">
        <f t="shared" si="327"/>
        <v>67.514303964757701</v>
      </c>
      <c r="Y282" s="78">
        <f t="shared" si="328"/>
        <v>0</v>
      </c>
      <c r="Z282" s="79">
        <f t="shared" si="329"/>
        <v>227000000</v>
      </c>
      <c r="AA282" s="79">
        <f t="shared" si="330"/>
        <v>73742530</v>
      </c>
      <c r="AB282" s="197"/>
      <c r="AC282" s="198"/>
      <c r="AD282" s="199"/>
    </row>
    <row r="283" spans="2:30" s="5" customFormat="1" ht="30" customHeight="1">
      <c r="B283" s="24"/>
      <c r="C283" s="200"/>
      <c r="D283" s="201"/>
      <c r="E283" s="202"/>
      <c r="F283" s="788" t="s">
        <v>425</v>
      </c>
      <c r="G283" s="789"/>
      <c r="H283" s="188" t="s">
        <v>376</v>
      </c>
      <c r="I283" s="189" t="s">
        <v>44</v>
      </c>
      <c r="J283" s="190">
        <v>170000000</v>
      </c>
      <c r="K283" s="191"/>
      <c r="L283" s="192" t="s">
        <v>46</v>
      </c>
      <c r="M283" s="192" t="s">
        <v>405</v>
      </c>
      <c r="N283" s="193"/>
      <c r="O283" s="194"/>
      <c r="P283" s="194"/>
      <c r="Q283" s="195">
        <v>59863300</v>
      </c>
      <c r="R283" s="194"/>
      <c r="S283" s="76" t="s">
        <v>377</v>
      </c>
      <c r="T283" s="196"/>
      <c r="U283" s="78">
        <f t="shared" si="326"/>
        <v>36</v>
      </c>
      <c r="V283" s="78">
        <f t="shared" si="326"/>
        <v>0</v>
      </c>
      <c r="W283" s="78">
        <v>42.564271167926357</v>
      </c>
      <c r="X283" s="78">
        <f t="shared" si="327"/>
        <v>35.21370588235294</v>
      </c>
      <c r="Y283" s="78">
        <f t="shared" si="328"/>
        <v>0</v>
      </c>
      <c r="Z283" s="79">
        <f t="shared" si="329"/>
        <v>170000000</v>
      </c>
      <c r="AA283" s="79">
        <f t="shared" si="330"/>
        <v>110136700</v>
      </c>
      <c r="AB283" s="197"/>
      <c r="AC283" s="198"/>
      <c r="AD283" s="199"/>
    </row>
    <row r="284" spans="2:30" s="5" customFormat="1" ht="30" customHeight="1">
      <c r="B284" s="24"/>
      <c r="C284" s="200"/>
      <c r="D284" s="201"/>
      <c r="E284" s="202"/>
      <c r="F284" s="788" t="s">
        <v>426</v>
      </c>
      <c r="G284" s="789"/>
      <c r="H284" s="188" t="s">
        <v>376</v>
      </c>
      <c r="I284" s="189" t="s">
        <v>44</v>
      </c>
      <c r="J284" s="190">
        <v>50000000</v>
      </c>
      <c r="K284" s="191"/>
      <c r="L284" s="192" t="s">
        <v>46</v>
      </c>
      <c r="M284" s="192" t="s">
        <v>405</v>
      </c>
      <c r="N284" s="193"/>
      <c r="O284" s="194"/>
      <c r="P284" s="194"/>
      <c r="Q284" s="195">
        <v>18115089</v>
      </c>
      <c r="R284" s="194"/>
      <c r="S284" s="76" t="s">
        <v>377</v>
      </c>
      <c r="T284" s="196"/>
      <c r="U284" s="78">
        <f t="shared" si="326"/>
        <v>37</v>
      </c>
      <c r="V284" s="78">
        <f t="shared" si="326"/>
        <v>0</v>
      </c>
      <c r="W284" s="78">
        <v>42.564271167926357</v>
      </c>
      <c r="X284" s="78">
        <f t="shared" si="327"/>
        <v>36.230178000000002</v>
      </c>
      <c r="Y284" s="78">
        <f t="shared" si="328"/>
        <v>0</v>
      </c>
      <c r="Z284" s="79">
        <f t="shared" si="329"/>
        <v>50000000</v>
      </c>
      <c r="AA284" s="79">
        <f t="shared" si="330"/>
        <v>31884911</v>
      </c>
      <c r="AB284" s="197"/>
      <c r="AC284" s="198"/>
      <c r="AD284" s="199"/>
    </row>
    <row r="285" spans="2:30" s="5" customFormat="1" ht="30" customHeight="1">
      <c r="B285" s="24"/>
      <c r="C285" s="200"/>
      <c r="D285" s="201"/>
      <c r="E285" s="202"/>
      <c r="F285" s="788" t="s">
        <v>427</v>
      </c>
      <c r="G285" s="789"/>
      <c r="H285" s="188" t="s">
        <v>376</v>
      </c>
      <c r="I285" s="189" t="s">
        <v>44</v>
      </c>
      <c r="J285" s="190">
        <v>250000000</v>
      </c>
      <c r="K285" s="191"/>
      <c r="L285" s="192" t="s">
        <v>46</v>
      </c>
      <c r="M285" s="192"/>
      <c r="N285" s="193"/>
      <c r="O285" s="194"/>
      <c r="P285" s="194"/>
      <c r="Q285" s="195">
        <v>0</v>
      </c>
      <c r="R285" s="194"/>
      <c r="S285" s="76" t="s">
        <v>377</v>
      </c>
      <c r="T285" s="196"/>
      <c r="U285" s="78">
        <f t="shared" si="326"/>
        <v>0</v>
      </c>
      <c r="V285" s="78">
        <f t="shared" si="326"/>
        <v>0</v>
      </c>
      <c r="W285" s="78">
        <v>42.564271167926357</v>
      </c>
      <c r="X285" s="78">
        <f t="shared" si="327"/>
        <v>0</v>
      </c>
      <c r="Y285" s="78">
        <f t="shared" si="328"/>
        <v>0</v>
      </c>
      <c r="Z285" s="79">
        <f t="shared" si="329"/>
        <v>250000000</v>
      </c>
      <c r="AA285" s="79">
        <f t="shared" si="330"/>
        <v>250000000</v>
      </c>
      <c r="AB285" s="197"/>
      <c r="AC285" s="198"/>
      <c r="AD285" s="199"/>
    </row>
    <row r="286" spans="2:30" s="5" customFormat="1" ht="30" customHeight="1">
      <c r="B286" s="24"/>
      <c r="C286" s="200"/>
      <c r="D286" s="201"/>
      <c r="E286" s="202"/>
      <c r="F286" s="788" t="s">
        <v>428</v>
      </c>
      <c r="G286" s="789"/>
      <c r="H286" s="188" t="s">
        <v>376</v>
      </c>
      <c r="I286" s="189" t="s">
        <v>44</v>
      </c>
      <c r="J286" s="190">
        <v>342263000</v>
      </c>
      <c r="K286" s="191"/>
      <c r="L286" s="192" t="s">
        <v>407</v>
      </c>
      <c r="M286" s="192" t="s">
        <v>405</v>
      </c>
      <c r="N286" s="193"/>
      <c r="O286" s="194"/>
      <c r="P286" s="194"/>
      <c r="Q286" s="195">
        <v>485186000</v>
      </c>
      <c r="R286" s="194"/>
      <c r="S286" s="76" t="s">
        <v>377</v>
      </c>
      <c r="T286" s="196"/>
      <c r="U286" s="78">
        <f t="shared" si="326"/>
        <v>142</v>
      </c>
      <c r="V286" s="78">
        <f t="shared" si="326"/>
        <v>0</v>
      </c>
      <c r="W286" s="78">
        <v>42.564271167926357</v>
      </c>
      <c r="X286" s="78">
        <f t="shared" si="327"/>
        <v>141.75823854754969</v>
      </c>
      <c r="Y286" s="78">
        <f t="shared" si="328"/>
        <v>0</v>
      </c>
      <c r="Z286" s="79">
        <f t="shared" si="329"/>
        <v>342263000</v>
      </c>
      <c r="AA286" s="79">
        <f t="shared" si="330"/>
        <v>-142923000</v>
      </c>
      <c r="AB286" s="197"/>
      <c r="AC286" s="198"/>
      <c r="AD286" s="199"/>
    </row>
    <row r="287" spans="2:30" s="5" customFormat="1" ht="30" customHeight="1">
      <c r="B287" s="24"/>
      <c r="C287" s="200"/>
      <c r="D287" s="201"/>
      <c r="E287" s="202"/>
      <c r="F287" s="786" t="s">
        <v>429</v>
      </c>
      <c r="G287" s="787"/>
      <c r="H287" s="188" t="s">
        <v>376</v>
      </c>
      <c r="I287" s="189" t="s">
        <v>44</v>
      </c>
      <c r="J287" s="190">
        <v>660000000</v>
      </c>
      <c r="K287" s="191"/>
      <c r="L287" s="192" t="s">
        <v>407</v>
      </c>
      <c r="M287" s="192"/>
      <c r="N287" s="193"/>
      <c r="O287" s="194"/>
      <c r="P287" s="194"/>
      <c r="Q287" s="195">
        <v>0</v>
      </c>
      <c r="R287" s="194"/>
      <c r="S287" s="76" t="s">
        <v>377</v>
      </c>
      <c r="T287" s="196"/>
      <c r="U287" s="78">
        <f t="shared" si="326"/>
        <v>0</v>
      </c>
      <c r="V287" s="78">
        <f t="shared" si="326"/>
        <v>0</v>
      </c>
      <c r="W287" s="78">
        <v>42.564271167926357</v>
      </c>
      <c r="X287" s="78">
        <f t="shared" si="327"/>
        <v>0</v>
      </c>
      <c r="Y287" s="78">
        <f t="shared" si="328"/>
        <v>0</v>
      </c>
      <c r="Z287" s="79">
        <f t="shared" si="329"/>
        <v>660000000</v>
      </c>
      <c r="AA287" s="79">
        <f t="shared" si="330"/>
        <v>660000000</v>
      </c>
      <c r="AB287" s="197"/>
      <c r="AC287" s="198"/>
      <c r="AD287" s="199"/>
    </row>
    <row r="288" spans="2:30" s="5" customFormat="1" ht="30" customHeight="1">
      <c r="B288" s="24"/>
      <c r="C288" s="200"/>
      <c r="D288" s="201"/>
      <c r="E288" s="202"/>
      <c r="F288" s="788" t="s">
        <v>430</v>
      </c>
      <c r="G288" s="789"/>
      <c r="H288" s="188" t="s">
        <v>376</v>
      </c>
      <c r="I288" s="189" t="s">
        <v>44</v>
      </c>
      <c r="J288" s="203">
        <v>132299200</v>
      </c>
      <c r="K288" s="191"/>
      <c r="L288" s="192" t="s">
        <v>46</v>
      </c>
      <c r="M288" s="192" t="s">
        <v>431</v>
      </c>
      <c r="N288" s="193"/>
      <c r="O288" s="194"/>
      <c r="P288" s="194"/>
      <c r="Q288" s="195">
        <v>23638000</v>
      </c>
      <c r="R288" s="194"/>
      <c r="S288" s="76" t="s">
        <v>377</v>
      </c>
      <c r="T288" s="196"/>
      <c r="U288" s="78">
        <f t="shared" si="326"/>
        <v>18</v>
      </c>
      <c r="V288" s="78">
        <f t="shared" si="326"/>
        <v>0</v>
      </c>
      <c r="W288" s="78">
        <v>42.564271167926357</v>
      </c>
      <c r="X288" s="78">
        <f t="shared" si="327"/>
        <v>17.867077049596674</v>
      </c>
      <c r="Y288" s="78">
        <f t="shared" si="328"/>
        <v>0</v>
      </c>
      <c r="Z288" s="79">
        <f t="shared" si="329"/>
        <v>132299200</v>
      </c>
      <c r="AA288" s="79">
        <f t="shared" si="330"/>
        <v>108661200</v>
      </c>
      <c r="AB288" s="197"/>
      <c r="AC288" s="198"/>
      <c r="AD288" s="199"/>
    </row>
    <row r="289" spans="2:30" s="5" customFormat="1" ht="30" customHeight="1">
      <c r="B289" s="24"/>
      <c r="C289" s="200"/>
      <c r="D289" s="201"/>
      <c r="E289" s="202"/>
      <c r="F289" s="788" t="s">
        <v>432</v>
      </c>
      <c r="G289" s="789"/>
      <c r="H289" s="188" t="s">
        <v>376</v>
      </c>
      <c r="I289" s="189" t="s">
        <v>44</v>
      </c>
      <c r="J289" s="190">
        <v>68000000</v>
      </c>
      <c r="K289" s="191"/>
      <c r="L289" s="192" t="s">
        <v>407</v>
      </c>
      <c r="M289" s="192" t="s">
        <v>408</v>
      </c>
      <c r="N289" s="193"/>
      <c r="O289" s="194"/>
      <c r="P289" s="194"/>
      <c r="Q289" s="195">
        <v>68000000</v>
      </c>
      <c r="R289" s="194"/>
      <c r="S289" s="76" t="s">
        <v>377</v>
      </c>
      <c r="T289" s="196"/>
      <c r="U289" s="78">
        <f t="shared" si="326"/>
        <v>100</v>
      </c>
      <c r="V289" s="78">
        <f t="shared" si="326"/>
        <v>0</v>
      </c>
      <c r="W289" s="78">
        <v>42.564271167926357</v>
      </c>
      <c r="X289" s="78">
        <f t="shared" si="327"/>
        <v>100</v>
      </c>
      <c r="Y289" s="78">
        <f t="shared" si="328"/>
        <v>0</v>
      </c>
      <c r="Z289" s="79">
        <f t="shared" si="329"/>
        <v>68000000</v>
      </c>
      <c r="AA289" s="79">
        <f t="shared" si="330"/>
        <v>0</v>
      </c>
      <c r="AB289" s="197"/>
      <c r="AC289" s="198"/>
      <c r="AD289" s="199"/>
    </row>
    <row r="290" spans="2:30" s="5" customFormat="1" ht="30" customHeight="1">
      <c r="B290" s="24"/>
      <c r="C290" s="200"/>
      <c r="D290" s="201"/>
      <c r="E290" s="202"/>
      <c r="F290" s="786" t="s">
        <v>433</v>
      </c>
      <c r="G290" s="787"/>
      <c r="H290" s="188" t="s">
        <v>376</v>
      </c>
      <c r="I290" s="189" t="s">
        <v>44</v>
      </c>
      <c r="J290" s="190">
        <v>75000000</v>
      </c>
      <c r="K290" s="191"/>
      <c r="L290" s="192" t="s">
        <v>46</v>
      </c>
      <c r="M290" s="192" t="s">
        <v>434</v>
      </c>
      <c r="N290" s="193"/>
      <c r="O290" s="194"/>
      <c r="P290" s="194"/>
      <c r="Q290" s="195">
        <v>28050000</v>
      </c>
      <c r="R290" s="194"/>
      <c r="S290" s="76" t="s">
        <v>377</v>
      </c>
      <c r="T290" s="196"/>
      <c r="U290" s="78">
        <f t="shared" si="326"/>
        <v>38</v>
      </c>
      <c r="V290" s="78">
        <f t="shared" si="326"/>
        <v>0</v>
      </c>
      <c r="W290" s="78">
        <v>42.564271167926357</v>
      </c>
      <c r="X290" s="78">
        <f t="shared" si="327"/>
        <v>37.4</v>
      </c>
      <c r="Y290" s="78">
        <f t="shared" si="328"/>
        <v>0</v>
      </c>
      <c r="Z290" s="79">
        <f t="shared" si="329"/>
        <v>75000000</v>
      </c>
      <c r="AA290" s="79">
        <f t="shared" si="330"/>
        <v>46950000</v>
      </c>
      <c r="AB290" s="197"/>
      <c r="AC290" s="198"/>
      <c r="AD290" s="199"/>
    </row>
    <row r="291" spans="2:30" s="5" customFormat="1" ht="30" customHeight="1">
      <c r="B291" s="24"/>
      <c r="C291" s="200"/>
      <c r="D291" s="201"/>
      <c r="E291" s="202"/>
      <c r="F291" s="786" t="s">
        <v>435</v>
      </c>
      <c r="G291" s="787"/>
      <c r="H291" s="188" t="s">
        <v>376</v>
      </c>
      <c r="I291" s="189" t="s">
        <v>44</v>
      </c>
      <c r="J291" s="190">
        <v>529150400</v>
      </c>
      <c r="K291" s="191"/>
      <c r="L291" s="192" t="s">
        <v>46</v>
      </c>
      <c r="M291" s="192" t="s">
        <v>436</v>
      </c>
      <c r="N291" s="193"/>
      <c r="O291" s="194"/>
      <c r="P291" s="194"/>
      <c r="Q291" s="195">
        <v>220155800</v>
      </c>
      <c r="R291" s="194"/>
      <c r="S291" s="76" t="s">
        <v>377</v>
      </c>
      <c r="T291" s="196"/>
      <c r="U291" s="78">
        <f t="shared" si="326"/>
        <v>42</v>
      </c>
      <c r="V291" s="78">
        <f t="shared" si="326"/>
        <v>0</v>
      </c>
      <c r="W291" s="78">
        <v>42.564271167926357</v>
      </c>
      <c r="X291" s="78">
        <f t="shared" si="327"/>
        <v>41.605524629670505</v>
      </c>
      <c r="Y291" s="78">
        <f t="shared" si="328"/>
        <v>0</v>
      </c>
      <c r="Z291" s="79">
        <f t="shared" si="329"/>
        <v>529150400</v>
      </c>
      <c r="AA291" s="79">
        <f t="shared" si="330"/>
        <v>308994600</v>
      </c>
      <c r="AB291" s="197"/>
      <c r="AC291" s="198"/>
      <c r="AD291" s="199"/>
    </row>
    <row r="292" spans="2:30" s="5" customFormat="1" ht="30" customHeight="1">
      <c r="B292" s="24"/>
      <c r="C292" s="200"/>
      <c r="D292" s="201"/>
      <c r="E292" s="202"/>
      <c r="F292" s="788" t="s">
        <v>437</v>
      </c>
      <c r="G292" s="789"/>
      <c r="H292" s="188" t="s">
        <v>376</v>
      </c>
      <c r="I292" s="189" t="s">
        <v>44</v>
      </c>
      <c r="J292" s="190">
        <v>583053600</v>
      </c>
      <c r="K292" s="191"/>
      <c r="L292" s="192" t="s">
        <v>46</v>
      </c>
      <c r="M292" s="192" t="s">
        <v>438</v>
      </c>
      <c r="N292" s="193"/>
      <c r="O292" s="194"/>
      <c r="P292" s="194"/>
      <c r="Q292" s="195">
        <v>373062700</v>
      </c>
      <c r="R292" s="194"/>
      <c r="S292" s="76" t="s">
        <v>377</v>
      </c>
      <c r="T292" s="196"/>
      <c r="U292" s="78">
        <f t="shared" si="326"/>
        <v>64</v>
      </c>
      <c r="V292" s="78">
        <f t="shared" si="326"/>
        <v>0</v>
      </c>
      <c r="W292" s="78">
        <v>42.564271167926357</v>
      </c>
      <c r="X292" s="78">
        <f t="shared" si="327"/>
        <v>63.984288923008101</v>
      </c>
      <c r="Y292" s="78">
        <f t="shared" si="328"/>
        <v>0</v>
      </c>
      <c r="Z292" s="79">
        <f t="shared" si="329"/>
        <v>583053600</v>
      </c>
      <c r="AA292" s="79">
        <f t="shared" si="330"/>
        <v>209990900</v>
      </c>
      <c r="AB292" s="197"/>
      <c r="AC292" s="198"/>
      <c r="AD292" s="199"/>
    </row>
    <row r="293" spans="2:30" s="5" customFormat="1" ht="30" customHeight="1">
      <c r="B293" s="24"/>
      <c r="C293" s="200"/>
      <c r="D293" s="201"/>
      <c r="E293" s="202"/>
      <c r="F293" s="788" t="s">
        <v>439</v>
      </c>
      <c r="G293" s="789"/>
      <c r="H293" s="188" t="s">
        <v>376</v>
      </c>
      <c r="I293" s="189" t="s">
        <v>44</v>
      </c>
      <c r="J293" s="190">
        <v>10000000</v>
      </c>
      <c r="K293" s="191"/>
      <c r="L293" s="192" t="s">
        <v>46</v>
      </c>
      <c r="M293" s="192" t="s">
        <v>440</v>
      </c>
      <c r="N293" s="193"/>
      <c r="O293" s="194"/>
      <c r="P293" s="194"/>
      <c r="Q293" s="195">
        <v>8145000</v>
      </c>
      <c r="R293" s="194"/>
      <c r="S293" s="76" t="s">
        <v>377</v>
      </c>
      <c r="T293" s="196"/>
      <c r="U293" s="78">
        <f t="shared" si="326"/>
        <v>82</v>
      </c>
      <c r="V293" s="78">
        <f t="shared" si="326"/>
        <v>0</v>
      </c>
      <c r="W293" s="78">
        <v>42.564271167926357</v>
      </c>
      <c r="X293" s="78">
        <f t="shared" si="327"/>
        <v>81.45</v>
      </c>
      <c r="Y293" s="78">
        <f t="shared" si="328"/>
        <v>0</v>
      </c>
      <c r="Z293" s="79">
        <f t="shared" si="329"/>
        <v>10000000</v>
      </c>
      <c r="AA293" s="79">
        <f t="shared" si="330"/>
        <v>1855000</v>
      </c>
      <c r="AB293" s="197"/>
      <c r="AC293" s="198"/>
      <c r="AD293" s="199"/>
    </row>
    <row r="294" spans="2:30" s="5" customFormat="1" ht="30" customHeight="1">
      <c r="B294" s="24"/>
      <c r="C294" s="200"/>
      <c r="D294" s="201"/>
      <c r="E294" s="202"/>
      <c r="F294" s="788" t="s">
        <v>441</v>
      </c>
      <c r="G294" s="789"/>
      <c r="H294" s="188" t="s">
        <v>376</v>
      </c>
      <c r="I294" s="189" t="s">
        <v>44</v>
      </c>
      <c r="J294" s="190">
        <v>115707500</v>
      </c>
      <c r="K294" s="191"/>
      <c r="L294" s="192" t="s">
        <v>46</v>
      </c>
      <c r="M294" s="192" t="s">
        <v>405</v>
      </c>
      <c r="N294" s="193"/>
      <c r="O294" s="194"/>
      <c r="P294" s="194"/>
      <c r="Q294" s="195">
        <v>208867250</v>
      </c>
      <c r="R294" s="194"/>
      <c r="S294" s="76" t="s">
        <v>377</v>
      </c>
      <c r="T294" s="196"/>
      <c r="U294" s="78">
        <f t="shared" si="326"/>
        <v>181</v>
      </c>
      <c r="V294" s="78">
        <f t="shared" si="326"/>
        <v>0</v>
      </c>
      <c r="W294" s="78">
        <v>42.564271167926357</v>
      </c>
      <c r="X294" s="78">
        <f t="shared" si="327"/>
        <v>180.51314737592637</v>
      </c>
      <c r="Y294" s="78">
        <f t="shared" si="328"/>
        <v>0</v>
      </c>
      <c r="Z294" s="79">
        <f t="shared" si="329"/>
        <v>115707500</v>
      </c>
      <c r="AA294" s="79">
        <f t="shared" si="330"/>
        <v>-93159750</v>
      </c>
      <c r="AB294" s="197"/>
      <c r="AC294" s="198"/>
      <c r="AD294" s="199"/>
    </row>
    <row r="295" spans="2:30" s="5" customFormat="1" ht="30" customHeight="1">
      <c r="B295" s="24"/>
      <c r="C295" s="200"/>
      <c r="D295" s="201"/>
      <c r="E295" s="202"/>
      <c r="F295" s="788" t="s">
        <v>442</v>
      </c>
      <c r="G295" s="789"/>
      <c r="H295" s="188" t="s">
        <v>376</v>
      </c>
      <c r="I295" s="189" t="s">
        <v>44</v>
      </c>
      <c r="J295" s="190">
        <v>252208300</v>
      </c>
      <c r="K295" s="191"/>
      <c r="L295" s="192" t="s">
        <v>407</v>
      </c>
      <c r="M295" s="192" t="s">
        <v>443</v>
      </c>
      <c r="N295" s="193"/>
      <c r="O295" s="194"/>
      <c r="P295" s="194"/>
      <c r="Q295" s="195">
        <v>83336300</v>
      </c>
      <c r="R295" s="194"/>
      <c r="S295" s="76" t="s">
        <v>377</v>
      </c>
      <c r="T295" s="196"/>
      <c r="U295" s="78">
        <f t="shared" si="326"/>
        <v>34</v>
      </c>
      <c r="V295" s="78">
        <f t="shared" si="326"/>
        <v>0</v>
      </c>
      <c r="W295" s="78">
        <v>42.564271167926357</v>
      </c>
      <c r="X295" s="78">
        <f t="shared" si="327"/>
        <v>33.042647684473508</v>
      </c>
      <c r="Y295" s="78">
        <f t="shared" si="328"/>
        <v>0</v>
      </c>
      <c r="Z295" s="79">
        <f t="shared" si="329"/>
        <v>252208300</v>
      </c>
      <c r="AA295" s="79">
        <f t="shared" si="330"/>
        <v>168872000</v>
      </c>
      <c r="AB295" s="197"/>
      <c r="AC295" s="198"/>
      <c r="AD295" s="199"/>
    </row>
    <row r="296" spans="2:30" s="5" customFormat="1" ht="30" customHeight="1">
      <c r="B296" s="24"/>
      <c r="C296" s="200"/>
      <c r="D296" s="201"/>
      <c r="E296" s="202"/>
      <c r="F296" s="788" t="s">
        <v>444</v>
      </c>
      <c r="G296" s="789"/>
      <c r="H296" s="188" t="s">
        <v>376</v>
      </c>
      <c r="I296" s="189" t="s">
        <v>44</v>
      </c>
      <c r="J296" s="203">
        <v>243092600</v>
      </c>
      <c r="K296" s="191"/>
      <c r="L296" s="192" t="s">
        <v>46</v>
      </c>
      <c r="M296" s="192" t="s">
        <v>445</v>
      </c>
      <c r="N296" s="193"/>
      <c r="O296" s="194"/>
      <c r="P296" s="194"/>
      <c r="Q296" s="195">
        <v>129275951</v>
      </c>
      <c r="R296" s="194"/>
      <c r="S296" s="76" t="s">
        <v>377</v>
      </c>
      <c r="T296" s="196"/>
      <c r="U296" s="78">
        <f t="shared" si="326"/>
        <v>54</v>
      </c>
      <c r="V296" s="78">
        <f t="shared" si="326"/>
        <v>0</v>
      </c>
      <c r="W296" s="78">
        <v>42.564271167926357</v>
      </c>
      <c r="X296" s="78">
        <f t="shared" si="327"/>
        <v>53.179714643720132</v>
      </c>
      <c r="Y296" s="78">
        <f t="shared" si="328"/>
        <v>0</v>
      </c>
      <c r="Z296" s="79">
        <f t="shared" si="329"/>
        <v>243092600</v>
      </c>
      <c r="AA296" s="79">
        <f t="shared" si="330"/>
        <v>113816649</v>
      </c>
      <c r="AB296" s="197"/>
      <c r="AC296" s="198"/>
      <c r="AD296" s="199"/>
    </row>
    <row r="297" spans="2:30" s="5" customFormat="1" ht="30" customHeight="1">
      <c r="B297" s="24"/>
      <c r="C297" s="200"/>
      <c r="D297" s="201"/>
      <c r="E297" s="202"/>
      <c r="F297" s="788" t="s">
        <v>446</v>
      </c>
      <c r="G297" s="789"/>
      <c r="H297" s="188" t="s">
        <v>376</v>
      </c>
      <c r="I297" s="189" t="s">
        <v>44</v>
      </c>
      <c r="J297" s="190">
        <v>10000000</v>
      </c>
      <c r="K297" s="191"/>
      <c r="L297" s="192" t="s">
        <v>46</v>
      </c>
      <c r="M297" s="192" t="s">
        <v>447</v>
      </c>
      <c r="N297" s="193"/>
      <c r="O297" s="194"/>
      <c r="P297" s="194"/>
      <c r="Q297" s="195">
        <v>9567500</v>
      </c>
      <c r="R297" s="194"/>
      <c r="S297" s="76" t="s">
        <v>377</v>
      </c>
      <c r="T297" s="196"/>
      <c r="U297" s="78">
        <f t="shared" si="326"/>
        <v>96</v>
      </c>
      <c r="V297" s="78">
        <f t="shared" si="326"/>
        <v>0</v>
      </c>
      <c r="W297" s="78">
        <v>42.564271167926357</v>
      </c>
      <c r="X297" s="78">
        <f t="shared" si="327"/>
        <v>95.674999999999997</v>
      </c>
      <c r="Y297" s="78">
        <f t="shared" si="328"/>
        <v>0</v>
      </c>
      <c r="Z297" s="79">
        <f t="shared" si="329"/>
        <v>10000000</v>
      </c>
      <c r="AA297" s="79">
        <f t="shared" si="330"/>
        <v>432500</v>
      </c>
      <c r="AB297" s="197"/>
      <c r="AC297" s="198"/>
      <c r="AD297" s="199"/>
    </row>
    <row r="298" spans="2:30" s="5" customFormat="1" ht="30" customHeight="1">
      <c r="B298" s="24"/>
      <c r="C298" s="200"/>
      <c r="D298" s="201"/>
      <c r="E298" s="202"/>
      <c r="F298" s="788" t="s">
        <v>448</v>
      </c>
      <c r="G298" s="789"/>
      <c r="H298" s="188" t="s">
        <v>376</v>
      </c>
      <c r="I298" s="189" t="s">
        <v>44</v>
      </c>
      <c r="J298" s="190">
        <v>10000000</v>
      </c>
      <c r="K298" s="191"/>
      <c r="L298" s="192" t="s">
        <v>46</v>
      </c>
      <c r="M298" s="192"/>
      <c r="N298" s="193"/>
      <c r="O298" s="194"/>
      <c r="P298" s="194"/>
      <c r="Q298" s="195">
        <v>0</v>
      </c>
      <c r="R298" s="194"/>
      <c r="S298" s="76" t="s">
        <v>377</v>
      </c>
      <c r="T298" s="196"/>
      <c r="U298" s="78">
        <f t="shared" si="326"/>
        <v>0</v>
      </c>
      <c r="V298" s="78">
        <f t="shared" si="326"/>
        <v>0</v>
      </c>
      <c r="W298" s="78">
        <v>42.564271167926357</v>
      </c>
      <c r="X298" s="78">
        <f t="shared" si="327"/>
        <v>0</v>
      </c>
      <c r="Y298" s="78">
        <f t="shared" si="328"/>
        <v>0</v>
      </c>
      <c r="Z298" s="79">
        <f t="shared" si="329"/>
        <v>10000000</v>
      </c>
      <c r="AA298" s="79">
        <f t="shared" si="330"/>
        <v>10000000</v>
      </c>
      <c r="AB298" s="197"/>
      <c r="AC298" s="198"/>
      <c r="AD298" s="199"/>
    </row>
    <row r="299" spans="2:30" s="5" customFormat="1" ht="30" customHeight="1">
      <c r="B299" s="24"/>
      <c r="C299" s="200"/>
      <c r="D299" s="201"/>
      <c r="E299" s="202"/>
      <c r="F299" s="786" t="s">
        <v>449</v>
      </c>
      <c r="G299" s="787"/>
      <c r="H299" s="188" t="s">
        <v>376</v>
      </c>
      <c r="I299" s="189" t="s">
        <v>44</v>
      </c>
      <c r="J299" s="190">
        <v>37157100</v>
      </c>
      <c r="K299" s="191"/>
      <c r="L299" s="192" t="s">
        <v>46</v>
      </c>
      <c r="M299" s="192" t="s">
        <v>405</v>
      </c>
      <c r="N299" s="193"/>
      <c r="O299" s="194"/>
      <c r="P299" s="194"/>
      <c r="Q299" s="195">
        <v>4448894</v>
      </c>
      <c r="R299" s="194"/>
      <c r="S299" s="76" t="s">
        <v>377</v>
      </c>
      <c r="T299" s="196"/>
      <c r="U299" s="78">
        <f t="shared" si="326"/>
        <v>12</v>
      </c>
      <c r="V299" s="78">
        <f t="shared" si="326"/>
        <v>0</v>
      </c>
      <c r="W299" s="78">
        <v>42.564271167926357</v>
      </c>
      <c r="X299" s="78">
        <f t="shared" si="327"/>
        <v>11.973200276663141</v>
      </c>
      <c r="Y299" s="78">
        <f t="shared" si="328"/>
        <v>0</v>
      </c>
      <c r="Z299" s="79">
        <f t="shared" si="329"/>
        <v>37157100</v>
      </c>
      <c r="AA299" s="79">
        <f t="shared" si="330"/>
        <v>32708206</v>
      </c>
      <c r="AB299" s="197"/>
      <c r="AC299" s="198"/>
      <c r="AD299" s="199"/>
    </row>
    <row r="300" spans="2:30" s="5" customFormat="1" ht="30" customHeight="1">
      <c r="B300" s="24"/>
      <c r="C300" s="200"/>
      <c r="D300" s="201"/>
      <c r="E300" s="202"/>
      <c r="F300" s="788" t="s">
        <v>450</v>
      </c>
      <c r="G300" s="789"/>
      <c r="H300" s="188" t="s">
        <v>376</v>
      </c>
      <c r="I300" s="189" t="s">
        <v>44</v>
      </c>
      <c r="J300" s="190">
        <v>120000000</v>
      </c>
      <c r="K300" s="191"/>
      <c r="L300" s="192" t="s">
        <v>46</v>
      </c>
      <c r="M300" s="192" t="s">
        <v>405</v>
      </c>
      <c r="N300" s="193"/>
      <c r="O300" s="194"/>
      <c r="P300" s="194"/>
      <c r="Q300" s="195">
        <v>60000000</v>
      </c>
      <c r="R300" s="194"/>
      <c r="S300" s="76" t="s">
        <v>377</v>
      </c>
      <c r="T300" s="196"/>
      <c r="U300" s="78">
        <f t="shared" si="326"/>
        <v>50</v>
      </c>
      <c r="V300" s="78">
        <f t="shared" si="326"/>
        <v>0</v>
      </c>
      <c r="W300" s="78">
        <v>42.564271167926357</v>
      </c>
      <c r="X300" s="78">
        <f t="shared" si="327"/>
        <v>50</v>
      </c>
      <c r="Y300" s="78">
        <f t="shared" si="328"/>
        <v>0</v>
      </c>
      <c r="Z300" s="79">
        <f t="shared" si="329"/>
        <v>120000000</v>
      </c>
      <c r="AA300" s="79">
        <f t="shared" si="330"/>
        <v>60000000</v>
      </c>
      <c r="AB300" s="197"/>
      <c r="AC300" s="198"/>
      <c r="AD300" s="199"/>
    </row>
    <row r="301" spans="2:30" s="5" customFormat="1" ht="30" customHeight="1">
      <c r="B301" s="24"/>
      <c r="C301" s="200"/>
      <c r="D301" s="201"/>
      <c r="E301" s="202"/>
      <c r="F301" s="788" t="s">
        <v>451</v>
      </c>
      <c r="G301" s="789"/>
      <c r="H301" s="188" t="s">
        <v>376</v>
      </c>
      <c r="I301" s="189" t="s">
        <v>44</v>
      </c>
      <c r="J301" s="190">
        <v>25000000</v>
      </c>
      <c r="K301" s="191"/>
      <c r="L301" s="192" t="s">
        <v>46</v>
      </c>
      <c r="M301" s="192"/>
      <c r="N301" s="193"/>
      <c r="O301" s="194"/>
      <c r="P301" s="194"/>
      <c r="Q301" s="195">
        <v>0</v>
      </c>
      <c r="R301" s="194"/>
      <c r="S301" s="76" t="s">
        <v>377</v>
      </c>
      <c r="T301" s="196"/>
      <c r="U301" s="78">
        <f t="shared" si="326"/>
        <v>0</v>
      </c>
      <c r="V301" s="78">
        <f t="shared" si="326"/>
        <v>0</v>
      </c>
      <c r="W301" s="78">
        <v>42.564271167926357</v>
      </c>
      <c r="X301" s="78">
        <f t="shared" si="327"/>
        <v>0</v>
      </c>
      <c r="Y301" s="78">
        <f t="shared" si="328"/>
        <v>0</v>
      </c>
      <c r="Z301" s="79">
        <f t="shared" si="329"/>
        <v>25000000</v>
      </c>
      <c r="AA301" s="79">
        <f t="shared" si="330"/>
        <v>25000000</v>
      </c>
      <c r="AB301" s="197"/>
      <c r="AC301" s="198"/>
      <c r="AD301" s="199"/>
    </row>
    <row r="302" spans="2:30" s="5" customFormat="1" ht="30" customHeight="1">
      <c r="B302" s="24"/>
      <c r="C302" s="200"/>
      <c r="D302" s="201"/>
      <c r="E302" s="202"/>
      <c r="F302" s="788" t="s">
        <v>452</v>
      </c>
      <c r="G302" s="789"/>
      <c r="H302" s="188" t="s">
        <v>376</v>
      </c>
      <c r="I302" s="189" t="s">
        <v>44</v>
      </c>
      <c r="J302" s="190">
        <v>100000000</v>
      </c>
      <c r="K302" s="191"/>
      <c r="L302" s="192" t="s">
        <v>46</v>
      </c>
      <c r="M302" s="192"/>
      <c r="N302" s="193"/>
      <c r="O302" s="194"/>
      <c r="P302" s="194"/>
      <c r="Q302" s="195">
        <v>0</v>
      </c>
      <c r="R302" s="194"/>
      <c r="S302" s="76" t="s">
        <v>377</v>
      </c>
      <c r="T302" s="196"/>
      <c r="U302" s="78">
        <f t="shared" si="326"/>
        <v>0</v>
      </c>
      <c r="V302" s="78">
        <f t="shared" si="326"/>
        <v>0</v>
      </c>
      <c r="W302" s="78">
        <v>42.564271167926357</v>
      </c>
      <c r="X302" s="78">
        <f t="shared" si="327"/>
        <v>0</v>
      </c>
      <c r="Y302" s="78">
        <f t="shared" si="328"/>
        <v>0</v>
      </c>
      <c r="Z302" s="79">
        <f t="shared" si="329"/>
        <v>100000000</v>
      </c>
      <c r="AA302" s="79">
        <f t="shared" si="330"/>
        <v>100000000</v>
      </c>
      <c r="AB302" s="197"/>
      <c r="AC302" s="198"/>
      <c r="AD302" s="199"/>
    </row>
    <row r="303" spans="2:30" s="5" customFormat="1" ht="30" customHeight="1">
      <c r="B303" s="24"/>
      <c r="C303" s="200"/>
      <c r="D303" s="201"/>
      <c r="E303" s="202"/>
      <c r="F303" s="786" t="s">
        <v>453</v>
      </c>
      <c r="G303" s="787"/>
      <c r="H303" s="188" t="s">
        <v>376</v>
      </c>
      <c r="I303" s="189" t="s">
        <v>44</v>
      </c>
      <c r="J303" s="190">
        <v>30000000</v>
      </c>
      <c r="K303" s="191"/>
      <c r="L303" s="192" t="s">
        <v>46</v>
      </c>
      <c r="M303" s="192" t="s">
        <v>405</v>
      </c>
      <c r="N303" s="193"/>
      <c r="O303" s="194"/>
      <c r="P303" s="194"/>
      <c r="Q303" s="195">
        <v>30000000</v>
      </c>
      <c r="R303" s="194"/>
      <c r="S303" s="76" t="s">
        <v>377</v>
      </c>
      <c r="T303" s="196"/>
      <c r="U303" s="78">
        <f t="shared" si="326"/>
        <v>100</v>
      </c>
      <c r="V303" s="78">
        <f t="shared" si="326"/>
        <v>0</v>
      </c>
      <c r="W303" s="78">
        <v>42.564271167926357</v>
      </c>
      <c r="X303" s="78">
        <f t="shared" si="327"/>
        <v>100</v>
      </c>
      <c r="Y303" s="78">
        <f t="shared" si="328"/>
        <v>0</v>
      </c>
      <c r="Z303" s="79">
        <f t="shared" si="329"/>
        <v>30000000</v>
      </c>
      <c r="AA303" s="79">
        <f t="shared" si="330"/>
        <v>0</v>
      </c>
      <c r="AB303" s="197"/>
      <c r="AC303" s="198"/>
      <c r="AD303" s="199"/>
    </row>
    <row r="304" spans="2:30" s="5" customFormat="1" ht="30" customHeight="1">
      <c r="B304" s="24"/>
      <c r="C304" s="200"/>
      <c r="D304" s="201"/>
      <c r="E304" s="202"/>
      <c r="F304" s="788" t="s">
        <v>454</v>
      </c>
      <c r="G304" s="789"/>
      <c r="H304" s="188" t="s">
        <v>376</v>
      </c>
      <c r="I304" s="189" t="s">
        <v>44</v>
      </c>
      <c r="J304" s="190">
        <v>750000000</v>
      </c>
      <c r="K304" s="191"/>
      <c r="L304" s="192" t="s">
        <v>386</v>
      </c>
      <c r="M304" s="192" t="s">
        <v>381</v>
      </c>
      <c r="N304" s="193"/>
      <c r="O304" s="194"/>
      <c r="P304" s="194"/>
      <c r="Q304" s="195">
        <v>344747900</v>
      </c>
      <c r="R304" s="194"/>
      <c r="S304" s="76" t="s">
        <v>377</v>
      </c>
      <c r="T304" s="196"/>
      <c r="U304" s="78">
        <f t="shared" si="326"/>
        <v>46</v>
      </c>
      <c r="V304" s="78">
        <f t="shared" si="326"/>
        <v>0</v>
      </c>
      <c r="W304" s="78">
        <v>42.564271167926357</v>
      </c>
      <c r="X304" s="78">
        <f t="shared" si="327"/>
        <v>45.966386666666665</v>
      </c>
      <c r="Y304" s="78">
        <f t="shared" si="328"/>
        <v>0</v>
      </c>
      <c r="Z304" s="79">
        <f t="shared" si="329"/>
        <v>750000000</v>
      </c>
      <c r="AA304" s="79">
        <f t="shared" si="330"/>
        <v>405252100</v>
      </c>
      <c r="AB304" s="197"/>
      <c r="AC304" s="198"/>
      <c r="AD304" s="199"/>
    </row>
    <row r="305" spans="1:30" s="5" customFormat="1" ht="30" customHeight="1">
      <c r="B305" s="24"/>
      <c r="C305" s="200"/>
      <c r="D305" s="201"/>
      <c r="E305" s="202"/>
      <c r="F305" s="786" t="s">
        <v>455</v>
      </c>
      <c r="G305" s="787"/>
      <c r="H305" s="188" t="s">
        <v>376</v>
      </c>
      <c r="I305" s="189" t="s">
        <v>44</v>
      </c>
      <c r="J305" s="190">
        <v>650000000</v>
      </c>
      <c r="K305" s="191"/>
      <c r="L305" s="192" t="s">
        <v>386</v>
      </c>
      <c r="M305" s="192" t="s">
        <v>381</v>
      </c>
      <c r="N305" s="193"/>
      <c r="O305" s="194"/>
      <c r="P305" s="194"/>
      <c r="Q305" s="195">
        <v>247685150</v>
      </c>
      <c r="R305" s="194"/>
      <c r="S305" s="76" t="s">
        <v>377</v>
      </c>
      <c r="T305" s="196"/>
      <c r="U305" s="78">
        <f t="shared" si="326"/>
        <v>39</v>
      </c>
      <c r="V305" s="78">
        <f t="shared" si="326"/>
        <v>0</v>
      </c>
      <c r="W305" s="78">
        <v>42.564271167926357</v>
      </c>
      <c r="X305" s="78">
        <f t="shared" si="327"/>
        <v>38.105407692307693</v>
      </c>
      <c r="Y305" s="78">
        <f t="shared" si="328"/>
        <v>0</v>
      </c>
      <c r="Z305" s="79">
        <f t="shared" si="329"/>
        <v>650000000</v>
      </c>
      <c r="AA305" s="79">
        <f t="shared" si="330"/>
        <v>402314850</v>
      </c>
      <c r="AB305" s="197"/>
      <c r="AC305" s="198"/>
      <c r="AD305" s="199"/>
    </row>
    <row r="306" spans="1:30" s="5" customFormat="1" ht="30" customHeight="1">
      <c r="B306" s="24"/>
      <c r="C306" s="200"/>
      <c r="D306" s="201"/>
      <c r="E306" s="202"/>
      <c r="F306" s="786" t="s">
        <v>456</v>
      </c>
      <c r="G306" s="787"/>
      <c r="H306" s="188" t="s">
        <v>376</v>
      </c>
      <c r="I306" s="189" t="s">
        <v>44</v>
      </c>
      <c r="J306" s="190">
        <v>1254458000</v>
      </c>
      <c r="K306" s="191"/>
      <c r="L306" s="192" t="s">
        <v>386</v>
      </c>
      <c r="M306" s="192" t="s">
        <v>457</v>
      </c>
      <c r="N306" s="193"/>
      <c r="O306" s="194"/>
      <c r="P306" s="194"/>
      <c r="Q306" s="195">
        <v>10489500</v>
      </c>
      <c r="R306" s="194"/>
      <c r="S306" s="76" t="s">
        <v>377</v>
      </c>
      <c r="T306" s="196"/>
      <c r="U306" s="78">
        <f t="shared" si="326"/>
        <v>1</v>
      </c>
      <c r="V306" s="78">
        <f t="shared" si="326"/>
        <v>0</v>
      </c>
      <c r="W306" s="78">
        <v>42.564271167926357</v>
      </c>
      <c r="X306" s="78">
        <f t="shared" si="327"/>
        <v>0.83617785529686917</v>
      </c>
      <c r="Y306" s="78">
        <f t="shared" si="328"/>
        <v>0</v>
      </c>
      <c r="Z306" s="79">
        <f t="shared" si="329"/>
        <v>1254458000</v>
      </c>
      <c r="AA306" s="79">
        <f t="shared" si="330"/>
        <v>1243968500</v>
      </c>
      <c r="AB306" s="197"/>
      <c r="AC306" s="198"/>
      <c r="AD306" s="199"/>
    </row>
    <row r="307" spans="1:30" s="5" customFormat="1" ht="30" customHeight="1">
      <c r="B307" s="24"/>
      <c r="C307" s="204"/>
      <c r="D307" s="205"/>
      <c r="E307" s="206"/>
      <c r="F307" s="794" t="s">
        <v>458</v>
      </c>
      <c r="G307" s="795"/>
      <c r="H307" s="188" t="s">
        <v>376</v>
      </c>
      <c r="I307" s="189" t="s">
        <v>44</v>
      </c>
      <c r="J307" s="190">
        <v>1250000000</v>
      </c>
      <c r="K307" s="191"/>
      <c r="L307" s="192" t="s">
        <v>407</v>
      </c>
      <c r="M307" s="192" t="s">
        <v>457</v>
      </c>
      <c r="N307" s="193"/>
      <c r="O307" s="194"/>
      <c r="P307" s="194"/>
      <c r="Q307" s="195">
        <v>415714647</v>
      </c>
      <c r="R307" s="194"/>
      <c r="S307" s="76" t="s">
        <v>377</v>
      </c>
      <c r="T307" s="196"/>
      <c r="U307" s="78">
        <f t="shared" si="326"/>
        <v>34</v>
      </c>
      <c r="V307" s="78">
        <f t="shared" si="326"/>
        <v>0</v>
      </c>
      <c r="W307" s="78">
        <v>42.564271167926357</v>
      </c>
      <c r="X307" s="78">
        <f t="shared" si="327"/>
        <v>33.257171759999999</v>
      </c>
      <c r="Y307" s="78">
        <f t="shared" si="328"/>
        <v>0</v>
      </c>
      <c r="Z307" s="79">
        <f t="shared" si="329"/>
        <v>1250000000</v>
      </c>
      <c r="AA307" s="79">
        <f t="shared" si="330"/>
        <v>834285353</v>
      </c>
      <c r="AB307" s="197"/>
      <c r="AC307" s="198"/>
      <c r="AD307" s="199"/>
    </row>
    <row r="308" spans="1:30" s="104" customFormat="1" ht="30" customHeight="1">
      <c r="A308" s="36"/>
      <c r="B308" s="37"/>
      <c r="C308" s="25" t="s">
        <v>459</v>
      </c>
      <c r="D308" s="109"/>
      <c r="E308" s="109"/>
      <c r="F308" s="770" t="s">
        <v>460</v>
      </c>
      <c r="G308" s="771"/>
      <c r="H308" s="27"/>
      <c r="I308" s="28"/>
      <c r="J308" s="163">
        <f>SUM(J309:J512)</f>
        <v>83070844848</v>
      </c>
      <c r="K308" s="207"/>
      <c r="L308" s="208"/>
      <c r="M308" s="208"/>
      <c r="N308" s="163">
        <f>SUM(N309:N512)</f>
        <v>12984158785.390003</v>
      </c>
      <c r="O308" s="163">
        <f>SUM(O309:O512)</f>
        <v>22222821449.200005</v>
      </c>
      <c r="P308" s="163">
        <v>39060882929.809998</v>
      </c>
      <c r="Q308" s="163">
        <v>50093901430.120003</v>
      </c>
      <c r="R308" s="163">
        <v>39060882929.809998</v>
      </c>
      <c r="S308" s="209"/>
      <c r="T308" s="30">
        <v>48</v>
      </c>
      <c r="U308" s="30">
        <v>60.67449438202248</v>
      </c>
      <c r="V308" s="30">
        <f t="shared" ref="V308" si="331">ROUNDUP(Y308,0)</f>
        <v>48</v>
      </c>
      <c r="W308" s="30">
        <v>42.564271167926357</v>
      </c>
      <c r="X308" s="30">
        <f>Q308/J308*100</f>
        <v>60.302626657740142</v>
      </c>
      <c r="Y308" s="30">
        <f t="shared" si="328"/>
        <v>47.021169703139741</v>
      </c>
      <c r="Z308" s="29">
        <f t="shared" si="329"/>
        <v>44009961918.190002</v>
      </c>
      <c r="AA308" s="29">
        <f>J308-Q308</f>
        <v>32976943417.879997</v>
      </c>
      <c r="AB308" s="29">
        <f t="shared" ref="AB308" si="332">L308-R308</f>
        <v>-39060882929.809998</v>
      </c>
      <c r="AC308" s="111"/>
      <c r="AD308" s="112"/>
    </row>
    <row r="309" spans="1:30" s="104" customFormat="1" ht="30" customHeight="1">
      <c r="A309" s="36"/>
      <c r="B309" s="37"/>
      <c r="C309" s="38" t="s">
        <v>461</v>
      </c>
      <c r="D309" s="39"/>
      <c r="E309" s="39"/>
      <c r="F309" s="772" t="s">
        <v>38</v>
      </c>
      <c r="G309" s="784"/>
      <c r="H309" s="40"/>
      <c r="I309" s="41"/>
      <c r="J309" s="210"/>
      <c r="K309" s="120"/>
      <c r="L309" s="211"/>
      <c r="M309" s="211"/>
      <c r="N309" s="117"/>
      <c r="O309" s="117"/>
      <c r="P309" s="117"/>
      <c r="Q309" s="117"/>
      <c r="R309" s="117"/>
      <c r="S309" s="212"/>
      <c r="T309" s="120"/>
      <c r="U309" s="120"/>
      <c r="V309" s="120"/>
      <c r="W309" s="120"/>
      <c r="X309" s="120"/>
      <c r="Y309" s="120"/>
      <c r="Z309" s="210"/>
      <c r="AA309" s="210"/>
      <c r="AB309" s="210"/>
      <c r="AC309" s="213"/>
      <c r="AD309" s="214"/>
    </row>
    <row r="310" spans="1:30" s="35" customFormat="1" ht="30" customHeight="1">
      <c r="A310" s="5"/>
      <c r="B310" s="24"/>
      <c r="C310" s="51" t="s">
        <v>462</v>
      </c>
      <c r="D310" s="171"/>
      <c r="E310" s="171"/>
      <c r="F310" s="768" t="s">
        <v>40</v>
      </c>
      <c r="G310" s="782"/>
      <c r="H310" s="53"/>
      <c r="I310" s="54"/>
      <c r="J310" s="215"/>
      <c r="K310" s="216"/>
      <c r="L310" s="217"/>
      <c r="M310" s="217"/>
      <c r="N310" s="218"/>
      <c r="O310" s="219"/>
      <c r="P310" s="218"/>
      <c r="Q310" s="218"/>
      <c r="R310" s="218"/>
      <c r="S310" s="57"/>
      <c r="T310" s="220"/>
      <c r="U310" s="220"/>
      <c r="V310" s="220"/>
      <c r="W310" s="220"/>
      <c r="X310" s="220"/>
      <c r="Y310" s="220"/>
      <c r="Z310" s="215"/>
      <c r="AA310" s="215"/>
      <c r="AB310" s="215"/>
      <c r="AC310" s="63"/>
      <c r="AD310" s="221"/>
    </row>
    <row r="311" spans="1:30" s="100" customFormat="1" ht="30" customHeight="1">
      <c r="A311" s="88"/>
      <c r="B311" s="89"/>
      <c r="C311" s="82" t="s">
        <v>463</v>
      </c>
      <c r="D311" s="83"/>
      <c r="E311" s="83"/>
      <c r="F311" s="766" t="s">
        <v>42</v>
      </c>
      <c r="G311" s="767"/>
      <c r="H311" s="68"/>
      <c r="I311" s="69"/>
      <c r="J311" s="222">
        <v>66046500</v>
      </c>
      <c r="K311" s="223" t="s">
        <v>45</v>
      </c>
      <c r="L311" s="224" t="s">
        <v>46</v>
      </c>
      <c r="M311" s="225"/>
      <c r="N311" s="142">
        <f t="shared" ref="N311:R326" si="333">M311</f>
        <v>0</v>
      </c>
      <c r="O311" s="75">
        <f t="shared" si="333"/>
        <v>0</v>
      </c>
      <c r="P311" s="74">
        <f t="shared" si="333"/>
        <v>0</v>
      </c>
      <c r="Q311" s="74">
        <v>35040000</v>
      </c>
      <c r="R311" s="74">
        <f t="shared" si="333"/>
        <v>35040000</v>
      </c>
      <c r="S311" s="143" t="s">
        <v>464</v>
      </c>
      <c r="T311" s="77">
        <v>0</v>
      </c>
      <c r="U311" s="78">
        <f t="shared" ref="U311:V313" si="334">ROUNDUP(X311,0)</f>
        <v>54</v>
      </c>
      <c r="V311" s="78">
        <f t="shared" si="334"/>
        <v>0</v>
      </c>
      <c r="W311" s="78">
        <v>42.564271167926357</v>
      </c>
      <c r="X311" s="78">
        <f t="shared" ref="X311:X313" si="335">Q311/J311*100</f>
        <v>53.053530467170859</v>
      </c>
      <c r="Y311" s="78">
        <f t="shared" ref="Y311:Y313" si="336">P311/J311*100</f>
        <v>0</v>
      </c>
      <c r="Z311" s="79">
        <f t="shared" ref="Z311:Z313" si="337">J311-P311</f>
        <v>66046500</v>
      </c>
      <c r="AA311" s="79">
        <f t="shared" ref="AA311:AA313" si="338">J311-Q311</f>
        <v>31006500</v>
      </c>
      <c r="AB311" s="79" t="e">
        <f t="shared" ref="AB311:AB313" si="339">L311-R311</f>
        <v>#VALUE!</v>
      </c>
      <c r="AC311" s="102"/>
      <c r="AD311" s="226"/>
    </row>
    <row r="312" spans="1:30" s="100" customFormat="1" ht="30" customHeight="1">
      <c r="A312" s="88"/>
      <c r="B312" s="89"/>
      <c r="C312" s="82" t="s">
        <v>465</v>
      </c>
      <c r="D312" s="83"/>
      <c r="E312" s="83"/>
      <c r="F312" s="766" t="s">
        <v>49</v>
      </c>
      <c r="G312" s="767"/>
      <c r="H312" s="69"/>
      <c r="I312" s="69"/>
      <c r="J312" s="222">
        <v>7755500</v>
      </c>
      <c r="K312" s="223" t="s">
        <v>45</v>
      </c>
      <c r="L312" s="225" t="s">
        <v>46</v>
      </c>
      <c r="M312" s="225"/>
      <c r="N312" s="142">
        <f t="shared" si="333"/>
        <v>0</v>
      </c>
      <c r="O312" s="75">
        <v>1197100</v>
      </c>
      <c r="P312" s="74">
        <f t="shared" si="333"/>
        <v>1197100</v>
      </c>
      <c r="Q312" s="74">
        <v>1197100</v>
      </c>
      <c r="R312" s="74">
        <f t="shared" si="333"/>
        <v>1197100</v>
      </c>
      <c r="S312" s="143" t="s">
        <v>464</v>
      </c>
      <c r="T312" s="77">
        <v>16</v>
      </c>
      <c r="U312" s="78">
        <f t="shared" si="334"/>
        <v>16</v>
      </c>
      <c r="V312" s="78">
        <f t="shared" si="334"/>
        <v>16</v>
      </c>
      <c r="W312" s="78">
        <v>42.564271167926357</v>
      </c>
      <c r="X312" s="78">
        <f t="shared" si="335"/>
        <v>15.435497388949779</v>
      </c>
      <c r="Y312" s="78">
        <f t="shared" si="336"/>
        <v>15.435497388949779</v>
      </c>
      <c r="Z312" s="79">
        <f t="shared" si="337"/>
        <v>6558400</v>
      </c>
      <c r="AA312" s="79">
        <f t="shared" si="338"/>
        <v>6558400</v>
      </c>
      <c r="AB312" s="79" t="e">
        <f t="shared" si="339"/>
        <v>#VALUE!</v>
      </c>
      <c r="AC312" s="102"/>
      <c r="AD312" s="226"/>
    </row>
    <row r="313" spans="1:30" s="100" customFormat="1" ht="30" customHeight="1">
      <c r="A313" s="88"/>
      <c r="B313" s="89"/>
      <c r="C313" s="82" t="s">
        <v>466</v>
      </c>
      <c r="D313" s="83"/>
      <c r="E313" s="83"/>
      <c r="F313" s="766" t="s">
        <v>170</v>
      </c>
      <c r="G313" s="767"/>
      <c r="H313" s="69"/>
      <c r="I313" s="69"/>
      <c r="J313" s="227">
        <v>84898600</v>
      </c>
      <c r="K313" s="223" t="s">
        <v>45</v>
      </c>
      <c r="L313" s="225" t="s">
        <v>46</v>
      </c>
      <c r="M313" s="225"/>
      <c r="N313" s="142">
        <f t="shared" si="333"/>
        <v>0</v>
      </c>
      <c r="O313" s="75">
        <f t="shared" si="333"/>
        <v>0</v>
      </c>
      <c r="P313" s="74">
        <f t="shared" si="333"/>
        <v>0</v>
      </c>
      <c r="Q313" s="74">
        <v>58620000</v>
      </c>
      <c r="R313" s="74">
        <f t="shared" si="333"/>
        <v>58620000</v>
      </c>
      <c r="S313" s="143" t="s">
        <v>464</v>
      </c>
      <c r="T313" s="77">
        <v>0</v>
      </c>
      <c r="U313" s="78">
        <f t="shared" si="334"/>
        <v>70</v>
      </c>
      <c r="V313" s="78">
        <f t="shared" si="334"/>
        <v>0</v>
      </c>
      <c r="W313" s="78">
        <v>42.564271167926357</v>
      </c>
      <c r="X313" s="78">
        <f t="shared" si="335"/>
        <v>69.047074981212887</v>
      </c>
      <c r="Y313" s="78">
        <f t="shared" si="336"/>
        <v>0</v>
      </c>
      <c r="Z313" s="79">
        <f t="shared" si="337"/>
        <v>84898600</v>
      </c>
      <c r="AA313" s="79">
        <f t="shared" si="338"/>
        <v>26278600</v>
      </c>
      <c r="AB313" s="79" t="e">
        <f t="shared" si="339"/>
        <v>#VALUE!</v>
      </c>
      <c r="AC313" s="102"/>
      <c r="AD313" s="226"/>
    </row>
    <row r="314" spans="1:30" s="35" customFormat="1" ht="30" customHeight="1">
      <c r="A314" s="5"/>
      <c r="B314" s="24"/>
      <c r="C314" s="51" t="s">
        <v>467</v>
      </c>
      <c r="D314" s="171"/>
      <c r="E314" s="171"/>
      <c r="F314" s="768" t="s">
        <v>51</v>
      </c>
      <c r="G314" s="782"/>
      <c r="H314" s="53"/>
      <c r="I314" s="54"/>
      <c r="J314" s="215"/>
      <c r="K314" s="216"/>
      <c r="L314" s="217"/>
      <c r="M314" s="217"/>
      <c r="N314" s="218"/>
      <c r="O314" s="219"/>
      <c r="P314" s="218"/>
      <c r="Q314" s="218"/>
      <c r="R314" s="218"/>
      <c r="S314" s="57"/>
      <c r="T314" s="220"/>
      <c r="U314" s="220"/>
      <c r="V314" s="220"/>
      <c r="W314" s="220"/>
      <c r="X314" s="220"/>
      <c r="Y314" s="220"/>
      <c r="Z314" s="215"/>
      <c r="AA314" s="215"/>
      <c r="AB314" s="215"/>
      <c r="AC314" s="63"/>
      <c r="AD314" s="221"/>
    </row>
    <row r="315" spans="1:30" s="100" customFormat="1" ht="30" customHeight="1">
      <c r="A315" s="88"/>
      <c r="B315" s="89"/>
      <c r="C315" s="82" t="s">
        <v>468</v>
      </c>
      <c r="D315" s="83"/>
      <c r="E315" s="83"/>
      <c r="F315" s="766" t="s">
        <v>53</v>
      </c>
      <c r="G315" s="767"/>
      <c r="H315" s="69"/>
      <c r="I315" s="69"/>
      <c r="J315" s="222">
        <v>7925279008</v>
      </c>
      <c r="K315" s="223" t="s">
        <v>45</v>
      </c>
      <c r="L315" s="225" t="s">
        <v>46</v>
      </c>
      <c r="M315" s="225"/>
      <c r="N315" s="142">
        <v>2916481419</v>
      </c>
      <c r="O315" s="75">
        <v>2721242844</v>
      </c>
      <c r="P315" s="74">
        <v>4397726267</v>
      </c>
      <c r="Q315" s="74">
        <v>4969806822.6000004</v>
      </c>
      <c r="R315" s="74">
        <v>4397726267</v>
      </c>
      <c r="S315" s="143" t="s">
        <v>464</v>
      </c>
      <c r="T315" s="77">
        <v>56</v>
      </c>
      <c r="U315" s="78">
        <f t="shared" ref="U315:V318" si="340">ROUNDUP(X315,0)</f>
        <v>63</v>
      </c>
      <c r="V315" s="78">
        <f t="shared" si="340"/>
        <v>56</v>
      </c>
      <c r="W315" s="78">
        <v>42.564271167926357</v>
      </c>
      <c r="X315" s="78">
        <f t="shared" ref="X315:X318" si="341">Q315/J315*100</f>
        <v>62.708288472662446</v>
      </c>
      <c r="Y315" s="78">
        <f t="shared" ref="Y315:Y318" si="342">P315/J315*100</f>
        <v>55.489860515457067</v>
      </c>
      <c r="Z315" s="79">
        <f t="shared" ref="Z315:Z318" si="343">J315-P315</f>
        <v>3527552741</v>
      </c>
      <c r="AA315" s="79">
        <f t="shared" ref="AA315:AA318" si="344">J315-Q315</f>
        <v>2955472185.3999996</v>
      </c>
      <c r="AB315" s="79" t="e">
        <f t="shared" ref="AB315:AB318" si="345">L315-R315</f>
        <v>#VALUE!</v>
      </c>
      <c r="AC315" s="102"/>
      <c r="AD315" s="226"/>
    </row>
    <row r="316" spans="1:30" s="100" customFormat="1" ht="30" customHeight="1">
      <c r="A316" s="88"/>
      <c r="B316" s="89"/>
      <c r="C316" s="82" t="s">
        <v>469</v>
      </c>
      <c r="D316" s="83"/>
      <c r="E316" s="83"/>
      <c r="F316" s="766" t="s">
        <v>174</v>
      </c>
      <c r="G316" s="767"/>
      <c r="H316" s="69"/>
      <c r="I316" s="69"/>
      <c r="J316" s="222">
        <v>89773200</v>
      </c>
      <c r="K316" s="223" t="s">
        <v>45</v>
      </c>
      <c r="L316" s="225" t="s">
        <v>46</v>
      </c>
      <c r="M316" s="225"/>
      <c r="N316" s="142">
        <f t="shared" si="333"/>
        <v>0</v>
      </c>
      <c r="O316" s="75">
        <v>37405500</v>
      </c>
      <c r="P316" s="74">
        <f t="shared" ref="P316:R316" si="346">O316</f>
        <v>37405500</v>
      </c>
      <c r="Q316" s="74">
        <v>37405500</v>
      </c>
      <c r="R316" s="74">
        <f t="shared" si="346"/>
        <v>37405500</v>
      </c>
      <c r="S316" s="143" t="s">
        <v>464</v>
      </c>
      <c r="T316" s="77">
        <v>42</v>
      </c>
      <c r="U316" s="78">
        <f t="shared" si="340"/>
        <v>42</v>
      </c>
      <c r="V316" s="78">
        <f t="shared" si="340"/>
        <v>42</v>
      </c>
      <c r="W316" s="78">
        <v>42.564271167926357</v>
      </c>
      <c r="X316" s="78">
        <f t="shared" si="341"/>
        <v>41.666666666666671</v>
      </c>
      <c r="Y316" s="78">
        <f t="shared" si="342"/>
        <v>41.666666666666671</v>
      </c>
      <c r="Z316" s="79">
        <f t="shared" si="343"/>
        <v>52367700</v>
      </c>
      <c r="AA316" s="79">
        <f t="shared" si="344"/>
        <v>52367700</v>
      </c>
      <c r="AB316" s="79" t="e">
        <f t="shared" si="345"/>
        <v>#VALUE!</v>
      </c>
      <c r="AC316" s="102"/>
      <c r="AD316" s="226"/>
    </row>
    <row r="317" spans="1:30" s="100" customFormat="1" ht="30" customHeight="1">
      <c r="A317" s="88"/>
      <c r="B317" s="89"/>
      <c r="C317" s="82" t="s">
        <v>470</v>
      </c>
      <c r="D317" s="83"/>
      <c r="E317" s="83"/>
      <c r="F317" s="766" t="s">
        <v>57</v>
      </c>
      <c r="G317" s="767"/>
      <c r="H317" s="69"/>
      <c r="I317" s="69"/>
      <c r="J317" s="222">
        <v>7111500</v>
      </c>
      <c r="K317" s="223" t="s">
        <v>45</v>
      </c>
      <c r="L317" s="225" t="s">
        <v>46</v>
      </c>
      <c r="M317" s="225"/>
      <c r="N317" s="142">
        <f t="shared" si="333"/>
        <v>0</v>
      </c>
      <c r="O317" s="75">
        <f t="shared" si="333"/>
        <v>0</v>
      </c>
      <c r="P317" s="74">
        <v>7111500</v>
      </c>
      <c r="Q317" s="74">
        <v>7110600</v>
      </c>
      <c r="R317" s="74">
        <v>7111500</v>
      </c>
      <c r="S317" s="143" t="s">
        <v>464</v>
      </c>
      <c r="T317" s="77">
        <v>100</v>
      </c>
      <c r="U317" s="78">
        <f t="shared" si="340"/>
        <v>100</v>
      </c>
      <c r="V317" s="78">
        <f t="shared" si="340"/>
        <v>100</v>
      </c>
      <c r="W317" s="78">
        <v>42.564271167926357</v>
      </c>
      <c r="X317" s="78">
        <f t="shared" si="341"/>
        <v>99.98734444210082</v>
      </c>
      <c r="Y317" s="78">
        <f t="shared" si="342"/>
        <v>100</v>
      </c>
      <c r="Z317" s="79">
        <f t="shared" si="343"/>
        <v>0</v>
      </c>
      <c r="AA317" s="79">
        <f t="shared" si="344"/>
        <v>900</v>
      </c>
      <c r="AB317" s="79" t="e">
        <f t="shared" si="345"/>
        <v>#VALUE!</v>
      </c>
      <c r="AC317" s="102"/>
      <c r="AD317" s="226"/>
    </row>
    <row r="318" spans="1:30" s="100" customFormat="1" ht="30" customHeight="1">
      <c r="A318" s="88"/>
      <c r="B318" s="89"/>
      <c r="C318" s="82" t="s">
        <v>471</v>
      </c>
      <c r="D318" s="83"/>
      <c r="E318" s="83"/>
      <c r="F318" s="766" t="s">
        <v>472</v>
      </c>
      <c r="G318" s="767"/>
      <c r="H318" s="69"/>
      <c r="I318" s="69"/>
      <c r="J318" s="222">
        <v>5099600</v>
      </c>
      <c r="K318" s="223" t="s">
        <v>45</v>
      </c>
      <c r="L318" s="225" t="s">
        <v>46</v>
      </c>
      <c r="M318" s="225"/>
      <c r="N318" s="142">
        <f t="shared" si="333"/>
        <v>0</v>
      </c>
      <c r="O318" s="75">
        <f t="shared" si="333"/>
        <v>0</v>
      </c>
      <c r="P318" s="74">
        <v>2556200</v>
      </c>
      <c r="Q318" s="74">
        <v>2556200</v>
      </c>
      <c r="R318" s="74">
        <v>2556200</v>
      </c>
      <c r="S318" s="143" t="s">
        <v>464</v>
      </c>
      <c r="T318" s="77">
        <v>51</v>
      </c>
      <c r="U318" s="78">
        <f t="shared" si="340"/>
        <v>51</v>
      </c>
      <c r="V318" s="78">
        <f t="shared" si="340"/>
        <v>51</v>
      </c>
      <c r="W318" s="78">
        <v>42.564271167926357</v>
      </c>
      <c r="X318" s="78">
        <f t="shared" si="341"/>
        <v>50.125500039218764</v>
      </c>
      <c r="Y318" s="78">
        <f t="shared" si="342"/>
        <v>50.125500039218764</v>
      </c>
      <c r="Z318" s="79">
        <f t="shared" si="343"/>
        <v>2543400</v>
      </c>
      <c r="AA318" s="79">
        <f t="shared" si="344"/>
        <v>2543400</v>
      </c>
      <c r="AB318" s="79" t="e">
        <f t="shared" si="345"/>
        <v>#VALUE!</v>
      </c>
      <c r="AC318" s="102"/>
      <c r="AD318" s="226"/>
    </row>
    <row r="319" spans="1:30" s="35" customFormat="1" ht="30" customHeight="1">
      <c r="A319" s="5"/>
      <c r="B319" s="24"/>
      <c r="C319" s="51" t="s">
        <v>473</v>
      </c>
      <c r="D319" s="171"/>
      <c r="E319" s="171"/>
      <c r="F319" s="768" t="s">
        <v>59</v>
      </c>
      <c r="G319" s="782"/>
      <c r="H319" s="53"/>
      <c r="I319" s="54"/>
      <c r="J319" s="215"/>
      <c r="K319" s="216"/>
      <c r="L319" s="217"/>
      <c r="M319" s="217"/>
      <c r="N319" s="218"/>
      <c r="O319" s="219"/>
      <c r="P319" s="218"/>
      <c r="Q319" s="218"/>
      <c r="R319" s="218"/>
      <c r="S319" s="57"/>
      <c r="T319" s="220"/>
      <c r="U319" s="220"/>
      <c r="V319" s="220"/>
      <c r="W319" s="220"/>
      <c r="X319" s="220"/>
      <c r="Y319" s="220"/>
      <c r="Z319" s="215"/>
      <c r="AA319" s="215"/>
      <c r="AB319" s="215"/>
      <c r="AC319" s="63"/>
      <c r="AD319" s="221"/>
    </row>
    <row r="320" spans="1:30" s="100" customFormat="1" ht="30" customHeight="1">
      <c r="A320" s="88"/>
      <c r="B320" s="89"/>
      <c r="C320" s="82" t="s">
        <v>474</v>
      </c>
      <c r="D320" s="83"/>
      <c r="E320" s="83"/>
      <c r="F320" s="766" t="s">
        <v>475</v>
      </c>
      <c r="G320" s="767"/>
      <c r="H320" s="69"/>
      <c r="I320" s="69"/>
      <c r="J320" s="222">
        <v>7999000</v>
      </c>
      <c r="K320" s="223" t="s">
        <v>45</v>
      </c>
      <c r="L320" s="225" t="s">
        <v>46</v>
      </c>
      <c r="M320" s="225"/>
      <c r="N320" s="142">
        <f t="shared" si="333"/>
        <v>0</v>
      </c>
      <c r="O320" s="75">
        <f>N320</f>
        <v>0</v>
      </c>
      <c r="P320" s="74">
        <v>4012000</v>
      </c>
      <c r="Q320" s="74">
        <v>4012000</v>
      </c>
      <c r="R320" s="74">
        <v>4012000</v>
      </c>
      <c r="S320" s="143" t="s">
        <v>464</v>
      </c>
      <c r="T320" s="77">
        <v>51</v>
      </c>
      <c r="U320" s="78">
        <f t="shared" ref="U320:V320" si="347">ROUNDUP(X320,0)</f>
        <v>51</v>
      </c>
      <c r="V320" s="78">
        <f t="shared" si="347"/>
        <v>51</v>
      </c>
      <c r="W320" s="78">
        <v>42.564271167926357</v>
      </c>
      <c r="X320" s="78">
        <f t="shared" ref="X320" si="348">Q320/J320*100</f>
        <v>50.156269533691713</v>
      </c>
      <c r="Y320" s="78">
        <f t="shared" ref="Y320" si="349">P320/J320*100</f>
        <v>50.156269533691713</v>
      </c>
      <c r="Z320" s="79">
        <f t="shared" ref="Z320" si="350">J320-P320</f>
        <v>3987000</v>
      </c>
      <c r="AA320" s="79">
        <f t="shared" ref="AA320" si="351">J320-Q320</f>
        <v>3987000</v>
      </c>
      <c r="AB320" s="79" t="e">
        <f>L320-R320</f>
        <v>#VALUE!</v>
      </c>
      <c r="AC320" s="102"/>
      <c r="AD320" s="226"/>
    </row>
    <row r="321" spans="1:30" s="35" customFormat="1" ht="30" customHeight="1">
      <c r="A321" s="5"/>
      <c r="B321" s="24"/>
      <c r="C321" s="51" t="s">
        <v>476</v>
      </c>
      <c r="D321" s="171"/>
      <c r="E321" s="171"/>
      <c r="F321" s="768" t="s">
        <v>180</v>
      </c>
      <c r="G321" s="782"/>
      <c r="H321" s="53"/>
      <c r="I321" s="54"/>
      <c r="J321" s="215"/>
      <c r="K321" s="216"/>
      <c r="L321" s="217"/>
      <c r="M321" s="217"/>
      <c r="N321" s="218"/>
      <c r="O321" s="219"/>
      <c r="P321" s="218"/>
      <c r="Q321" s="218"/>
      <c r="R321" s="218"/>
      <c r="S321" s="57"/>
      <c r="T321" s="220"/>
      <c r="U321" s="220"/>
      <c r="V321" s="220"/>
      <c r="W321" s="220"/>
      <c r="X321" s="220"/>
      <c r="Y321" s="220"/>
      <c r="Z321" s="215"/>
      <c r="AA321" s="215"/>
      <c r="AB321" s="215"/>
      <c r="AC321" s="63"/>
      <c r="AD321" s="221"/>
    </row>
    <row r="322" spans="1:30" s="100" customFormat="1" ht="30" customHeight="1">
      <c r="A322" s="88"/>
      <c r="B322" s="89"/>
      <c r="C322" s="82" t="s">
        <v>477</v>
      </c>
      <c r="D322" s="83"/>
      <c r="E322" s="83"/>
      <c r="F322" s="766" t="s">
        <v>478</v>
      </c>
      <c r="G322" s="767"/>
      <c r="H322" s="69"/>
      <c r="I322" s="69"/>
      <c r="J322" s="222">
        <v>69959000</v>
      </c>
      <c r="K322" s="223" t="s">
        <v>45</v>
      </c>
      <c r="L322" s="225" t="s">
        <v>46</v>
      </c>
      <c r="M322" s="225"/>
      <c r="N322" s="142">
        <f t="shared" ref="N322" si="352">M322</f>
        <v>0</v>
      </c>
      <c r="O322" s="75">
        <f>N322</f>
        <v>0</v>
      </c>
      <c r="P322" s="74">
        <v>69952300</v>
      </c>
      <c r="Q322" s="74">
        <v>69952300</v>
      </c>
      <c r="R322" s="74">
        <v>69952300</v>
      </c>
      <c r="S322" s="143" t="s">
        <v>464</v>
      </c>
      <c r="T322" s="77">
        <v>100</v>
      </c>
      <c r="U322" s="78">
        <f t="shared" ref="U322:V322" si="353">ROUNDUP(X322,0)</f>
        <v>100</v>
      </c>
      <c r="V322" s="78">
        <f t="shared" si="353"/>
        <v>100</v>
      </c>
      <c r="W322" s="78">
        <v>42.564271167926357</v>
      </c>
      <c r="X322" s="78">
        <f t="shared" ref="X322" si="354">Q322/J322*100</f>
        <v>99.990422962020602</v>
      </c>
      <c r="Y322" s="78">
        <f t="shared" ref="Y322" si="355">P322/J322*100</f>
        <v>99.990422962020602</v>
      </c>
      <c r="Z322" s="79">
        <f t="shared" ref="Z322" si="356">J322-P322</f>
        <v>6700</v>
      </c>
      <c r="AA322" s="79">
        <f t="shared" ref="AA322" si="357">J322-Q322</f>
        <v>6700</v>
      </c>
      <c r="AB322" s="79" t="e">
        <f>L322-R322</f>
        <v>#VALUE!</v>
      </c>
      <c r="AC322" s="102"/>
      <c r="AD322" s="226"/>
    </row>
    <row r="323" spans="1:30" s="35" customFormat="1" ht="30" customHeight="1">
      <c r="A323" s="5"/>
      <c r="B323" s="24"/>
      <c r="C323" s="51" t="s">
        <v>479</v>
      </c>
      <c r="D323" s="171"/>
      <c r="E323" s="171"/>
      <c r="F323" s="768" t="s">
        <v>63</v>
      </c>
      <c r="G323" s="782"/>
      <c r="H323" s="53"/>
      <c r="I323" s="54"/>
      <c r="J323" s="215"/>
      <c r="K323" s="216"/>
      <c r="L323" s="217"/>
      <c r="M323" s="217"/>
      <c r="N323" s="218"/>
      <c r="O323" s="219"/>
      <c r="P323" s="218"/>
      <c r="Q323" s="218"/>
      <c r="R323" s="218"/>
      <c r="S323" s="57"/>
      <c r="T323" s="220"/>
      <c r="U323" s="220"/>
      <c r="V323" s="220"/>
      <c r="W323" s="220"/>
      <c r="X323" s="220"/>
      <c r="Y323" s="220"/>
      <c r="Z323" s="215"/>
      <c r="AA323" s="215"/>
      <c r="AB323" s="215"/>
      <c r="AC323" s="63"/>
      <c r="AD323" s="221"/>
    </row>
    <row r="324" spans="1:30" s="100" customFormat="1" ht="30" customHeight="1">
      <c r="A324" s="88"/>
      <c r="B324" s="89"/>
      <c r="C324" s="82" t="s">
        <v>480</v>
      </c>
      <c r="D324" s="83"/>
      <c r="E324" s="83"/>
      <c r="F324" s="766" t="s">
        <v>65</v>
      </c>
      <c r="G324" s="767"/>
      <c r="H324" s="69"/>
      <c r="I324" s="69"/>
      <c r="J324" s="222">
        <v>10241900</v>
      </c>
      <c r="K324" s="223" t="s">
        <v>45</v>
      </c>
      <c r="L324" s="225" t="s">
        <v>46</v>
      </c>
      <c r="M324" s="225"/>
      <c r="N324" s="142">
        <f t="shared" si="333"/>
        <v>0</v>
      </c>
      <c r="O324" s="75">
        <f t="shared" si="333"/>
        <v>0</v>
      </c>
      <c r="P324" s="74">
        <f t="shared" si="333"/>
        <v>0</v>
      </c>
      <c r="Q324" s="74">
        <f t="shared" si="333"/>
        <v>0</v>
      </c>
      <c r="R324" s="74">
        <f t="shared" si="333"/>
        <v>0</v>
      </c>
      <c r="S324" s="143" t="s">
        <v>464</v>
      </c>
      <c r="T324" s="77">
        <v>0</v>
      </c>
      <c r="U324" s="78">
        <f t="shared" ref="U324:V330" si="358">ROUNDUP(X324,0)</f>
        <v>0</v>
      </c>
      <c r="V324" s="78">
        <f t="shared" si="358"/>
        <v>0</v>
      </c>
      <c r="W324" s="78">
        <v>42.564271167926357</v>
      </c>
      <c r="X324" s="78">
        <f t="shared" ref="X324:X330" si="359">Q324/J324*100</f>
        <v>0</v>
      </c>
      <c r="Y324" s="78">
        <f t="shared" ref="Y324:Y330" si="360">P324/J324*100</f>
        <v>0</v>
      </c>
      <c r="Z324" s="79">
        <f t="shared" ref="Z324:Z330" si="361">J324-P324</f>
        <v>10241900</v>
      </c>
      <c r="AA324" s="79">
        <f t="shared" ref="AA324:AA330" si="362">J324-Q324</f>
        <v>10241900</v>
      </c>
      <c r="AB324" s="79" t="e">
        <f t="shared" ref="AB324:AB330" si="363">L324-R324</f>
        <v>#VALUE!</v>
      </c>
      <c r="AC324" s="102"/>
      <c r="AD324" s="226"/>
    </row>
    <row r="325" spans="1:30" s="100" customFormat="1" ht="30" customHeight="1">
      <c r="A325" s="88"/>
      <c r="B325" s="89"/>
      <c r="C325" s="82" t="s">
        <v>481</v>
      </c>
      <c r="D325" s="83"/>
      <c r="E325" s="83"/>
      <c r="F325" s="766" t="s">
        <v>67</v>
      </c>
      <c r="G325" s="767"/>
      <c r="H325" s="69"/>
      <c r="I325" s="69"/>
      <c r="J325" s="222">
        <v>94998700</v>
      </c>
      <c r="K325" s="223" t="s">
        <v>45</v>
      </c>
      <c r="L325" s="225" t="s">
        <v>46</v>
      </c>
      <c r="M325" s="225"/>
      <c r="N325" s="142">
        <f t="shared" si="333"/>
        <v>0</v>
      </c>
      <c r="O325" s="75">
        <v>42512500</v>
      </c>
      <c r="P325" s="74">
        <f t="shared" si="333"/>
        <v>42512500</v>
      </c>
      <c r="Q325" s="74">
        <v>58954500</v>
      </c>
      <c r="R325" s="74">
        <f t="shared" si="333"/>
        <v>58954500</v>
      </c>
      <c r="S325" s="143" t="s">
        <v>464</v>
      </c>
      <c r="T325" s="77">
        <v>45</v>
      </c>
      <c r="U325" s="78">
        <f t="shared" si="358"/>
        <v>63</v>
      </c>
      <c r="V325" s="78">
        <f t="shared" si="358"/>
        <v>45</v>
      </c>
      <c r="W325" s="78">
        <v>42.564271167926357</v>
      </c>
      <c r="X325" s="78">
        <f t="shared" si="359"/>
        <v>62.058217638767687</v>
      </c>
      <c r="Y325" s="78">
        <f t="shared" si="360"/>
        <v>44.750612376800945</v>
      </c>
      <c r="Z325" s="79">
        <f t="shared" si="361"/>
        <v>52486200</v>
      </c>
      <c r="AA325" s="79">
        <f t="shared" si="362"/>
        <v>36044200</v>
      </c>
      <c r="AB325" s="79" t="e">
        <f t="shared" si="363"/>
        <v>#VALUE!</v>
      </c>
      <c r="AC325" s="102"/>
      <c r="AD325" s="226"/>
    </row>
    <row r="326" spans="1:30" s="100" customFormat="1" ht="30" customHeight="1">
      <c r="A326" s="88"/>
      <c r="B326" s="89"/>
      <c r="C326" s="82" t="s">
        <v>482</v>
      </c>
      <c r="D326" s="83"/>
      <c r="E326" s="83"/>
      <c r="F326" s="766" t="s">
        <v>69</v>
      </c>
      <c r="G326" s="767"/>
      <c r="H326" s="228"/>
      <c r="I326" s="69"/>
      <c r="J326" s="222">
        <v>13176500</v>
      </c>
      <c r="K326" s="223" t="s">
        <v>45</v>
      </c>
      <c r="L326" s="225" t="s">
        <v>46</v>
      </c>
      <c r="M326" s="225"/>
      <c r="N326" s="142">
        <f t="shared" si="333"/>
        <v>0</v>
      </c>
      <c r="O326" s="75">
        <f t="shared" si="333"/>
        <v>0</v>
      </c>
      <c r="P326" s="74">
        <v>8340000</v>
      </c>
      <c r="Q326" s="74">
        <v>8340000</v>
      </c>
      <c r="R326" s="74">
        <v>8340000</v>
      </c>
      <c r="S326" s="143" t="s">
        <v>464</v>
      </c>
      <c r="T326" s="77">
        <v>64</v>
      </c>
      <c r="U326" s="78">
        <f t="shared" si="358"/>
        <v>64</v>
      </c>
      <c r="V326" s="78">
        <f t="shared" si="358"/>
        <v>64</v>
      </c>
      <c r="W326" s="78">
        <v>42.564271167926357</v>
      </c>
      <c r="X326" s="78">
        <f t="shared" si="359"/>
        <v>63.294501574773264</v>
      </c>
      <c r="Y326" s="78">
        <f t="shared" si="360"/>
        <v>63.294501574773264</v>
      </c>
      <c r="Z326" s="79">
        <f t="shared" si="361"/>
        <v>4836500</v>
      </c>
      <c r="AA326" s="79">
        <f t="shared" si="362"/>
        <v>4836500</v>
      </c>
      <c r="AB326" s="79" t="e">
        <f t="shared" si="363"/>
        <v>#VALUE!</v>
      </c>
      <c r="AC326" s="102"/>
      <c r="AD326" s="226"/>
    </row>
    <row r="327" spans="1:30" s="100" customFormat="1" ht="30" customHeight="1">
      <c r="A327" s="88"/>
      <c r="B327" s="89"/>
      <c r="C327" s="82" t="s">
        <v>483</v>
      </c>
      <c r="D327" s="83"/>
      <c r="E327" s="83"/>
      <c r="F327" s="766" t="s">
        <v>71</v>
      </c>
      <c r="G327" s="767"/>
      <c r="H327" s="228"/>
      <c r="I327" s="69"/>
      <c r="J327" s="222">
        <v>31249800</v>
      </c>
      <c r="K327" s="223" t="s">
        <v>45</v>
      </c>
      <c r="L327" s="225" t="s">
        <v>46</v>
      </c>
      <c r="M327" s="225"/>
      <c r="N327" s="142">
        <f t="shared" ref="N327:R383" si="364">M327</f>
        <v>0</v>
      </c>
      <c r="O327" s="75">
        <f t="shared" si="364"/>
        <v>0</v>
      </c>
      <c r="P327" s="74">
        <v>17999000</v>
      </c>
      <c r="Q327" s="74">
        <v>17999000</v>
      </c>
      <c r="R327" s="74">
        <v>17999000</v>
      </c>
      <c r="S327" s="143" t="s">
        <v>464</v>
      </c>
      <c r="T327" s="77">
        <v>58</v>
      </c>
      <c r="U327" s="78">
        <f t="shared" si="358"/>
        <v>58</v>
      </c>
      <c r="V327" s="78">
        <f t="shared" si="358"/>
        <v>58</v>
      </c>
      <c r="W327" s="78">
        <v>42.564271167926357</v>
      </c>
      <c r="X327" s="78">
        <f t="shared" si="359"/>
        <v>57.597168621879177</v>
      </c>
      <c r="Y327" s="78">
        <f t="shared" si="360"/>
        <v>57.597168621879177</v>
      </c>
      <c r="Z327" s="79">
        <f t="shared" si="361"/>
        <v>13250800</v>
      </c>
      <c r="AA327" s="79">
        <f t="shared" si="362"/>
        <v>13250800</v>
      </c>
      <c r="AB327" s="79" t="e">
        <f t="shared" si="363"/>
        <v>#VALUE!</v>
      </c>
      <c r="AC327" s="102"/>
      <c r="AD327" s="226"/>
    </row>
    <row r="328" spans="1:30" s="100" customFormat="1" ht="30" customHeight="1">
      <c r="A328" s="88"/>
      <c r="B328" s="89"/>
      <c r="C328" s="82" t="s">
        <v>484</v>
      </c>
      <c r="D328" s="83"/>
      <c r="E328" s="83"/>
      <c r="F328" s="766" t="s">
        <v>73</v>
      </c>
      <c r="G328" s="767"/>
      <c r="H328" s="69"/>
      <c r="I328" s="69"/>
      <c r="J328" s="222">
        <v>34985880</v>
      </c>
      <c r="K328" s="223" t="s">
        <v>45</v>
      </c>
      <c r="L328" s="225" t="s">
        <v>46</v>
      </c>
      <c r="M328" s="225"/>
      <c r="N328" s="142">
        <f t="shared" si="364"/>
        <v>0</v>
      </c>
      <c r="O328" s="75">
        <v>8620000</v>
      </c>
      <c r="P328" s="74">
        <f t="shared" si="364"/>
        <v>8620000</v>
      </c>
      <c r="Q328" s="74">
        <v>8620000</v>
      </c>
      <c r="R328" s="74">
        <f t="shared" si="364"/>
        <v>8620000</v>
      </c>
      <c r="S328" s="143" t="s">
        <v>464</v>
      </c>
      <c r="T328" s="77">
        <v>25</v>
      </c>
      <c r="U328" s="78">
        <f t="shared" si="358"/>
        <v>25</v>
      </c>
      <c r="V328" s="78">
        <f t="shared" si="358"/>
        <v>25</v>
      </c>
      <c r="W328" s="78">
        <v>42.564271167926357</v>
      </c>
      <c r="X328" s="78">
        <f t="shared" si="359"/>
        <v>24.638511307990537</v>
      </c>
      <c r="Y328" s="78">
        <f t="shared" si="360"/>
        <v>24.638511307990537</v>
      </c>
      <c r="Z328" s="79">
        <f t="shared" si="361"/>
        <v>26365880</v>
      </c>
      <c r="AA328" s="79">
        <f t="shared" si="362"/>
        <v>26365880</v>
      </c>
      <c r="AB328" s="79" t="e">
        <f t="shared" si="363"/>
        <v>#VALUE!</v>
      </c>
      <c r="AC328" s="102"/>
      <c r="AD328" s="226"/>
    </row>
    <row r="329" spans="1:30" s="100" customFormat="1" ht="30" customHeight="1">
      <c r="A329" s="88"/>
      <c r="B329" s="89"/>
      <c r="C329" s="82" t="s">
        <v>485</v>
      </c>
      <c r="D329" s="83"/>
      <c r="E329" s="83"/>
      <c r="F329" s="766" t="s">
        <v>75</v>
      </c>
      <c r="G329" s="767"/>
      <c r="H329" s="68"/>
      <c r="I329" s="69"/>
      <c r="J329" s="222">
        <v>19996500</v>
      </c>
      <c r="K329" s="223" t="s">
        <v>45</v>
      </c>
      <c r="L329" s="225" t="s">
        <v>46</v>
      </c>
      <c r="M329" s="225"/>
      <c r="N329" s="142">
        <f t="shared" si="364"/>
        <v>0</v>
      </c>
      <c r="O329" s="75">
        <f t="shared" si="364"/>
        <v>0</v>
      </c>
      <c r="P329" s="74">
        <f t="shared" si="364"/>
        <v>0</v>
      </c>
      <c r="Q329" s="74">
        <f t="shared" si="364"/>
        <v>0</v>
      </c>
      <c r="R329" s="74">
        <f t="shared" si="364"/>
        <v>0</v>
      </c>
      <c r="S329" s="143" t="s">
        <v>464</v>
      </c>
      <c r="T329" s="77">
        <v>0</v>
      </c>
      <c r="U329" s="78">
        <f t="shared" si="358"/>
        <v>0</v>
      </c>
      <c r="V329" s="78">
        <f t="shared" si="358"/>
        <v>0</v>
      </c>
      <c r="W329" s="78">
        <v>42.564271167926357</v>
      </c>
      <c r="X329" s="78">
        <f t="shared" si="359"/>
        <v>0</v>
      </c>
      <c r="Y329" s="78">
        <f t="shared" si="360"/>
        <v>0</v>
      </c>
      <c r="Z329" s="79">
        <f t="shared" si="361"/>
        <v>19996500</v>
      </c>
      <c r="AA329" s="79">
        <f t="shared" si="362"/>
        <v>19996500</v>
      </c>
      <c r="AB329" s="79" t="e">
        <f t="shared" si="363"/>
        <v>#VALUE!</v>
      </c>
      <c r="AC329" s="102"/>
      <c r="AD329" s="226"/>
    </row>
    <row r="330" spans="1:30" s="100" customFormat="1" ht="30" customHeight="1">
      <c r="A330" s="88"/>
      <c r="B330" s="89"/>
      <c r="C330" s="82" t="s">
        <v>486</v>
      </c>
      <c r="D330" s="83"/>
      <c r="E330" s="83"/>
      <c r="F330" s="766" t="s">
        <v>77</v>
      </c>
      <c r="G330" s="767"/>
      <c r="H330" s="228"/>
      <c r="I330" s="69"/>
      <c r="J330" s="222">
        <v>457401000</v>
      </c>
      <c r="K330" s="223" t="s">
        <v>45</v>
      </c>
      <c r="L330" s="225" t="s">
        <v>46</v>
      </c>
      <c r="M330" s="225"/>
      <c r="N330" s="142">
        <f t="shared" si="364"/>
        <v>0</v>
      </c>
      <c r="O330" s="75">
        <f t="shared" si="364"/>
        <v>0</v>
      </c>
      <c r="P330" s="74">
        <f t="shared" si="364"/>
        <v>0</v>
      </c>
      <c r="Q330" s="74">
        <v>341087498</v>
      </c>
      <c r="R330" s="74">
        <f t="shared" si="364"/>
        <v>341087498</v>
      </c>
      <c r="S330" s="143" t="s">
        <v>464</v>
      </c>
      <c r="T330" s="77">
        <v>0</v>
      </c>
      <c r="U330" s="78">
        <f t="shared" si="358"/>
        <v>75</v>
      </c>
      <c r="V330" s="78">
        <f t="shared" si="358"/>
        <v>0</v>
      </c>
      <c r="W330" s="78">
        <v>42.564271167926357</v>
      </c>
      <c r="X330" s="78">
        <f t="shared" si="359"/>
        <v>74.570780999604295</v>
      </c>
      <c r="Y330" s="78">
        <f t="shared" si="360"/>
        <v>0</v>
      </c>
      <c r="Z330" s="79">
        <f t="shared" si="361"/>
        <v>457401000</v>
      </c>
      <c r="AA330" s="79">
        <f t="shared" si="362"/>
        <v>116313502</v>
      </c>
      <c r="AB330" s="79" t="e">
        <f t="shared" si="363"/>
        <v>#VALUE!</v>
      </c>
      <c r="AC330" s="102"/>
      <c r="AD330" s="226"/>
    </row>
    <row r="331" spans="1:30" s="35" customFormat="1" ht="30" customHeight="1">
      <c r="A331" s="5"/>
      <c r="B331" s="24"/>
      <c r="C331" s="51" t="s">
        <v>487</v>
      </c>
      <c r="D331" s="171"/>
      <c r="E331" s="171"/>
      <c r="F331" s="768" t="s">
        <v>193</v>
      </c>
      <c r="G331" s="782"/>
      <c r="H331" s="53"/>
      <c r="I331" s="54"/>
      <c r="J331" s="215"/>
      <c r="K331" s="216"/>
      <c r="L331" s="217"/>
      <c r="M331" s="217"/>
      <c r="N331" s="218"/>
      <c r="O331" s="219"/>
      <c r="P331" s="218"/>
      <c r="Q331" s="218"/>
      <c r="R331" s="218"/>
      <c r="S331" s="57"/>
      <c r="T331" s="220"/>
      <c r="U331" s="220"/>
      <c r="V331" s="220"/>
      <c r="W331" s="220"/>
      <c r="X331" s="220"/>
      <c r="Y331" s="220"/>
      <c r="Z331" s="215"/>
      <c r="AA331" s="215"/>
      <c r="AB331" s="215"/>
      <c r="AC331" s="63"/>
      <c r="AD331" s="221"/>
    </row>
    <row r="332" spans="1:30" s="100" customFormat="1" ht="30" customHeight="1">
      <c r="A332" s="88"/>
      <c r="B332" s="89"/>
      <c r="C332" s="82" t="s">
        <v>488</v>
      </c>
      <c r="D332" s="83"/>
      <c r="E332" s="83"/>
      <c r="F332" s="766" t="s">
        <v>197</v>
      </c>
      <c r="G332" s="767"/>
      <c r="H332" s="228"/>
      <c r="I332" s="69"/>
      <c r="J332" s="222">
        <v>109780800</v>
      </c>
      <c r="K332" s="223" t="s">
        <v>45</v>
      </c>
      <c r="L332" s="225"/>
      <c r="M332" s="225"/>
      <c r="N332" s="142">
        <v>106024060</v>
      </c>
      <c r="O332" s="75">
        <f t="shared" ref="O332:R333" si="365">N332</f>
        <v>106024060</v>
      </c>
      <c r="P332" s="74">
        <f t="shared" si="365"/>
        <v>106024060</v>
      </c>
      <c r="Q332" s="74">
        <v>106024060</v>
      </c>
      <c r="R332" s="74">
        <f t="shared" si="365"/>
        <v>106024060</v>
      </c>
      <c r="S332" s="143"/>
      <c r="T332" s="77">
        <v>97</v>
      </c>
      <c r="U332" s="78">
        <f t="shared" ref="U332:V333" si="366">ROUNDUP(X332,0)</f>
        <v>97</v>
      </c>
      <c r="V332" s="78">
        <f t="shared" si="366"/>
        <v>97</v>
      </c>
      <c r="W332" s="78">
        <v>42.564271167926357</v>
      </c>
      <c r="X332" s="78">
        <f t="shared" ref="X332:X333" si="367">Q332/J332*100</f>
        <v>96.577962630988296</v>
      </c>
      <c r="Y332" s="78">
        <f t="shared" ref="Y332:Y333" si="368">P332/J332*100</f>
        <v>96.577962630988296</v>
      </c>
      <c r="Z332" s="79">
        <f t="shared" ref="Z332:Z333" si="369">J332-P332</f>
        <v>3756740</v>
      </c>
      <c r="AA332" s="79">
        <f t="shared" ref="AA332:AA342" si="370">J332-Q332</f>
        <v>3756740</v>
      </c>
      <c r="AB332" s="79">
        <f t="shared" ref="AB332:AB333" si="371">L332-R332</f>
        <v>-106024060</v>
      </c>
      <c r="AC332" s="102"/>
      <c r="AD332" s="226"/>
    </row>
    <row r="333" spans="1:30" s="100" customFormat="1" ht="30" customHeight="1">
      <c r="A333" s="88"/>
      <c r="B333" s="89"/>
      <c r="C333" s="82" t="s">
        <v>489</v>
      </c>
      <c r="D333" s="83"/>
      <c r="E333" s="83"/>
      <c r="F333" s="766" t="s">
        <v>490</v>
      </c>
      <c r="G333" s="767"/>
      <c r="H333" s="68"/>
      <c r="I333" s="69"/>
      <c r="J333" s="222">
        <v>30148500</v>
      </c>
      <c r="K333" s="223" t="s">
        <v>45</v>
      </c>
      <c r="L333" s="225"/>
      <c r="M333" s="225"/>
      <c r="N333" s="142">
        <f t="shared" si="364"/>
        <v>0</v>
      </c>
      <c r="O333" s="75">
        <f t="shared" si="365"/>
        <v>0</v>
      </c>
      <c r="P333" s="74">
        <f t="shared" si="365"/>
        <v>0</v>
      </c>
      <c r="Q333" s="74">
        <f t="shared" si="365"/>
        <v>0</v>
      </c>
      <c r="R333" s="74">
        <f t="shared" si="365"/>
        <v>0</v>
      </c>
      <c r="S333" s="143"/>
      <c r="T333" s="77">
        <v>0</v>
      </c>
      <c r="U333" s="78">
        <f t="shared" si="366"/>
        <v>0</v>
      </c>
      <c r="V333" s="78">
        <f t="shared" si="366"/>
        <v>0</v>
      </c>
      <c r="W333" s="78">
        <v>42.564271167926357</v>
      </c>
      <c r="X333" s="78">
        <f t="shared" si="367"/>
        <v>0</v>
      </c>
      <c r="Y333" s="78">
        <f t="shared" si="368"/>
        <v>0</v>
      </c>
      <c r="Z333" s="79">
        <f t="shared" si="369"/>
        <v>30148500</v>
      </c>
      <c r="AA333" s="79">
        <f t="shared" si="370"/>
        <v>30148500</v>
      </c>
      <c r="AB333" s="79">
        <f t="shared" si="371"/>
        <v>0</v>
      </c>
      <c r="AC333" s="102"/>
      <c r="AD333" s="226"/>
    </row>
    <row r="334" spans="1:30" s="35" customFormat="1" ht="30" customHeight="1">
      <c r="A334" s="5"/>
      <c r="B334" s="24"/>
      <c r="C334" s="51" t="s">
        <v>491</v>
      </c>
      <c r="D334" s="171"/>
      <c r="E334" s="171"/>
      <c r="F334" s="768" t="s">
        <v>79</v>
      </c>
      <c r="G334" s="782"/>
      <c r="H334" s="53"/>
      <c r="I334" s="54"/>
      <c r="J334" s="215"/>
      <c r="K334" s="216"/>
      <c r="L334" s="217"/>
      <c r="M334" s="217"/>
      <c r="N334" s="218"/>
      <c r="O334" s="219"/>
      <c r="P334" s="218"/>
      <c r="Q334" s="218"/>
      <c r="R334" s="218"/>
      <c r="S334" s="57"/>
      <c r="T334" s="220"/>
      <c r="U334" s="220"/>
      <c r="V334" s="220"/>
      <c r="W334" s="220"/>
      <c r="X334" s="220"/>
      <c r="Y334" s="220"/>
      <c r="Z334" s="215"/>
      <c r="AA334" s="215"/>
      <c r="AB334" s="215"/>
      <c r="AC334" s="63"/>
      <c r="AD334" s="221"/>
    </row>
    <row r="335" spans="1:30" s="100" customFormat="1" ht="30" customHeight="1">
      <c r="A335" s="88"/>
      <c r="B335" s="89"/>
      <c r="C335" s="82" t="s">
        <v>492</v>
      </c>
      <c r="D335" s="83"/>
      <c r="E335" s="83"/>
      <c r="F335" s="766" t="s">
        <v>81</v>
      </c>
      <c r="G335" s="767"/>
      <c r="H335" s="68"/>
      <c r="I335" s="69"/>
      <c r="J335" s="222">
        <v>5240000</v>
      </c>
      <c r="K335" s="223" t="s">
        <v>45</v>
      </c>
      <c r="L335" s="225" t="s">
        <v>46</v>
      </c>
      <c r="M335" s="225"/>
      <c r="N335" s="142">
        <f t="shared" si="364"/>
        <v>0</v>
      </c>
      <c r="O335" s="75">
        <f t="shared" si="364"/>
        <v>0</v>
      </c>
      <c r="P335" s="74">
        <v>3000000</v>
      </c>
      <c r="Q335" s="74">
        <v>3000000</v>
      </c>
      <c r="R335" s="74">
        <v>3000000</v>
      </c>
      <c r="S335" s="143" t="s">
        <v>464</v>
      </c>
      <c r="T335" s="77">
        <v>58</v>
      </c>
      <c r="U335" s="78">
        <f t="shared" ref="U335:V337" si="372">ROUNDUP(X335,0)</f>
        <v>58</v>
      </c>
      <c r="V335" s="78">
        <f t="shared" si="372"/>
        <v>58</v>
      </c>
      <c r="W335" s="78">
        <v>42.564271167926357</v>
      </c>
      <c r="X335" s="78">
        <f t="shared" ref="X335:X337" si="373">Q335/J335*100</f>
        <v>57.251908396946561</v>
      </c>
      <c r="Y335" s="78">
        <f>(P335/J335)*100</f>
        <v>57.251908396946561</v>
      </c>
      <c r="Z335" s="79">
        <f t="shared" ref="Z335:AB337" si="374">J335-P335</f>
        <v>2240000</v>
      </c>
      <c r="AA335" s="79">
        <f t="shared" si="370"/>
        <v>2240000</v>
      </c>
      <c r="AB335" s="79" t="e">
        <f t="shared" si="374"/>
        <v>#VALUE!</v>
      </c>
      <c r="AC335" s="102"/>
      <c r="AD335" s="226"/>
    </row>
    <row r="336" spans="1:30" s="100" customFormat="1" ht="30" customHeight="1">
      <c r="A336" s="88"/>
      <c r="B336" s="89"/>
      <c r="C336" s="82" t="s">
        <v>493</v>
      </c>
      <c r="D336" s="83"/>
      <c r="E336" s="83"/>
      <c r="F336" s="766" t="s">
        <v>83</v>
      </c>
      <c r="G336" s="767"/>
      <c r="H336" s="68"/>
      <c r="I336" s="69"/>
      <c r="J336" s="222">
        <v>31995700</v>
      </c>
      <c r="K336" s="223" t="s">
        <v>45</v>
      </c>
      <c r="L336" s="225" t="s">
        <v>46</v>
      </c>
      <c r="M336" s="225"/>
      <c r="N336" s="142">
        <f t="shared" si="364"/>
        <v>0</v>
      </c>
      <c r="O336" s="75">
        <f t="shared" si="364"/>
        <v>0</v>
      </c>
      <c r="P336" s="74">
        <v>11272031</v>
      </c>
      <c r="Q336" s="74">
        <v>11272031</v>
      </c>
      <c r="R336" s="74">
        <v>11272031</v>
      </c>
      <c r="S336" s="143" t="s">
        <v>464</v>
      </c>
      <c r="T336" s="77">
        <v>36</v>
      </c>
      <c r="U336" s="78">
        <f t="shared" si="372"/>
        <v>36</v>
      </c>
      <c r="V336" s="78">
        <f t="shared" si="372"/>
        <v>36</v>
      </c>
      <c r="W336" s="78">
        <v>42.564271167926357</v>
      </c>
      <c r="X336" s="78">
        <f t="shared" si="373"/>
        <v>35.229830883524976</v>
      </c>
      <c r="Y336" s="78">
        <f>(P336/J336)*100</f>
        <v>35.229830883524976</v>
      </c>
      <c r="Z336" s="79">
        <f t="shared" si="374"/>
        <v>20723669</v>
      </c>
      <c r="AA336" s="79">
        <f t="shared" si="370"/>
        <v>20723669</v>
      </c>
      <c r="AB336" s="79" t="e">
        <f t="shared" si="374"/>
        <v>#VALUE!</v>
      </c>
      <c r="AC336" s="102"/>
      <c r="AD336" s="226"/>
    </row>
    <row r="337" spans="1:30" s="100" customFormat="1" ht="30" customHeight="1">
      <c r="A337" s="88"/>
      <c r="B337" s="89"/>
      <c r="C337" s="82" t="s">
        <v>494</v>
      </c>
      <c r="D337" s="83"/>
      <c r="E337" s="83"/>
      <c r="F337" s="766" t="s">
        <v>87</v>
      </c>
      <c r="G337" s="767"/>
      <c r="H337" s="68"/>
      <c r="I337" s="69"/>
      <c r="J337" s="222">
        <v>90000000</v>
      </c>
      <c r="K337" s="223" t="s">
        <v>45</v>
      </c>
      <c r="L337" s="225" t="s">
        <v>46</v>
      </c>
      <c r="M337" s="225"/>
      <c r="N337" s="142">
        <v>12000000</v>
      </c>
      <c r="O337" s="75">
        <v>24000000</v>
      </c>
      <c r="P337" s="74">
        <v>30000000</v>
      </c>
      <c r="Q337" s="74">
        <v>42000000</v>
      </c>
      <c r="R337" s="74">
        <v>30000000</v>
      </c>
      <c r="S337" s="143" t="s">
        <v>464</v>
      </c>
      <c r="T337" s="77">
        <v>34</v>
      </c>
      <c r="U337" s="78">
        <f t="shared" si="372"/>
        <v>47</v>
      </c>
      <c r="V337" s="78">
        <f t="shared" si="372"/>
        <v>34</v>
      </c>
      <c r="W337" s="78">
        <v>42.564271167926357</v>
      </c>
      <c r="X337" s="78">
        <f t="shared" si="373"/>
        <v>46.666666666666664</v>
      </c>
      <c r="Y337" s="78">
        <f>(P337/J337)*100</f>
        <v>33.333333333333329</v>
      </c>
      <c r="Z337" s="79">
        <f t="shared" si="374"/>
        <v>60000000</v>
      </c>
      <c r="AA337" s="79">
        <f t="shared" si="370"/>
        <v>48000000</v>
      </c>
      <c r="AB337" s="79" t="e">
        <f t="shared" si="374"/>
        <v>#VALUE!</v>
      </c>
      <c r="AC337" s="102"/>
      <c r="AD337" s="226"/>
    </row>
    <row r="338" spans="1:30" s="35" customFormat="1" ht="30" customHeight="1">
      <c r="A338" s="5"/>
      <c r="B338" s="24"/>
      <c r="C338" s="51" t="s">
        <v>495</v>
      </c>
      <c r="D338" s="171"/>
      <c r="E338" s="171"/>
      <c r="F338" s="768" t="s">
        <v>90</v>
      </c>
      <c r="G338" s="782"/>
      <c r="H338" s="53"/>
      <c r="I338" s="54"/>
      <c r="J338" s="215"/>
      <c r="K338" s="216"/>
      <c r="L338" s="217"/>
      <c r="M338" s="217"/>
      <c r="N338" s="218"/>
      <c r="O338" s="219"/>
      <c r="P338" s="218"/>
      <c r="Q338" s="218"/>
      <c r="R338" s="218"/>
      <c r="S338" s="57"/>
      <c r="T338" s="220"/>
      <c r="U338" s="220"/>
      <c r="V338" s="220"/>
      <c r="W338" s="220"/>
      <c r="X338" s="220"/>
      <c r="Y338" s="220"/>
      <c r="Z338" s="215"/>
      <c r="AA338" s="215"/>
      <c r="AB338" s="215"/>
      <c r="AC338" s="63"/>
      <c r="AD338" s="221"/>
    </row>
    <row r="339" spans="1:30" s="100" customFormat="1" ht="30" customHeight="1">
      <c r="A339" s="88"/>
      <c r="B339" s="89"/>
      <c r="C339" s="82" t="s">
        <v>496</v>
      </c>
      <c r="D339" s="83"/>
      <c r="E339" s="83"/>
      <c r="F339" s="766" t="s">
        <v>497</v>
      </c>
      <c r="G339" s="767"/>
      <c r="H339" s="68"/>
      <c r="I339" s="69"/>
      <c r="J339" s="222">
        <v>222803800</v>
      </c>
      <c r="K339" s="223" t="s">
        <v>45</v>
      </c>
      <c r="L339" s="225" t="s">
        <v>46</v>
      </c>
      <c r="M339" s="225"/>
      <c r="N339" s="142">
        <f t="shared" si="364"/>
        <v>0</v>
      </c>
      <c r="O339" s="75">
        <f t="shared" si="364"/>
        <v>0</v>
      </c>
      <c r="P339" s="74">
        <f t="shared" si="364"/>
        <v>0</v>
      </c>
      <c r="Q339" s="74">
        <v>30216782</v>
      </c>
      <c r="R339" s="74">
        <f t="shared" si="364"/>
        <v>30216782</v>
      </c>
      <c r="S339" s="143" t="s">
        <v>464</v>
      </c>
      <c r="T339" s="77">
        <v>0</v>
      </c>
      <c r="U339" s="78">
        <f t="shared" ref="U339:V343" si="375">ROUNDUP(X339,0)</f>
        <v>14</v>
      </c>
      <c r="V339" s="78">
        <f t="shared" si="375"/>
        <v>0</v>
      </c>
      <c r="W339" s="78">
        <v>42.564271167926357</v>
      </c>
      <c r="X339" s="78">
        <f t="shared" ref="X339:X343" si="376">Q339/J339*100</f>
        <v>13.562058636342828</v>
      </c>
      <c r="Y339" s="78">
        <f>(P339/J339)*100</f>
        <v>0</v>
      </c>
      <c r="Z339" s="79">
        <f t="shared" ref="Z339:AB343" si="377">J339-P339</f>
        <v>222803800</v>
      </c>
      <c r="AA339" s="79">
        <f t="shared" si="370"/>
        <v>192587018</v>
      </c>
      <c r="AB339" s="79" t="e">
        <f t="shared" si="377"/>
        <v>#VALUE!</v>
      </c>
      <c r="AC339" s="102"/>
      <c r="AD339" s="226"/>
    </row>
    <row r="340" spans="1:30" s="100" customFormat="1" ht="30" customHeight="1">
      <c r="A340" s="88"/>
      <c r="B340" s="89"/>
      <c r="C340" s="82" t="s">
        <v>498</v>
      </c>
      <c r="D340" s="83"/>
      <c r="E340" s="83"/>
      <c r="F340" s="766" t="s">
        <v>499</v>
      </c>
      <c r="G340" s="767"/>
      <c r="H340" s="68"/>
      <c r="I340" s="69"/>
      <c r="J340" s="222">
        <v>1246250722</v>
      </c>
      <c r="K340" s="223" t="s">
        <v>45</v>
      </c>
      <c r="L340" s="225" t="s">
        <v>46</v>
      </c>
      <c r="M340" s="225"/>
      <c r="N340" s="142">
        <v>318110129</v>
      </c>
      <c r="O340" s="75">
        <v>328814129</v>
      </c>
      <c r="P340" s="74">
        <v>622368027</v>
      </c>
      <c r="Q340" s="74">
        <v>622368027</v>
      </c>
      <c r="R340" s="74">
        <v>622368027</v>
      </c>
      <c r="S340" s="143" t="s">
        <v>464</v>
      </c>
      <c r="T340" s="77">
        <v>50</v>
      </c>
      <c r="U340" s="78">
        <f t="shared" si="375"/>
        <v>50</v>
      </c>
      <c r="V340" s="78">
        <f t="shared" si="375"/>
        <v>50</v>
      </c>
      <c r="W340" s="78">
        <v>42.564271167926357</v>
      </c>
      <c r="X340" s="78">
        <f t="shared" si="376"/>
        <v>49.939231008124544</v>
      </c>
      <c r="Y340" s="78">
        <f>(P340/J340)*100</f>
        <v>49.939231008124544</v>
      </c>
      <c r="Z340" s="79">
        <f t="shared" si="377"/>
        <v>623882695</v>
      </c>
      <c r="AA340" s="79">
        <f t="shared" si="370"/>
        <v>623882695</v>
      </c>
      <c r="AB340" s="79" t="e">
        <f t="shared" si="377"/>
        <v>#VALUE!</v>
      </c>
      <c r="AC340" s="102"/>
      <c r="AD340" s="226"/>
    </row>
    <row r="341" spans="1:30" s="100" customFormat="1" ht="30" customHeight="1">
      <c r="A341" s="88"/>
      <c r="B341" s="89"/>
      <c r="C341" s="82" t="s">
        <v>500</v>
      </c>
      <c r="D341" s="83"/>
      <c r="E341" s="83"/>
      <c r="F341" s="766" t="s">
        <v>501</v>
      </c>
      <c r="G341" s="797"/>
      <c r="H341" s="69"/>
      <c r="I341" s="69"/>
      <c r="J341" s="222">
        <v>27789200</v>
      </c>
      <c r="K341" s="223" t="s">
        <v>45</v>
      </c>
      <c r="L341" s="225" t="s">
        <v>46</v>
      </c>
      <c r="M341" s="225"/>
      <c r="N341" s="142">
        <f t="shared" si="364"/>
        <v>0</v>
      </c>
      <c r="O341" s="75">
        <f t="shared" si="364"/>
        <v>0</v>
      </c>
      <c r="P341" s="74">
        <f t="shared" si="364"/>
        <v>0</v>
      </c>
      <c r="Q341" s="74">
        <v>15715000</v>
      </c>
      <c r="R341" s="74">
        <f t="shared" si="364"/>
        <v>15715000</v>
      </c>
      <c r="S341" s="143" t="s">
        <v>464</v>
      </c>
      <c r="T341" s="77">
        <v>0</v>
      </c>
      <c r="U341" s="78">
        <f t="shared" si="375"/>
        <v>57</v>
      </c>
      <c r="V341" s="78">
        <f t="shared" si="375"/>
        <v>0</v>
      </c>
      <c r="W341" s="78">
        <v>42.564271167926357</v>
      </c>
      <c r="X341" s="78">
        <f t="shared" si="376"/>
        <v>56.550746333107824</v>
      </c>
      <c r="Y341" s="78">
        <f>(P341/J341)*100</f>
        <v>0</v>
      </c>
      <c r="Z341" s="79">
        <f t="shared" si="377"/>
        <v>27789200</v>
      </c>
      <c r="AA341" s="79">
        <f t="shared" si="370"/>
        <v>12074200</v>
      </c>
      <c r="AB341" s="79" t="e">
        <f t="shared" si="377"/>
        <v>#VALUE!</v>
      </c>
      <c r="AC341" s="102"/>
      <c r="AD341" s="226"/>
    </row>
    <row r="342" spans="1:30" s="100" customFormat="1" ht="30" customHeight="1">
      <c r="A342" s="88"/>
      <c r="B342" s="89"/>
      <c r="C342" s="82" t="s">
        <v>502</v>
      </c>
      <c r="D342" s="83"/>
      <c r="E342" s="83"/>
      <c r="F342" s="766" t="s">
        <v>206</v>
      </c>
      <c r="G342" s="797"/>
      <c r="H342" s="69"/>
      <c r="I342" s="69"/>
      <c r="J342" s="222">
        <v>75070888</v>
      </c>
      <c r="K342" s="223" t="s">
        <v>45</v>
      </c>
      <c r="L342" s="225"/>
      <c r="M342" s="225"/>
      <c r="N342" s="142">
        <f t="shared" si="364"/>
        <v>0</v>
      </c>
      <c r="O342" s="75">
        <f t="shared" si="364"/>
        <v>0</v>
      </c>
      <c r="P342" s="74">
        <f t="shared" si="364"/>
        <v>0</v>
      </c>
      <c r="Q342" s="74">
        <f t="shared" si="364"/>
        <v>0</v>
      </c>
      <c r="R342" s="74">
        <f t="shared" si="364"/>
        <v>0</v>
      </c>
      <c r="S342" s="143" t="s">
        <v>464</v>
      </c>
      <c r="T342" s="77">
        <v>0</v>
      </c>
      <c r="U342" s="78">
        <f t="shared" si="375"/>
        <v>0</v>
      </c>
      <c r="V342" s="78">
        <f t="shared" si="375"/>
        <v>0</v>
      </c>
      <c r="W342" s="78">
        <v>42.564271167926357</v>
      </c>
      <c r="X342" s="78">
        <f t="shared" si="376"/>
        <v>0</v>
      </c>
      <c r="Y342" s="78">
        <f>(P342/J342)*100</f>
        <v>0</v>
      </c>
      <c r="Z342" s="79">
        <f t="shared" si="377"/>
        <v>75070888</v>
      </c>
      <c r="AA342" s="79">
        <f t="shared" si="370"/>
        <v>75070888</v>
      </c>
      <c r="AB342" s="79">
        <f t="shared" si="377"/>
        <v>0</v>
      </c>
      <c r="AC342" s="102"/>
      <c r="AD342" s="226"/>
    </row>
    <row r="343" spans="1:30" s="100" customFormat="1" ht="30" customHeight="1">
      <c r="A343" s="88"/>
      <c r="B343" s="89"/>
      <c r="C343" s="82" t="s">
        <v>503</v>
      </c>
      <c r="D343" s="83"/>
      <c r="E343" s="83"/>
      <c r="F343" s="766" t="s">
        <v>208</v>
      </c>
      <c r="G343" s="767"/>
      <c r="H343" s="228"/>
      <c r="I343" s="69"/>
      <c r="J343" s="222">
        <v>19990500</v>
      </c>
      <c r="K343" s="223" t="s">
        <v>45</v>
      </c>
      <c r="L343" s="225" t="s">
        <v>46</v>
      </c>
      <c r="M343" s="225"/>
      <c r="N343" s="142">
        <f t="shared" si="364"/>
        <v>0</v>
      </c>
      <c r="O343" s="75">
        <f t="shared" si="364"/>
        <v>0</v>
      </c>
      <c r="P343" s="74">
        <f t="shared" si="364"/>
        <v>0</v>
      </c>
      <c r="Q343" s="74">
        <f t="shared" si="364"/>
        <v>0</v>
      </c>
      <c r="R343" s="74">
        <f t="shared" si="364"/>
        <v>0</v>
      </c>
      <c r="S343" s="143" t="s">
        <v>464</v>
      </c>
      <c r="T343" s="77">
        <v>0</v>
      </c>
      <c r="U343" s="78">
        <f t="shared" si="375"/>
        <v>0</v>
      </c>
      <c r="V343" s="78">
        <f t="shared" si="375"/>
        <v>0</v>
      </c>
      <c r="W343" s="78">
        <v>42.564271167926357</v>
      </c>
      <c r="X343" s="78">
        <f t="shared" si="376"/>
        <v>0</v>
      </c>
      <c r="Y343" s="78">
        <f>(P343/J343)*100</f>
        <v>0</v>
      </c>
      <c r="Z343" s="79">
        <f t="shared" si="377"/>
        <v>19990500</v>
      </c>
      <c r="AA343" s="79">
        <f>J343-Q343</f>
        <v>19990500</v>
      </c>
      <c r="AB343" s="79" t="e">
        <f t="shared" si="377"/>
        <v>#VALUE!</v>
      </c>
      <c r="AC343" s="102"/>
      <c r="AD343" s="226"/>
    </row>
    <row r="344" spans="1:30" s="35" customFormat="1" ht="30" customHeight="1">
      <c r="A344" s="5"/>
      <c r="B344" s="24"/>
      <c r="C344" s="51" t="s">
        <v>504</v>
      </c>
      <c r="D344" s="171"/>
      <c r="E344" s="171"/>
      <c r="F344" s="768" t="s">
        <v>505</v>
      </c>
      <c r="G344" s="782"/>
      <c r="H344" s="53"/>
      <c r="I344" s="54"/>
      <c r="J344" s="215"/>
      <c r="K344" s="216"/>
      <c r="L344" s="217"/>
      <c r="M344" s="217"/>
      <c r="N344" s="218"/>
      <c r="O344" s="219"/>
      <c r="P344" s="218"/>
      <c r="Q344" s="218"/>
      <c r="R344" s="218"/>
      <c r="S344" s="57"/>
      <c r="T344" s="220"/>
      <c r="U344" s="220"/>
      <c r="V344" s="220"/>
      <c r="W344" s="220"/>
      <c r="X344" s="220"/>
      <c r="Y344" s="220"/>
      <c r="Z344" s="215"/>
      <c r="AA344" s="215"/>
      <c r="AB344" s="215"/>
      <c r="AC344" s="63"/>
      <c r="AD344" s="221"/>
    </row>
    <row r="345" spans="1:30" s="35" customFormat="1" ht="30" customHeight="1">
      <c r="A345" s="5"/>
      <c r="B345" s="24"/>
      <c r="C345" s="51" t="s">
        <v>506</v>
      </c>
      <c r="D345" s="171"/>
      <c r="E345" s="171"/>
      <c r="F345" s="768" t="s">
        <v>507</v>
      </c>
      <c r="G345" s="782"/>
      <c r="H345" s="53"/>
      <c r="I345" s="54"/>
      <c r="J345" s="215"/>
      <c r="K345" s="216"/>
      <c r="L345" s="217"/>
      <c r="M345" s="217"/>
      <c r="N345" s="218"/>
      <c r="O345" s="219"/>
      <c r="P345" s="218"/>
      <c r="Q345" s="218"/>
      <c r="R345" s="218"/>
      <c r="S345" s="57"/>
      <c r="T345" s="220"/>
      <c r="U345" s="220"/>
      <c r="V345" s="220"/>
      <c r="W345" s="220"/>
      <c r="X345" s="220"/>
      <c r="Y345" s="220"/>
      <c r="Z345" s="215"/>
      <c r="AA345" s="215"/>
      <c r="AB345" s="215"/>
      <c r="AC345" s="63"/>
      <c r="AD345" s="221"/>
    </row>
    <row r="346" spans="1:30" s="100" customFormat="1" ht="30" customHeight="1">
      <c r="A346" s="88"/>
      <c r="B346" s="89"/>
      <c r="C346" s="82" t="s">
        <v>508</v>
      </c>
      <c r="D346" s="83"/>
      <c r="E346" s="83"/>
      <c r="F346" s="766" t="s">
        <v>509</v>
      </c>
      <c r="G346" s="767"/>
      <c r="H346" s="229"/>
      <c r="I346" s="69"/>
      <c r="J346" s="222">
        <v>50000000</v>
      </c>
      <c r="K346" s="230"/>
      <c r="L346" s="225"/>
      <c r="M346" s="225"/>
      <c r="N346" s="142">
        <f t="shared" si="364"/>
        <v>0</v>
      </c>
      <c r="O346" s="75">
        <v>30710000</v>
      </c>
      <c r="P346" s="74">
        <f t="shared" ref="P346:R347" si="378">O346</f>
        <v>30710000</v>
      </c>
      <c r="Q346" s="74">
        <f t="shared" si="378"/>
        <v>30710000</v>
      </c>
      <c r="R346" s="74">
        <f t="shared" si="378"/>
        <v>30710000</v>
      </c>
      <c r="S346" s="143"/>
      <c r="T346" s="77">
        <v>62</v>
      </c>
      <c r="U346" s="78">
        <v>71.28</v>
      </c>
      <c r="V346" s="78">
        <f t="shared" ref="V346:V383" si="379">ROUNDUP(Y346,0)</f>
        <v>62</v>
      </c>
      <c r="W346" s="78">
        <v>61.419999999999995</v>
      </c>
      <c r="X346" s="78">
        <v>61.419999999999995</v>
      </c>
      <c r="Y346" s="78">
        <f>(P346/J346)*100</f>
        <v>61.419999999999995</v>
      </c>
      <c r="Z346" s="79">
        <f t="shared" ref="Z346:AB347" si="380">J346-P346</f>
        <v>19290000</v>
      </c>
      <c r="AA346" s="79">
        <f>J346-Q346</f>
        <v>19290000</v>
      </c>
      <c r="AB346" s="79">
        <f t="shared" si="380"/>
        <v>-30710000</v>
      </c>
      <c r="AC346" s="102"/>
      <c r="AD346" s="226"/>
    </row>
    <row r="347" spans="1:30" s="100" customFormat="1" ht="30" customHeight="1">
      <c r="A347" s="88"/>
      <c r="B347" s="89"/>
      <c r="C347" s="82" t="s">
        <v>510</v>
      </c>
      <c r="D347" s="83"/>
      <c r="E347" s="83"/>
      <c r="F347" s="762" t="s">
        <v>511</v>
      </c>
      <c r="G347" s="765"/>
      <c r="H347" s="229"/>
      <c r="I347" s="69"/>
      <c r="J347" s="227">
        <v>25000000</v>
      </c>
      <c r="K347" s="230"/>
      <c r="L347" s="225"/>
      <c r="M347" s="225"/>
      <c r="N347" s="142">
        <f t="shared" si="364"/>
        <v>0</v>
      </c>
      <c r="O347" s="75">
        <v>24321400</v>
      </c>
      <c r="P347" s="74">
        <f t="shared" si="378"/>
        <v>24321400</v>
      </c>
      <c r="Q347" s="74">
        <f t="shared" si="378"/>
        <v>24321400</v>
      </c>
      <c r="R347" s="74">
        <f t="shared" si="378"/>
        <v>24321400</v>
      </c>
      <c r="S347" s="143"/>
      <c r="T347" s="77">
        <v>98</v>
      </c>
      <c r="U347" s="78">
        <v>97.29</v>
      </c>
      <c r="V347" s="78">
        <f t="shared" si="379"/>
        <v>98</v>
      </c>
      <c r="W347" s="78">
        <v>97.285600000000002</v>
      </c>
      <c r="X347" s="78">
        <v>97.285600000000002</v>
      </c>
      <c r="Y347" s="78">
        <f>(P347/J347)*100</f>
        <v>97.285600000000002</v>
      </c>
      <c r="Z347" s="79">
        <f t="shared" si="380"/>
        <v>678600</v>
      </c>
      <c r="AA347" s="79">
        <f>J347-Q347</f>
        <v>678600</v>
      </c>
      <c r="AB347" s="79">
        <f t="shared" si="380"/>
        <v>-24321400</v>
      </c>
      <c r="AC347" s="102"/>
      <c r="AD347" s="226"/>
    </row>
    <row r="348" spans="1:30" s="35" customFormat="1" ht="45" customHeight="1">
      <c r="A348" s="5"/>
      <c r="B348" s="24"/>
      <c r="C348" s="51" t="s">
        <v>512</v>
      </c>
      <c r="D348" s="171"/>
      <c r="E348" s="171"/>
      <c r="F348" s="768" t="s">
        <v>513</v>
      </c>
      <c r="G348" s="782"/>
      <c r="H348" s="53"/>
      <c r="I348" s="54"/>
      <c r="J348" s="215"/>
      <c r="K348" s="216"/>
      <c r="L348" s="217"/>
      <c r="M348" s="217"/>
      <c r="N348" s="218"/>
      <c r="O348" s="219"/>
      <c r="P348" s="218"/>
      <c r="Q348" s="218"/>
      <c r="R348" s="218"/>
      <c r="S348" s="57"/>
      <c r="T348" s="220"/>
      <c r="U348" s="220"/>
      <c r="V348" s="220"/>
      <c r="W348" s="220"/>
      <c r="X348" s="220"/>
      <c r="Y348" s="220"/>
      <c r="Z348" s="215"/>
      <c r="AA348" s="215"/>
      <c r="AB348" s="215"/>
      <c r="AC348" s="63"/>
      <c r="AD348" s="221"/>
    </row>
    <row r="349" spans="1:30" s="100" customFormat="1" ht="30" customHeight="1">
      <c r="A349" s="88"/>
      <c r="B349" s="89"/>
      <c r="C349" s="82" t="s">
        <v>514</v>
      </c>
      <c r="D349" s="83"/>
      <c r="E349" s="83"/>
      <c r="F349" s="766" t="s">
        <v>515</v>
      </c>
      <c r="G349" s="767"/>
      <c r="H349" s="68"/>
      <c r="I349" s="69"/>
      <c r="J349" s="222"/>
      <c r="K349" s="223"/>
      <c r="L349" s="225"/>
      <c r="M349" s="225"/>
      <c r="N349" s="142"/>
      <c r="O349" s="75"/>
      <c r="P349" s="74"/>
      <c r="Q349" s="74"/>
      <c r="R349" s="74"/>
      <c r="S349" s="143"/>
      <c r="T349" s="77"/>
      <c r="U349" s="78"/>
      <c r="V349" s="78"/>
      <c r="W349" s="78"/>
      <c r="X349" s="78"/>
      <c r="Y349" s="78"/>
      <c r="Z349" s="79"/>
      <c r="AA349" s="79"/>
      <c r="AB349" s="79"/>
      <c r="AC349" s="102"/>
      <c r="AD349" s="226"/>
    </row>
    <row r="350" spans="1:30" s="100" customFormat="1" ht="42" customHeight="1">
      <c r="A350" s="88"/>
      <c r="B350" s="89"/>
      <c r="C350" s="82"/>
      <c r="D350" s="83"/>
      <c r="E350" s="83"/>
      <c r="F350" s="796" t="s">
        <v>516</v>
      </c>
      <c r="G350" s="767"/>
      <c r="H350" s="68"/>
      <c r="I350" s="69" t="s">
        <v>99</v>
      </c>
      <c r="J350" s="222">
        <v>100000000</v>
      </c>
      <c r="K350" s="223" t="s">
        <v>45</v>
      </c>
      <c r="L350" s="225"/>
      <c r="M350" s="225"/>
      <c r="N350" s="142"/>
      <c r="O350" s="75"/>
      <c r="P350" s="74">
        <v>97643900</v>
      </c>
      <c r="Q350" s="74">
        <v>97643900</v>
      </c>
      <c r="R350" s="74">
        <v>97643900</v>
      </c>
      <c r="S350" s="143" t="s">
        <v>517</v>
      </c>
      <c r="T350" s="77">
        <v>100</v>
      </c>
      <c r="U350" s="78">
        <v>100</v>
      </c>
      <c r="V350" s="78">
        <v>100</v>
      </c>
      <c r="W350" s="78">
        <v>97.643899999999988</v>
      </c>
      <c r="X350" s="78">
        <f t="shared" ref="X350:X372" si="381">Q350/J350*100</f>
        <v>97.643899999999988</v>
      </c>
      <c r="Y350" s="78">
        <f t="shared" ref="Y350:Y357" si="382">(P350/J350)*100</f>
        <v>97.643899999999988</v>
      </c>
      <c r="Z350" s="79">
        <f t="shared" ref="Z350:AB369" si="383">J350-P350</f>
        <v>2356100</v>
      </c>
      <c r="AA350" s="79">
        <f t="shared" ref="AA350:AA357" si="384">J350-Q350</f>
        <v>2356100</v>
      </c>
      <c r="AB350" s="79">
        <f t="shared" si="383"/>
        <v>-97643900</v>
      </c>
      <c r="AC350" s="102"/>
      <c r="AD350" s="226"/>
    </row>
    <row r="351" spans="1:30" s="100" customFormat="1" ht="30" customHeight="1">
      <c r="A351" s="88"/>
      <c r="B351" s="89"/>
      <c r="C351" s="82"/>
      <c r="D351" s="83"/>
      <c r="E351" s="83"/>
      <c r="F351" s="796" t="s">
        <v>518</v>
      </c>
      <c r="G351" s="767"/>
      <c r="H351" s="68"/>
      <c r="I351" s="69" t="s">
        <v>99</v>
      </c>
      <c r="J351" s="222">
        <v>50000000</v>
      </c>
      <c r="K351" s="223" t="s">
        <v>45</v>
      </c>
      <c r="L351" s="225"/>
      <c r="M351" s="225"/>
      <c r="N351" s="142"/>
      <c r="O351" s="75"/>
      <c r="P351" s="74">
        <v>48799700</v>
      </c>
      <c r="Q351" s="74">
        <v>48799700</v>
      </c>
      <c r="R351" s="74">
        <v>48799700</v>
      </c>
      <c r="S351" s="143"/>
      <c r="T351" s="77">
        <v>98</v>
      </c>
      <c r="U351" s="78">
        <v>97.6</v>
      </c>
      <c r="V351" s="78">
        <f t="shared" ref="V351:V357" si="385">ROUNDUP(Y351,0)</f>
        <v>98</v>
      </c>
      <c r="W351" s="78">
        <v>97.599400000000003</v>
      </c>
      <c r="X351" s="78">
        <f t="shared" si="381"/>
        <v>97.599400000000003</v>
      </c>
      <c r="Y351" s="78">
        <f t="shared" si="382"/>
        <v>97.599400000000003</v>
      </c>
      <c r="Z351" s="79">
        <f t="shared" si="383"/>
        <v>1200300</v>
      </c>
      <c r="AA351" s="79">
        <f t="shared" si="384"/>
        <v>1200300</v>
      </c>
      <c r="AB351" s="79">
        <f t="shared" si="383"/>
        <v>-48799700</v>
      </c>
      <c r="AC351" s="102"/>
      <c r="AD351" s="226"/>
    </row>
    <row r="352" spans="1:30" s="100" customFormat="1" ht="30" customHeight="1">
      <c r="A352" s="88"/>
      <c r="B352" s="89"/>
      <c r="C352" s="82"/>
      <c r="D352" s="83"/>
      <c r="E352" s="83"/>
      <c r="F352" s="796" t="s">
        <v>519</v>
      </c>
      <c r="G352" s="767"/>
      <c r="H352" s="68"/>
      <c r="I352" s="69" t="s">
        <v>99</v>
      </c>
      <c r="J352" s="222">
        <v>21143180</v>
      </c>
      <c r="K352" s="223" t="s">
        <v>45</v>
      </c>
      <c r="L352" s="225"/>
      <c r="M352" s="225"/>
      <c r="N352" s="142"/>
      <c r="O352" s="75"/>
      <c r="P352" s="74"/>
      <c r="Q352" s="74"/>
      <c r="R352" s="74"/>
      <c r="S352" s="143"/>
      <c r="T352" s="77">
        <v>0</v>
      </c>
      <c r="U352" s="78">
        <v>0</v>
      </c>
      <c r="V352" s="78">
        <f t="shared" si="385"/>
        <v>0</v>
      </c>
      <c r="W352" s="78">
        <v>0</v>
      </c>
      <c r="X352" s="78">
        <f t="shared" si="381"/>
        <v>0</v>
      </c>
      <c r="Y352" s="78">
        <f t="shared" si="382"/>
        <v>0</v>
      </c>
      <c r="Z352" s="79">
        <f t="shared" si="383"/>
        <v>21143180</v>
      </c>
      <c r="AA352" s="79">
        <f t="shared" si="384"/>
        <v>21143180</v>
      </c>
      <c r="AB352" s="79">
        <f t="shared" si="383"/>
        <v>0</v>
      </c>
      <c r="AC352" s="102"/>
      <c r="AD352" s="226"/>
    </row>
    <row r="353" spans="1:30" s="100" customFormat="1" ht="30" customHeight="1">
      <c r="A353" s="88"/>
      <c r="B353" s="89"/>
      <c r="C353" s="82"/>
      <c r="D353" s="83"/>
      <c r="E353" s="83"/>
      <c r="F353" s="766" t="s">
        <v>520</v>
      </c>
      <c r="G353" s="767"/>
      <c r="H353" s="68"/>
      <c r="I353" s="69" t="s">
        <v>99</v>
      </c>
      <c r="J353" s="222">
        <v>75000000</v>
      </c>
      <c r="K353" s="223" t="s">
        <v>45</v>
      </c>
      <c r="L353" s="225"/>
      <c r="M353" s="225"/>
      <c r="N353" s="142"/>
      <c r="O353" s="75"/>
      <c r="P353" s="74">
        <v>44094750</v>
      </c>
      <c r="Q353" s="74">
        <v>53599750</v>
      </c>
      <c r="R353" s="74">
        <v>44094750</v>
      </c>
      <c r="S353" s="143"/>
      <c r="T353" s="77">
        <v>59</v>
      </c>
      <c r="U353" s="78">
        <v>0</v>
      </c>
      <c r="V353" s="78">
        <f t="shared" si="385"/>
        <v>59</v>
      </c>
      <c r="W353" s="78">
        <v>58.792999999999992</v>
      </c>
      <c r="X353" s="78">
        <f t="shared" si="381"/>
        <v>71.466333333333338</v>
      </c>
      <c r="Y353" s="78">
        <f t="shared" si="382"/>
        <v>58.792999999999992</v>
      </c>
      <c r="Z353" s="79">
        <f t="shared" si="383"/>
        <v>30905250</v>
      </c>
      <c r="AA353" s="79">
        <f t="shared" si="384"/>
        <v>21400250</v>
      </c>
      <c r="AB353" s="79">
        <f t="shared" si="383"/>
        <v>-44094750</v>
      </c>
      <c r="AC353" s="102"/>
      <c r="AD353" s="226"/>
    </row>
    <row r="354" spans="1:30" s="100" customFormat="1" ht="30" customHeight="1">
      <c r="A354" s="88"/>
      <c r="B354" s="89"/>
      <c r="C354" s="82"/>
      <c r="D354" s="83"/>
      <c r="E354" s="83"/>
      <c r="F354" s="766" t="s">
        <v>521</v>
      </c>
      <c r="G354" s="767"/>
      <c r="H354" s="68"/>
      <c r="I354" s="69" t="s">
        <v>99</v>
      </c>
      <c r="J354" s="222">
        <v>5000000</v>
      </c>
      <c r="K354" s="223" t="s">
        <v>45</v>
      </c>
      <c r="L354" s="225"/>
      <c r="M354" s="225"/>
      <c r="N354" s="142"/>
      <c r="O354" s="75"/>
      <c r="P354" s="74">
        <v>3120000</v>
      </c>
      <c r="Q354" s="74">
        <v>3120000</v>
      </c>
      <c r="R354" s="74">
        <v>3120000</v>
      </c>
      <c r="S354" s="143"/>
      <c r="T354" s="77">
        <v>63</v>
      </c>
      <c r="U354" s="78">
        <v>58.79</v>
      </c>
      <c r="V354" s="78">
        <f t="shared" si="385"/>
        <v>63</v>
      </c>
      <c r="W354" s="78">
        <v>62.4</v>
      </c>
      <c r="X354" s="78">
        <f t="shared" si="381"/>
        <v>62.4</v>
      </c>
      <c r="Y354" s="78">
        <f t="shared" si="382"/>
        <v>62.4</v>
      </c>
      <c r="Z354" s="79">
        <f t="shared" si="383"/>
        <v>1880000</v>
      </c>
      <c r="AA354" s="79">
        <f t="shared" si="384"/>
        <v>1880000</v>
      </c>
      <c r="AB354" s="79">
        <f t="shared" si="383"/>
        <v>-3120000</v>
      </c>
      <c r="AC354" s="102"/>
      <c r="AD354" s="226"/>
    </row>
    <row r="355" spans="1:30" s="100" customFormat="1" ht="30" customHeight="1">
      <c r="A355" s="88"/>
      <c r="B355" s="89"/>
      <c r="C355" s="82"/>
      <c r="D355" s="83"/>
      <c r="E355" s="83"/>
      <c r="F355" s="766" t="s">
        <v>522</v>
      </c>
      <c r="G355" s="767"/>
      <c r="H355" s="68"/>
      <c r="I355" s="69" t="s">
        <v>99</v>
      </c>
      <c r="J355" s="222">
        <v>60000000</v>
      </c>
      <c r="K355" s="223" t="s">
        <v>45</v>
      </c>
      <c r="L355" s="225"/>
      <c r="M355" s="225"/>
      <c r="N355" s="142"/>
      <c r="O355" s="75"/>
      <c r="P355" s="74"/>
      <c r="Q355" s="74"/>
      <c r="R355" s="74"/>
      <c r="S355" s="143"/>
      <c r="T355" s="77">
        <v>0</v>
      </c>
      <c r="U355" s="78">
        <v>62.4</v>
      </c>
      <c r="V355" s="78">
        <f t="shared" si="385"/>
        <v>0</v>
      </c>
      <c r="W355" s="78">
        <v>0</v>
      </c>
      <c r="X355" s="78">
        <f t="shared" si="381"/>
        <v>0</v>
      </c>
      <c r="Y355" s="78">
        <f t="shared" si="382"/>
        <v>0</v>
      </c>
      <c r="Z355" s="79">
        <f t="shared" si="383"/>
        <v>60000000</v>
      </c>
      <c r="AA355" s="79">
        <f t="shared" si="384"/>
        <v>60000000</v>
      </c>
      <c r="AB355" s="79">
        <f t="shared" si="383"/>
        <v>0</v>
      </c>
      <c r="AC355" s="102"/>
      <c r="AD355" s="226"/>
    </row>
    <row r="356" spans="1:30" s="100" customFormat="1" ht="30" customHeight="1">
      <c r="A356" s="88"/>
      <c r="B356" s="89"/>
      <c r="C356" s="82"/>
      <c r="D356" s="83"/>
      <c r="E356" s="83"/>
      <c r="F356" s="766" t="s">
        <v>523</v>
      </c>
      <c r="G356" s="767"/>
      <c r="H356" s="68"/>
      <c r="I356" s="69" t="s">
        <v>99</v>
      </c>
      <c r="J356" s="222">
        <v>5000000</v>
      </c>
      <c r="K356" s="223" t="s">
        <v>45</v>
      </c>
      <c r="L356" s="225"/>
      <c r="M356" s="225"/>
      <c r="N356" s="142"/>
      <c r="O356" s="75"/>
      <c r="P356" s="74"/>
      <c r="Q356" s="74"/>
      <c r="R356" s="74"/>
      <c r="S356" s="143"/>
      <c r="T356" s="77">
        <v>0</v>
      </c>
      <c r="U356" s="78">
        <v>0</v>
      </c>
      <c r="V356" s="78">
        <f t="shared" si="385"/>
        <v>0</v>
      </c>
      <c r="W356" s="78">
        <v>0</v>
      </c>
      <c r="X356" s="78">
        <f t="shared" si="381"/>
        <v>0</v>
      </c>
      <c r="Y356" s="78">
        <f t="shared" si="382"/>
        <v>0</v>
      </c>
      <c r="Z356" s="79">
        <f t="shared" si="383"/>
        <v>5000000</v>
      </c>
      <c r="AA356" s="79">
        <f t="shared" si="384"/>
        <v>5000000</v>
      </c>
      <c r="AB356" s="79">
        <f t="shared" si="383"/>
        <v>0</v>
      </c>
      <c r="AC356" s="102"/>
      <c r="AD356" s="226"/>
    </row>
    <row r="357" spans="1:30" s="100" customFormat="1" ht="30" customHeight="1">
      <c r="A357" s="88"/>
      <c r="B357" s="89"/>
      <c r="C357" s="82"/>
      <c r="D357" s="83"/>
      <c r="E357" s="83"/>
      <c r="F357" s="766" t="s">
        <v>524</v>
      </c>
      <c r="G357" s="767"/>
      <c r="H357" s="68"/>
      <c r="I357" s="69" t="s">
        <v>99</v>
      </c>
      <c r="J357" s="222">
        <v>105829850</v>
      </c>
      <c r="K357" s="223" t="s">
        <v>45</v>
      </c>
      <c r="L357" s="225"/>
      <c r="M357" s="225"/>
      <c r="N357" s="142"/>
      <c r="O357" s="75"/>
      <c r="P357" s="74">
        <v>22980000</v>
      </c>
      <c r="Q357" s="74">
        <v>83180000</v>
      </c>
      <c r="R357" s="74">
        <v>22980000</v>
      </c>
      <c r="S357" s="143"/>
      <c r="T357" s="77">
        <v>22</v>
      </c>
      <c r="U357" s="78">
        <v>79</v>
      </c>
      <c r="V357" s="78">
        <f t="shared" si="385"/>
        <v>22</v>
      </c>
      <c r="W357" s="78">
        <v>21.714100511339666</v>
      </c>
      <c r="X357" s="78">
        <f t="shared" si="381"/>
        <v>78.597862512325207</v>
      </c>
      <c r="Y357" s="78">
        <f t="shared" si="382"/>
        <v>21.714100511339666</v>
      </c>
      <c r="Z357" s="79">
        <f t="shared" si="383"/>
        <v>82849850</v>
      </c>
      <c r="AA357" s="79">
        <f t="shared" si="384"/>
        <v>22649850</v>
      </c>
      <c r="AB357" s="79">
        <f t="shared" si="383"/>
        <v>-22980000</v>
      </c>
      <c r="AC357" s="102"/>
      <c r="AD357" s="226"/>
    </row>
    <row r="358" spans="1:30" s="100" customFormat="1" ht="30" customHeight="1">
      <c r="A358" s="88"/>
      <c r="B358" s="89"/>
      <c r="C358" s="82" t="s">
        <v>525</v>
      </c>
      <c r="D358" s="83"/>
      <c r="E358" s="83"/>
      <c r="F358" s="766" t="s">
        <v>526</v>
      </c>
      <c r="G358" s="767"/>
      <c r="H358" s="68"/>
      <c r="I358" s="69"/>
      <c r="J358" s="222"/>
      <c r="K358" s="223" t="s">
        <v>527</v>
      </c>
      <c r="L358" s="225"/>
      <c r="M358" s="225"/>
      <c r="N358" s="142">
        <f t="shared" si="364"/>
        <v>0</v>
      </c>
      <c r="O358" s="75">
        <f t="shared" si="364"/>
        <v>0</v>
      </c>
      <c r="P358" s="74">
        <f t="shared" si="364"/>
        <v>0</v>
      </c>
      <c r="Q358" s="74"/>
      <c r="R358" s="74">
        <f t="shared" si="364"/>
        <v>0</v>
      </c>
      <c r="S358" s="143"/>
      <c r="T358" s="77"/>
      <c r="U358" s="78"/>
      <c r="V358" s="78"/>
      <c r="W358" s="78"/>
      <c r="X358" s="78"/>
      <c r="Y358" s="78"/>
      <c r="Z358" s="79"/>
      <c r="AA358" s="79"/>
      <c r="AB358" s="79"/>
      <c r="AC358" s="102"/>
      <c r="AD358" s="226"/>
    </row>
    <row r="359" spans="1:30" s="100" customFormat="1" ht="30" customHeight="1">
      <c r="A359" s="88"/>
      <c r="B359" s="89"/>
      <c r="C359" s="82"/>
      <c r="D359" s="83"/>
      <c r="E359" s="83"/>
      <c r="F359" s="766" t="s">
        <v>528</v>
      </c>
      <c r="G359" s="767"/>
      <c r="H359" s="68"/>
      <c r="I359" s="69" t="s">
        <v>529</v>
      </c>
      <c r="J359" s="222">
        <v>149999663</v>
      </c>
      <c r="K359" s="223"/>
      <c r="L359" s="225"/>
      <c r="M359" s="225"/>
      <c r="N359" s="142"/>
      <c r="O359" s="75">
        <f t="shared" si="364"/>
        <v>0</v>
      </c>
      <c r="P359" s="74"/>
      <c r="Q359" s="74">
        <v>142307000</v>
      </c>
      <c r="R359" s="74"/>
      <c r="S359" s="143" t="s">
        <v>530</v>
      </c>
      <c r="T359" s="77">
        <v>0</v>
      </c>
      <c r="U359" s="78">
        <v>100</v>
      </c>
      <c r="V359" s="78">
        <f t="shared" ref="V359:V369" si="386">ROUNDUP(Y359,0)</f>
        <v>0</v>
      </c>
      <c r="W359" s="78">
        <v>0</v>
      </c>
      <c r="X359" s="78">
        <f t="shared" si="381"/>
        <v>94.871546478074421</v>
      </c>
      <c r="Y359" s="78">
        <f t="shared" ref="Y359:Y369" si="387">(P359/J359)*100</f>
        <v>0</v>
      </c>
      <c r="Z359" s="79">
        <f t="shared" si="383"/>
        <v>149999663</v>
      </c>
      <c r="AA359" s="79">
        <f t="shared" ref="AA359:AA369" si="388">J359-Q359</f>
        <v>7692663</v>
      </c>
      <c r="AB359" s="79">
        <f t="shared" si="383"/>
        <v>0</v>
      </c>
      <c r="AC359" s="102"/>
      <c r="AD359" s="226"/>
    </row>
    <row r="360" spans="1:30" s="100" customFormat="1" ht="30" customHeight="1">
      <c r="A360" s="88"/>
      <c r="B360" s="89"/>
      <c r="C360" s="82"/>
      <c r="D360" s="83"/>
      <c r="E360" s="83"/>
      <c r="F360" s="766" t="s">
        <v>531</v>
      </c>
      <c r="G360" s="767"/>
      <c r="H360" s="68"/>
      <c r="I360" s="69" t="s">
        <v>44</v>
      </c>
      <c r="J360" s="222">
        <v>149999663</v>
      </c>
      <c r="K360" s="223"/>
      <c r="L360" s="225"/>
      <c r="M360" s="225"/>
      <c r="N360" s="142"/>
      <c r="O360" s="75">
        <f t="shared" si="364"/>
        <v>0</v>
      </c>
      <c r="P360" s="74"/>
      <c r="Q360" s="74">
        <v>145499700</v>
      </c>
      <c r="R360" s="74"/>
      <c r="S360" s="143" t="s">
        <v>532</v>
      </c>
      <c r="T360" s="77">
        <v>0</v>
      </c>
      <c r="U360" s="78">
        <v>100</v>
      </c>
      <c r="V360" s="78">
        <f t="shared" si="386"/>
        <v>0</v>
      </c>
      <c r="W360" s="78">
        <v>0</v>
      </c>
      <c r="X360" s="78">
        <f t="shared" si="381"/>
        <v>97.000017926706931</v>
      </c>
      <c r="Y360" s="78">
        <f t="shared" si="387"/>
        <v>0</v>
      </c>
      <c r="Z360" s="79">
        <f t="shared" si="383"/>
        <v>149999663</v>
      </c>
      <c r="AA360" s="79">
        <f t="shared" si="388"/>
        <v>4499963</v>
      </c>
      <c r="AB360" s="79">
        <f t="shared" si="383"/>
        <v>0</v>
      </c>
      <c r="AC360" s="102"/>
      <c r="AD360" s="226"/>
    </row>
    <row r="361" spans="1:30" s="100" customFormat="1" ht="30" customHeight="1">
      <c r="A361" s="88"/>
      <c r="B361" s="89"/>
      <c r="C361" s="82"/>
      <c r="D361" s="83"/>
      <c r="E361" s="83"/>
      <c r="F361" s="766" t="s">
        <v>533</v>
      </c>
      <c r="G361" s="767"/>
      <c r="H361" s="68"/>
      <c r="I361" s="69" t="s">
        <v>534</v>
      </c>
      <c r="J361" s="222">
        <v>150000000</v>
      </c>
      <c r="K361" s="223"/>
      <c r="L361" s="225"/>
      <c r="M361" s="225"/>
      <c r="N361" s="142"/>
      <c r="O361" s="75">
        <f t="shared" si="364"/>
        <v>0</v>
      </c>
      <c r="P361" s="74"/>
      <c r="Q361" s="74">
        <v>146204900</v>
      </c>
      <c r="R361" s="74"/>
      <c r="S361" s="143" t="s">
        <v>535</v>
      </c>
      <c r="T361" s="77">
        <v>0</v>
      </c>
      <c r="U361" s="78">
        <v>100</v>
      </c>
      <c r="V361" s="78">
        <f t="shared" si="386"/>
        <v>0</v>
      </c>
      <c r="W361" s="78">
        <v>0</v>
      </c>
      <c r="X361" s="78">
        <f t="shared" si="381"/>
        <v>97.46993333333333</v>
      </c>
      <c r="Y361" s="78">
        <f t="shared" si="387"/>
        <v>0</v>
      </c>
      <c r="Z361" s="79">
        <f t="shared" si="383"/>
        <v>150000000</v>
      </c>
      <c r="AA361" s="79">
        <f t="shared" si="388"/>
        <v>3795100</v>
      </c>
      <c r="AB361" s="79">
        <f t="shared" si="383"/>
        <v>0</v>
      </c>
      <c r="AC361" s="102"/>
      <c r="AD361" s="226"/>
    </row>
    <row r="362" spans="1:30" s="100" customFormat="1" ht="30" customHeight="1">
      <c r="A362" s="88"/>
      <c r="B362" s="89"/>
      <c r="C362" s="82"/>
      <c r="D362" s="83"/>
      <c r="E362" s="83"/>
      <c r="F362" s="766" t="s">
        <v>536</v>
      </c>
      <c r="G362" s="767"/>
      <c r="H362" s="68"/>
      <c r="I362" s="69" t="s">
        <v>534</v>
      </c>
      <c r="J362" s="222">
        <v>149999800</v>
      </c>
      <c r="K362" s="223"/>
      <c r="L362" s="225"/>
      <c r="M362" s="225"/>
      <c r="N362" s="142"/>
      <c r="O362" s="75">
        <f t="shared" si="364"/>
        <v>0</v>
      </c>
      <c r="P362" s="74"/>
      <c r="Q362" s="74">
        <v>145497600</v>
      </c>
      <c r="R362" s="74"/>
      <c r="S362" s="143" t="s">
        <v>535</v>
      </c>
      <c r="T362" s="77">
        <v>0</v>
      </c>
      <c r="U362" s="78">
        <v>100</v>
      </c>
      <c r="V362" s="78">
        <f t="shared" si="386"/>
        <v>0</v>
      </c>
      <c r="W362" s="78">
        <v>0</v>
      </c>
      <c r="X362" s="78">
        <f t="shared" si="381"/>
        <v>96.998529331372438</v>
      </c>
      <c r="Y362" s="78">
        <f t="shared" si="387"/>
        <v>0</v>
      </c>
      <c r="Z362" s="79">
        <f t="shared" si="383"/>
        <v>149999800</v>
      </c>
      <c r="AA362" s="79">
        <f t="shared" si="388"/>
        <v>4502200</v>
      </c>
      <c r="AB362" s="79">
        <f t="shared" si="383"/>
        <v>0</v>
      </c>
      <c r="AC362" s="102"/>
      <c r="AD362" s="226"/>
    </row>
    <row r="363" spans="1:30" s="100" customFormat="1" ht="30" customHeight="1">
      <c r="A363" s="88"/>
      <c r="B363" s="89"/>
      <c r="C363" s="82"/>
      <c r="D363" s="83"/>
      <c r="E363" s="83"/>
      <c r="F363" s="766" t="s">
        <v>537</v>
      </c>
      <c r="G363" s="767"/>
      <c r="H363" s="68"/>
      <c r="I363" s="69" t="s">
        <v>538</v>
      </c>
      <c r="J363" s="222">
        <v>500000000</v>
      </c>
      <c r="K363" s="223"/>
      <c r="L363" s="225" t="s">
        <v>539</v>
      </c>
      <c r="M363" s="225" t="s">
        <v>540</v>
      </c>
      <c r="N363" s="142"/>
      <c r="O363" s="75">
        <f t="shared" si="364"/>
        <v>0</v>
      </c>
      <c r="P363" s="74"/>
      <c r="Q363" s="74"/>
      <c r="R363" s="74"/>
      <c r="S363" s="143" t="s">
        <v>541</v>
      </c>
      <c r="T363" s="77">
        <v>0</v>
      </c>
      <c r="U363" s="78">
        <v>100</v>
      </c>
      <c r="V363" s="78">
        <f t="shared" si="386"/>
        <v>0</v>
      </c>
      <c r="W363" s="78">
        <v>0</v>
      </c>
      <c r="X363" s="78">
        <f t="shared" si="381"/>
        <v>0</v>
      </c>
      <c r="Y363" s="78">
        <f t="shared" si="387"/>
        <v>0</v>
      </c>
      <c r="Z363" s="79">
        <f t="shared" si="383"/>
        <v>500000000</v>
      </c>
      <c r="AA363" s="79">
        <f t="shared" si="388"/>
        <v>500000000</v>
      </c>
      <c r="AB363" s="79" t="e">
        <f t="shared" si="383"/>
        <v>#VALUE!</v>
      </c>
      <c r="AC363" s="102"/>
      <c r="AD363" s="226"/>
    </row>
    <row r="364" spans="1:30" s="100" customFormat="1" ht="30" customHeight="1">
      <c r="A364" s="88"/>
      <c r="B364" s="89"/>
      <c r="C364" s="82"/>
      <c r="D364" s="83"/>
      <c r="E364" s="83"/>
      <c r="F364" s="766" t="s">
        <v>542</v>
      </c>
      <c r="G364" s="767"/>
      <c r="H364" s="68"/>
      <c r="I364" s="69" t="s">
        <v>44</v>
      </c>
      <c r="J364" s="222">
        <v>1215000000</v>
      </c>
      <c r="K364" s="223"/>
      <c r="L364" s="225" t="s">
        <v>539</v>
      </c>
      <c r="M364" s="225" t="s">
        <v>543</v>
      </c>
      <c r="N364" s="142"/>
      <c r="O364" s="75">
        <v>281576312.72000003</v>
      </c>
      <c r="P364" s="74">
        <v>281576312.72000003</v>
      </c>
      <c r="Q364" s="74">
        <v>281576312.72000003</v>
      </c>
      <c r="R364" s="74">
        <v>281576312.72000003</v>
      </c>
      <c r="S364" s="143" t="s">
        <v>544</v>
      </c>
      <c r="T364" s="77">
        <v>24</v>
      </c>
      <c r="U364" s="78">
        <v>60</v>
      </c>
      <c r="V364" s="78">
        <f t="shared" si="386"/>
        <v>24</v>
      </c>
      <c r="W364" s="78">
        <v>23.175005162139918</v>
      </c>
      <c r="X364" s="78">
        <f t="shared" si="381"/>
        <v>23.175005162139918</v>
      </c>
      <c r="Y364" s="78">
        <f t="shared" si="387"/>
        <v>23.175005162139918</v>
      </c>
      <c r="Z364" s="79">
        <f t="shared" si="383"/>
        <v>933423687.27999997</v>
      </c>
      <c r="AA364" s="79">
        <f t="shared" si="388"/>
        <v>933423687.27999997</v>
      </c>
      <c r="AB364" s="79" t="e">
        <f t="shared" si="383"/>
        <v>#VALUE!</v>
      </c>
      <c r="AC364" s="102"/>
      <c r="AD364" s="226"/>
    </row>
    <row r="365" spans="1:30" s="100" customFormat="1" ht="30" customHeight="1">
      <c r="A365" s="88"/>
      <c r="B365" s="89"/>
      <c r="C365" s="82"/>
      <c r="D365" s="83"/>
      <c r="E365" s="83"/>
      <c r="F365" s="766" t="s">
        <v>545</v>
      </c>
      <c r="G365" s="767"/>
      <c r="H365" s="68"/>
      <c r="I365" s="69" t="s">
        <v>546</v>
      </c>
      <c r="J365" s="222">
        <v>955000000</v>
      </c>
      <c r="K365" s="223"/>
      <c r="L365" s="225" t="s">
        <v>539</v>
      </c>
      <c r="M365" s="225" t="s">
        <v>547</v>
      </c>
      <c r="N365" s="142"/>
      <c r="O365" s="75">
        <v>280037901.08999997</v>
      </c>
      <c r="P365" s="74">
        <v>280037901.08999997</v>
      </c>
      <c r="Q365" s="74">
        <v>280037901.08999997</v>
      </c>
      <c r="R365" s="74">
        <v>280037901.08999997</v>
      </c>
      <c r="S365" s="143" t="s">
        <v>548</v>
      </c>
      <c r="T365" s="77">
        <v>30</v>
      </c>
      <c r="U365" s="78">
        <v>95</v>
      </c>
      <c r="V365" s="78">
        <f t="shared" si="386"/>
        <v>30</v>
      </c>
      <c r="W365" s="78">
        <v>29.32334042827225</v>
      </c>
      <c r="X365" s="78">
        <f t="shared" si="381"/>
        <v>29.32334042827225</v>
      </c>
      <c r="Y365" s="78">
        <f t="shared" si="387"/>
        <v>29.32334042827225</v>
      </c>
      <c r="Z365" s="79">
        <f t="shared" si="383"/>
        <v>674962098.91000009</v>
      </c>
      <c r="AA365" s="79">
        <f t="shared" si="388"/>
        <v>674962098.91000009</v>
      </c>
      <c r="AB365" s="79" t="e">
        <f t="shared" si="383"/>
        <v>#VALUE!</v>
      </c>
      <c r="AC365" s="102"/>
      <c r="AD365" s="226"/>
    </row>
    <row r="366" spans="1:30" s="100" customFormat="1" ht="30" customHeight="1">
      <c r="A366" s="88"/>
      <c r="B366" s="89"/>
      <c r="C366" s="82"/>
      <c r="D366" s="83"/>
      <c r="E366" s="83"/>
      <c r="F366" s="766" t="s">
        <v>549</v>
      </c>
      <c r="G366" s="767"/>
      <c r="H366" s="68"/>
      <c r="I366" s="69" t="s">
        <v>529</v>
      </c>
      <c r="J366" s="222">
        <v>500000000</v>
      </c>
      <c r="K366" s="223"/>
      <c r="L366" s="225" t="s">
        <v>539</v>
      </c>
      <c r="M366" s="225" t="s">
        <v>550</v>
      </c>
      <c r="N366" s="142"/>
      <c r="O366" s="75">
        <f t="shared" si="364"/>
        <v>0</v>
      </c>
      <c r="P366" s="74">
        <v>489999999.63999999</v>
      </c>
      <c r="Q366" s="74">
        <v>489999999.63999999</v>
      </c>
      <c r="R366" s="74">
        <v>489999999.63999999</v>
      </c>
      <c r="S366" s="143" t="s">
        <v>551</v>
      </c>
      <c r="T366" s="77">
        <v>98</v>
      </c>
      <c r="U366" s="78">
        <v>100</v>
      </c>
      <c r="V366" s="78">
        <f t="shared" si="386"/>
        <v>98</v>
      </c>
      <c r="W366" s="78">
        <v>97.999999927999994</v>
      </c>
      <c r="X366" s="78">
        <f t="shared" si="381"/>
        <v>97.999999927999994</v>
      </c>
      <c r="Y366" s="78">
        <f t="shared" si="387"/>
        <v>97.999999927999994</v>
      </c>
      <c r="Z366" s="79">
        <f t="shared" si="383"/>
        <v>10000000.360000014</v>
      </c>
      <c r="AA366" s="79">
        <f t="shared" si="388"/>
        <v>10000000.360000014</v>
      </c>
      <c r="AB366" s="79" t="e">
        <f t="shared" si="383"/>
        <v>#VALUE!</v>
      </c>
      <c r="AC366" s="102"/>
      <c r="AD366" s="226"/>
    </row>
    <row r="367" spans="1:30" s="100" customFormat="1" ht="30" customHeight="1">
      <c r="A367" s="88"/>
      <c r="B367" s="89"/>
      <c r="C367" s="82"/>
      <c r="D367" s="83"/>
      <c r="E367" s="83"/>
      <c r="F367" s="766" t="s">
        <v>552</v>
      </c>
      <c r="G367" s="767"/>
      <c r="H367" s="68"/>
      <c r="I367" s="69" t="s">
        <v>553</v>
      </c>
      <c r="J367" s="222">
        <v>750000000</v>
      </c>
      <c r="K367" s="223"/>
      <c r="L367" s="225" t="s">
        <v>539</v>
      </c>
      <c r="M367" s="225" t="s">
        <v>554</v>
      </c>
      <c r="N367" s="142"/>
      <c r="O367" s="75">
        <v>220805884.56</v>
      </c>
      <c r="P367" s="74">
        <v>220805884.56</v>
      </c>
      <c r="Q367" s="74">
        <v>739999999.91999996</v>
      </c>
      <c r="R367" s="74">
        <v>220805884.56</v>
      </c>
      <c r="S367" s="143" t="s">
        <v>555</v>
      </c>
      <c r="T367" s="77">
        <v>30</v>
      </c>
      <c r="U367" s="78">
        <v>100</v>
      </c>
      <c r="V367" s="78">
        <f t="shared" si="386"/>
        <v>30</v>
      </c>
      <c r="W367" s="78">
        <v>29.440784607999998</v>
      </c>
      <c r="X367" s="78">
        <f t="shared" si="381"/>
        <v>98.66666665599999</v>
      </c>
      <c r="Y367" s="78">
        <f t="shared" si="387"/>
        <v>29.440784607999998</v>
      </c>
      <c r="Z367" s="79">
        <f t="shared" si="383"/>
        <v>529194115.44</v>
      </c>
      <c r="AA367" s="79">
        <f t="shared" si="388"/>
        <v>10000000.080000043</v>
      </c>
      <c r="AB367" s="79" t="e">
        <f t="shared" si="383"/>
        <v>#VALUE!</v>
      </c>
      <c r="AC367" s="102"/>
      <c r="AD367" s="226"/>
    </row>
    <row r="368" spans="1:30" s="100" customFormat="1" ht="30" customHeight="1">
      <c r="A368" s="88"/>
      <c r="B368" s="89"/>
      <c r="C368" s="82"/>
      <c r="D368" s="83"/>
      <c r="E368" s="83"/>
      <c r="F368" s="766" t="s">
        <v>556</v>
      </c>
      <c r="G368" s="767"/>
      <c r="H368" s="68"/>
      <c r="I368" s="69" t="s">
        <v>534</v>
      </c>
      <c r="J368" s="222">
        <v>845767150</v>
      </c>
      <c r="K368" s="223"/>
      <c r="L368" s="225" t="s">
        <v>539</v>
      </c>
      <c r="M368" s="225" t="s">
        <v>557</v>
      </c>
      <c r="N368" s="142"/>
      <c r="O368" s="75">
        <v>248062602.72999999</v>
      </c>
      <c r="P368" s="74">
        <v>248062602.72999999</v>
      </c>
      <c r="Q368" s="74">
        <v>829999999.72000003</v>
      </c>
      <c r="R368" s="74">
        <v>248062602.72999999</v>
      </c>
      <c r="S368" s="143" t="s">
        <v>558</v>
      </c>
      <c r="T368" s="77">
        <v>30</v>
      </c>
      <c r="U368" s="78">
        <v>95</v>
      </c>
      <c r="V368" s="78">
        <f t="shared" si="386"/>
        <v>30</v>
      </c>
      <c r="W368" s="78">
        <v>29.329893308104953</v>
      </c>
      <c r="X368" s="78">
        <f t="shared" si="381"/>
        <v>98.135757545087927</v>
      </c>
      <c r="Y368" s="78">
        <f t="shared" si="387"/>
        <v>29.329893308104953</v>
      </c>
      <c r="Z368" s="79">
        <f t="shared" si="383"/>
        <v>597704547.26999998</v>
      </c>
      <c r="AA368" s="79">
        <f t="shared" si="388"/>
        <v>15767150.279999971</v>
      </c>
      <c r="AB368" s="79" t="e">
        <f t="shared" si="383"/>
        <v>#VALUE!</v>
      </c>
      <c r="AC368" s="102"/>
      <c r="AD368" s="226"/>
    </row>
    <row r="369" spans="1:30" s="100" customFormat="1" ht="30" customHeight="1">
      <c r="A369" s="88"/>
      <c r="B369" s="89"/>
      <c r="C369" s="82"/>
      <c r="D369" s="83"/>
      <c r="E369" s="83"/>
      <c r="F369" s="766" t="s">
        <v>559</v>
      </c>
      <c r="G369" s="767"/>
      <c r="H369" s="68"/>
      <c r="I369" s="69" t="s">
        <v>529</v>
      </c>
      <c r="J369" s="222">
        <v>199999800</v>
      </c>
      <c r="K369" s="223"/>
      <c r="L369" s="225"/>
      <c r="M369" s="225"/>
      <c r="N369" s="142"/>
      <c r="O369" s="75">
        <f t="shared" si="364"/>
        <v>0</v>
      </c>
      <c r="P369" s="74"/>
      <c r="Q369" s="74"/>
      <c r="R369" s="74"/>
      <c r="S369" s="143" t="s">
        <v>560</v>
      </c>
      <c r="T369" s="77">
        <v>0</v>
      </c>
      <c r="U369" s="78">
        <v>85</v>
      </c>
      <c r="V369" s="78">
        <f t="shared" si="386"/>
        <v>0</v>
      </c>
      <c r="W369" s="78">
        <v>0</v>
      </c>
      <c r="X369" s="78">
        <f t="shared" si="381"/>
        <v>0</v>
      </c>
      <c r="Y369" s="78">
        <f t="shared" si="387"/>
        <v>0</v>
      </c>
      <c r="Z369" s="79">
        <f t="shared" si="383"/>
        <v>199999800</v>
      </c>
      <c r="AA369" s="79">
        <f t="shared" si="388"/>
        <v>199999800</v>
      </c>
      <c r="AB369" s="79">
        <f t="shared" si="383"/>
        <v>0</v>
      </c>
      <c r="AC369" s="102"/>
      <c r="AD369" s="226"/>
    </row>
    <row r="370" spans="1:30" s="100" customFormat="1" ht="30" customHeight="1">
      <c r="A370" s="88"/>
      <c r="B370" s="89"/>
      <c r="C370" s="82" t="s">
        <v>561</v>
      </c>
      <c r="D370" s="83"/>
      <c r="E370" s="83"/>
      <c r="F370" s="766" t="s">
        <v>562</v>
      </c>
      <c r="G370" s="767"/>
      <c r="H370" s="229"/>
      <c r="I370" s="69"/>
      <c r="J370" s="222"/>
      <c r="K370" s="223"/>
      <c r="L370" s="225"/>
      <c r="M370" s="225"/>
      <c r="N370" s="142"/>
      <c r="O370" s="75"/>
      <c r="P370" s="74"/>
      <c r="Q370" s="74"/>
      <c r="R370" s="74"/>
      <c r="S370" s="143"/>
      <c r="T370" s="77"/>
      <c r="U370" s="78"/>
      <c r="V370" s="78"/>
      <c r="W370" s="78"/>
      <c r="X370" s="78"/>
      <c r="Y370" s="78"/>
      <c r="Z370" s="79"/>
      <c r="AA370" s="79"/>
      <c r="AB370" s="79"/>
      <c r="AC370" s="102"/>
      <c r="AD370" s="226"/>
    </row>
    <row r="371" spans="1:30" s="100" customFormat="1" ht="30" customHeight="1">
      <c r="A371" s="88"/>
      <c r="B371" s="89"/>
      <c r="C371" s="82"/>
      <c r="D371" s="83"/>
      <c r="E371" s="83"/>
      <c r="F371" s="766" t="s">
        <v>563</v>
      </c>
      <c r="G371" s="767"/>
      <c r="H371" s="229"/>
      <c r="I371" s="69" t="s">
        <v>99</v>
      </c>
      <c r="J371" s="222">
        <v>99999800</v>
      </c>
      <c r="K371" s="231"/>
      <c r="L371" s="225"/>
      <c r="M371" s="225"/>
      <c r="N371" s="142"/>
      <c r="O371" s="75"/>
      <c r="P371" s="74"/>
      <c r="Q371" s="74">
        <v>1279600</v>
      </c>
      <c r="R371" s="74"/>
      <c r="S371" s="232" t="s">
        <v>564</v>
      </c>
      <c r="T371" s="78"/>
      <c r="U371" s="78">
        <v>100</v>
      </c>
      <c r="V371" s="78"/>
      <c r="W371" s="78"/>
      <c r="X371" s="78">
        <f t="shared" si="381"/>
        <v>1.2796025592051186</v>
      </c>
      <c r="Y371" s="78"/>
      <c r="Z371" s="79"/>
      <c r="AA371" s="79"/>
      <c r="AB371" s="79"/>
      <c r="AC371" s="102"/>
      <c r="AD371" s="226"/>
    </row>
    <row r="372" spans="1:30" s="100" customFormat="1" ht="30" customHeight="1">
      <c r="A372" s="88"/>
      <c r="B372" s="89"/>
      <c r="C372" s="82"/>
      <c r="D372" s="83"/>
      <c r="E372" s="83"/>
      <c r="F372" s="766" t="s">
        <v>565</v>
      </c>
      <c r="G372" s="767"/>
      <c r="H372" s="229"/>
      <c r="I372" s="69" t="s">
        <v>99</v>
      </c>
      <c r="J372" s="222">
        <v>158118500</v>
      </c>
      <c r="K372" s="231"/>
      <c r="L372" s="225"/>
      <c r="M372" s="225"/>
      <c r="N372" s="142"/>
      <c r="O372" s="75"/>
      <c r="P372" s="74">
        <v>40680000</v>
      </c>
      <c r="Q372" s="74">
        <v>61680000</v>
      </c>
      <c r="R372" s="74">
        <v>40680000</v>
      </c>
      <c r="S372" s="143"/>
      <c r="T372" s="78"/>
      <c r="U372" s="78">
        <v>32.369999999999997</v>
      </c>
      <c r="V372" s="78"/>
      <c r="W372" s="78"/>
      <c r="X372" s="78">
        <f t="shared" si="381"/>
        <v>39.0087181449356</v>
      </c>
      <c r="Y372" s="78"/>
      <c r="Z372" s="79"/>
      <c r="AA372" s="79"/>
      <c r="AB372" s="79"/>
      <c r="AC372" s="102"/>
      <c r="AD372" s="226"/>
    </row>
    <row r="373" spans="1:30" s="35" customFormat="1" ht="30" customHeight="1">
      <c r="A373" s="5"/>
      <c r="B373" s="24"/>
      <c r="C373" s="51" t="s">
        <v>566</v>
      </c>
      <c r="D373" s="171"/>
      <c r="E373" s="171"/>
      <c r="F373" s="768" t="s">
        <v>567</v>
      </c>
      <c r="G373" s="782"/>
      <c r="H373" s="53"/>
      <c r="I373" s="54"/>
      <c r="J373" s="215"/>
      <c r="K373" s="216"/>
      <c r="L373" s="217"/>
      <c r="M373" s="217"/>
      <c r="N373" s="218"/>
      <c r="O373" s="219"/>
      <c r="P373" s="218"/>
      <c r="Q373" s="218"/>
      <c r="R373" s="218"/>
      <c r="S373" s="57"/>
      <c r="T373" s="220"/>
      <c r="U373" s="220"/>
      <c r="V373" s="220"/>
      <c r="W373" s="220"/>
      <c r="X373" s="220"/>
      <c r="Y373" s="220"/>
      <c r="Z373" s="215"/>
      <c r="AA373" s="215"/>
      <c r="AB373" s="215"/>
      <c r="AC373" s="63"/>
      <c r="AD373" s="221"/>
    </row>
    <row r="374" spans="1:30" s="35" customFormat="1" ht="30" customHeight="1">
      <c r="A374" s="5"/>
      <c r="B374" s="24"/>
      <c r="C374" s="51" t="s">
        <v>568</v>
      </c>
      <c r="D374" s="171"/>
      <c r="E374" s="171"/>
      <c r="F374" s="768" t="s">
        <v>569</v>
      </c>
      <c r="G374" s="782"/>
      <c r="H374" s="53"/>
      <c r="I374" s="54"/>
      <c r="J374" s="215"/>
      <c r="K374" s="216"/>
      <c r="L374" s="217"/>
      <c r="M374" s="217"/>
      <c r="N374" s="218"/>
      <c r="O374" s="219"/>
      <c r="P374" s="218"/>
      <c r="Q374" s="218"/>
      <c r="R374" s="218"/>
      <c r="S374" s="57"/>
      <c r="T374" s="220"/>
      <c r="U374" s="220"/>
      <c r="V374" s="220"/>
      <c r="W374" s="220"/>
      <c r="X374" s="220"/>
      <c r="Y374" s="220"/>
      <c r="Z374" s="215"/>
      <c r="AA374" s="215"/>
      <c r="AB374" s="215"/>
      <c r="AC374" s="63"/>
      <c r="AD374" s="221"/>
    </row>
    <row r="375" spans="1:30" s="100" customFormat="1" ht="39" customHeight="1">
      <c r="A375" s="88"/>
      <c r="B375" s="89"/>
      <c r="C375" s="82" t="s">
        <v>570</v>
      </c>
      <c r="D375" s="83"/>
      <c r="E375" s="83"/>
      <c r="F375" s="766" t="s">
        <v>571</v>
      </c>
      <c r="G375" s="767"/>
      <c r="H375" s="229"/>
      <c r="I375" s="69"/>
      <c r="J375" s="222"/>
      <c r="K375" s="223"/>
      <c r="L375" s="225"/>
      <c r="M375" s="225"/>
      <c r="N375" s="142"/>
      <c r="O375" s="75"/>
      <c r="P375" s="74">
        <f t="shared" ref="P375:R403" si="389">O375</f>
        <v>0</v>
      </c>
      <c r="Q375" s="74">
        <f t="shared" si="389"/>
        <v>0</v>
      </c>
      <c r="R375" s="74">
        <f t="shared" si="389"/>
        <v>0</v>
      </c>
      <c r="S375" s="143"/>
      <c r="T375" s="77"/>
      <c r="U375" s="78"/>
      <c r="V375" s="78"/>
      <c r="W375" s="78"/>
      <c r="X375" s="78"/>
      <c r="Y375" s="78"/>
      <c r="Z375" s="79"/>
      <c r="AA375" s="79"/>
      <c r="AB375" s="79"/>
      <c r="AC375" s="102"/>
      <c r="AD375" s="226"/>
    </row>
    <row r="376" spans="1:30" s="100" customFormat="1" ht="39" customHeight="1">
      <c r="A376" s="88"/>
      <c r="B376" s="89"/>
      <c r="C376" s="82"/>
      <c r="D376" s="83"/>
      <c r="E376" s="83"/>
      <c r="F376" s="798" t="s">
        <v>572</v>
      </c>
      <c r="G376" s="799"/>
      <c r="H376" s="229"/>
      <c r="I376" s="69" t="s">
        <v>99</v>
      </c>
      <c r="J376" s="222">
        <v>41420000</v>
      </c>
      <c r="K376" s="223"/>
      <c r="L376" s="225"/>
      <c r="M376" s="225"/>
      <c r="N376" s="142"/>
      <c r="O376" s="75">
        <f t="shared" ref="O376:O437" si="390">N376</f>
        <v>0</v>
      </c>
      <c r="P376" s="74">
        <f t="shared" si="389"/>
        <v>0</v>
      </c>
      <c r="Q376" s="74">
        <f t="shared" si="389"/>
        <v>0</v>
      </c>
      <c r="R376" s="74">
        <f t="shared" si="389"/>
        <v>0</v>
      </c>
      <c r="S376" s="143"/>
      <c r="T376" s="77">
        <v>0</v>
      </c>
      <c r="U376" s="78">
        <v>0</v>
      </c>
      <c r="V376" s="78">
        <f t="shared" ref="V376:V382" si="391">ROUNDUP(Y376,0)</f>
        <v>0</v>
      </c>
      <c r="W376" s="78">
        <v>0</v>
      </c>
      <c r="X376" s="78">
        <f t="shared" ref="X376:X439" si="392">Q376/J376*100</f>
        <v>0</v>
      </c>
      <c r="Y376" s="78">
        <f t="shared" ref="Y376:Y383" si="393">(P376/J376)*100</f>
        <v>0</v>
      </c>
      <c r="Z376" s="79">
        <f t="shared" ref="Z376:AB383" si="394">J376-P376</f>
        <v>41420000</v>
      </c>
      <c r="AA376" s="79">
        <f t="shared" ref="AA376:AA383" si="395">J376-Q376</f>
        <v>41420000</v>
      </c>
      <c r="AB376" s="79">
        <f t="shared" si="394"/>
        <v>0</v>
      </c>
      <c r="AC376" s="102"/>
      <c r="AD376" s="226"/>
    </row>
    <row r="377" spans="1:30" s="100" customFormat="1" ht="30" customHeight="1">
      <c r="A377" s="88"/>
      <c r="B377" s="89"/>
      <c r="C377" s="82"/>
      <c r="D377" s="83"/>
      <c r="E377" s="83"/>
      <c r="F377" s="798" t="s">
        <v>573</v>
      </c>
      <c r="G377" s="799"/>
      <c r="H377" s="233"/>
      <c r="I377" s="69"/>
      <c r="J377" s="222">
        <v>100000000</v>
      </c>
      <c r="K377" s="223"/>
      <c r="L377" s="225"/>
      <c r="M377" s="225"/>
      <c r="N377" s="142">
        <v>94600000</v>
      </c>
      <c r="O377" s="75">
        <f t="shared" si="390"/>
        <v>94600000</v>
      </c>
      <c r="P377" s="74">
        <f t="shared" si="389"/>
        <v>94600000</v>
      </c>
      <c r="Q377" s="74">
        <f t="shared" si="389"/>
        <v>94600000</v>
      </c>
      <c r="R377" s="74">
        <f t="shared" si="389"/>
        <v>94600000</v>
      </c>
      <c r="S377" s="232" t="s">
        <v>574</v>
      </c>
      <c r="T377" s="77">
        <v>100</v>
      </c>
      <c r="U377" s="78">
        <v>100</v>
      </c>
      <c r="V377" s="78">
        <v>100</v>
      </c>
      <c r="W377" s="78">
        <v>94.6</v>
      </c>
      <c r="X377" s="78">
        <f t="shared" si="392"/>
        <v>94.6</v>
      </c>
      <c r="Y377" s="78">
        <f t="shared" si="393"/>
        <v>94.6</v>
      </c>
      <c r="Z377" s="79">
        <f t="shared" si="394"/>
        <v>5400000</v>
      </c>
      <c r="AA377" s="79">
        <f t="shared" si="395"/>
        <v>5400000</v>
      </c>
      <c r="AB377" s="79">
        <f t="shared" si="394"/>
        <v>-94600000</v>
      </c>
      <c r="AC377" s="102"/>
      <c r="AD377" s="226"/>
    </row>
    <row r="378" spans="1:30" s="100" customFormat="1" ht="30" customHeight="1">
      <c r="A378" s="88"/>
      <c r="B378" s="89"/>
      <c r="C378" s="82"/>
      <c r="D378" s="83"/>
      <c r="E378" s="83"/>
      <c r="F378" s="798" t="s">
        <v>575</v>
      </c>
      <c r="G378" s="799"/>
      <c r="H378" s="233"/>
      <c r="I378" s="233" t="s">
        <v>99</v>
      </c>
      <c r="J378" s="222">
        <v>354300000</v>
      </c>
      <c r="K378" s="230"/>
      <c r="L378" s="225"/>
      <c r="M378" s="225"/>
      <c r="N378" s="142"/>
      <c r="O378" s="75">
        <f t="shared" si="390"/>
        <v>0</v>
      </c>
      <c r="P378" s="74">
        <f t="shared" si="389"/>
        <v>0</v>
      </c>
      <c r="Q378" s="74">
        <v>84920000</v>
      </c>
      <c r="R378" s="74">
        <f t="shared" si="389"/>
        <v>84920000</v>
      </c>
      <c r="S378" s="143"/>
      <c r="T378" s="77">
        <v>0</v>
      </c>
      <c r="U378" s="78">
        <v>71.27</v>
      </c>
      <c r="V378" s="78">
        <f t="shared" si="391"/>
        <v>0</v>
      </c>
      <c r="W378" s="78">
        <v>0</v>
      </c>
      <c r="X378" s="78">
        <f t="shared" si="392"/>
        <v>23.968388371436635</v>
      </c>
      <c r="Y378" s="78">
        <f t="shared" si="393"/>
        <v>0</v>
      </c>
      <c r="Z378" s="79">
        <f t="shared" si="394"/>
        <v>354300000</v>
      </c>
      <c r="AA378" s="79">
        <f t="shared" si="395"/>
        <v>269380000</v>
      </c>
      <c r="AB378" s="79">
        <f t="shared" si="394"/>
        <v>-84920000</v>
      </c>
      <c r="AC378" s="102"/>
      <c r="AD378" s="226"/>
    </row>
    <row r="379" spans="1:30" s="100" customFormat="1" ht="30" customHeight="1">
      <c r="A379" s="88"/>
      <c r="B379" s="89"/>
      <c r="C379" s="82"/>
      <c r="D379" s="83"/>
      <c r="E379" s="83"/>
      <c r="F379" s="798" t="s">
        <v>576</v>
      </c>
      <c r="G379" s="799"/>
      <c r="H379" s="229"/>
      <c r="I379" s="69" t="s">
        <v>99</v>
      </c>
      <c r="J379" s="222">
        <v>391592000</v>
      </c>
      <c r="K379" s="230"/>
      <c r="L379" s="225"/>
      <c r="M379" s="225"/>
      <c r="N379" s="142"/>
      <c r="O379" s="75">
        <f t="shared" si="390"/>
        <v>0</v>
      </c>
      <c r="P379" s="74">
        <f t="shared" si="389"/>
        <v>0</v>
      </c>
      <c r="Q379" s="74">
        <v>213780000</v>
      </c>
      <c r="R379" s="74">
        <f t="shared" si="389"/>
        <v>213780000</v>
      </c>
      <c r="S379" s="143"/>
      <c r="T379" s="77">
        <v>0</v>
      </c>
      <c r="U379" s="78"/>
      <c r="V379" s="78">
        <f t="shared" si="391"/>
        <v>0</v>
      </c>
      <c r="W379" s="78">
        <v>0</v>
      </c>
      <c r="X379" s="78">
        <f t="shared" si="392"/>
        <v>54.592535087540092</v>
      </c>
      <c r="Y379" s="78">
        <f t="shared" si="393"/>
        <v>0</v>
      </c>
      <c r="Z379" s="79">
        <f t="shared" si="394"/>
        <v>391592000</v>
      </c>
      <c r="AA379" s="79">
        <f t="shared" si="395"/>
        <v>177812000</v>
      </c>
      <c r="AB379" s="79">
        <f t="shared" si="394"/>
        <v>-213780000</v>
      </c>
      <c r="AC379" s="102"/>
      <c r="AD379" s="226"/>
    </row>
    <row r="380" spans="1:30" s="100" customFormat="1" ht="30" customHeight="1">
      <c r="A380" s="88"/>
      <c r="B380" s="89"/>
      <c r="C380" s="82"/>
      <c r="D380" s="83"/>
      <c r="E380" s="83"/>
      <c r="F380" s="798" t="s">
        <v>577</v>
      </c>
      <c r="G380" s="799"/>
      <c r="H380" s="69"/>
      <c r="I380" s="69" t="s">
        <v>99</v>
      </c>
      <c r="J380" s="222">
        <v>100000000</v>
      </c>
      <c r="K380" s="230"/>
      <c r="L380" s="225"/>
      <c r="M380" s="225"/>
      <c r="N380" s="142"/>
      <c r="O380" s="75">
        <f t="shared" si="390"/>
        <v>0</v>
      </c>
      <c r="P380" s="74">
        <v>0</v>
      </c>
      <c r="Q380" s="74">
        <v>94794000</v>
      </c>
      <c r="R380" s="74">
        <v>0</v>
      </c>
      <c r="S380" s="143" t="s">
        <v>578</v>
      </c>
      <c r="T380" s="77">
        <v>30</v>
      </c>
      <c r="U380" s="78">
        <v>100</v>
      </c>
      <c r="V380" s="78">
        <v>30</v>
      </c>
      <c r="W380" s="78">
        <v>0</v>
      </c>
      <c r="X380" s="78">
        <f t="shared" si="392"/>
        <v>94.793999999999997</v>
      </c>
      <c r="Y380" s="78">
        <f t="shared" si="393"/>
        <v>0</v>
      </c>
      <c r="Z380" s="79">
        <f t="shared" si="394"/>
        <v>100000000</v>
      </c>
      <c r="AA380" s="79">
        <f t="shared" si="395"/>
        <v>5206000</v>
      </c>
      <c r="AB380" s="79">
        <f t="shared" si="394"/>
        <v>0</v>
      </c>
      <c r="AC380" s="102"/>
      <c r="AD380" s="226"/>
    </row>
    <row r="381" spans="1:30" s="100" customFormat="1" ht="30" customHeight="1">
      <c r="A381" s="88"/>
      <c r="B381" s="89"/>
      <c r="C381" s="82"/>
      <c r="D381" s="83"/>
      <c r="E381" s="83"/>
      <c r="F381" s="798" t="s">
        <v>579</v>
      </c>
      <c r="G381" s="799"/>
      <c r="H381" s="69"/>
      <c r="I381" s="69" t="s">
        <v>99</v>
      </c>
      <c r="J381" s="222">
        <v>100000000</v>
      </c>
      <c r="K381" s="230"/>
      <c r="L381" s="225"/>
      <c r="M381" s="225"/>
      <c r="N381" s="142"/>
      <c r="O381" s="75">
        <f t="shared" si="390"/>
        <v>0</v>
      </c>
      <c r="P381" s="74">
        <v>0</v>
      </c>
      <c r="Q381" s="74">
        <v>94683000</v>
      </c>
      <c r="R381" s="74">
        <v>0</v>
      </c>
      <c r="S381" s="143" t="s">
        <v>578</v>
      </c>
      <c r="T381" s="77">
        <v>60</v>
      </c>
      <c r="U381" s="78">
        <v>100</v>
      </c>
      <c r="V381" s="78">
        <v>60</v>
      </c>
      <c r="W381" s="78">
        <v>0</v>
      </c>
      <c r="X381" s="78">
        <f t="shared" si="392"/>
        <v>94.682999999999993</v>
      </c>
      <c r="Y381" s="78">
        <f t="shared" si="393"/>
        <v>0</v>
      </c>
      <c r="Z381" s="79">
        <f t="shared" si="394"/>
        <v>100000000</v>
      </c>
      <c r="AA381" s="79">
        <f t="shared" si="395"/>
        <v>5317000</v>
      </c>
      <c r="AB381" s="79">
        <f t="shared" si="394"/>
        <v>0</v>
      </c>
      <c r="AC381" s="102"/>
      <c r="AD381" s="226"/>
    </row>
    <row r="382" spans="1:30" s="100" customFormat="1" ht="30" customHeight="1">
      <c r="A382" s="88"/>
      <c r="B382" s="89"/>
      <c r="C382" s="82"/>
      <c r="D382" s="83"/>
      <c r="E382" s="83"/>
      <c r="F382" s="798" t="s">
        <v>580</v>
      </c>
      <c r="G382" s="799"/>
      <c r="H382" s="69"/>
      <c r="I382" s="69" t="s">
        <v>99</v>
      </c>
      <c r="J382" s="222">
        <v>150000000</v>
      </c>
      <c r="K382" s="230"/>
      <c r="L382" s="225"/>
      <c r="M382" s="225"/>
      <c r="N382" s="142"/>
      <c r="O382" s="75">
        <v>134280000</v>
      </c>
      <c r="P382" s="74">
        <f t="shared" si="389"/>
        <v>134280000</v>
      </c>
      <c r="Q382" s="74">
        <v>149940000</v>
      </c>
      <c r="R382" s="74">
        <f t="shared" si="389"/>
        <v>149940000</v>
      </c>
      <c r="S382" s="143"/>
      <c r="T382" s="77">
        <v>90</v>
      </c>
      <c r="U382" s="78">
        <v>99.96</v>
      </c>
      <c r="V382" s="78">
        <f t="shared" si="391"/>
        <v>90</v>
      </c>
      <c r="W382" s="78">
        <v>89.52</v>
      </c>
      <c r="X382" s="78">
        <f t="shared" si="392"/>
        <v>99.960000000000008</v>
      </c>
      <c r="Y382" s="78">
        <f t="shared" si="393"/>
        <v>89.52</v>
      </c>
      <c r="Z382" s="79">
        <f t="shared" si="394"/>
        <v>15720000</v>
      </c>
      <c r="AA382" s="79">
        <f t="shared" si="395"/>
        <v>60000</v>
      </c>
      <c r="AB382" s="79">
        <f t="shared" si="394"/>
        <v>-149940000</v>
      </c>
      <c r="AC382" s="102"/>
      <c r="AD382" s="226"/>
    </row>
    <row r="383" spans="1:30" s="100" customFormat="1" ht="30" customHeight="1">
      <c r="A383" s="88"/>
      <c r="B383" s="89"/>
      <c r="C383" s="82" t="s">
        <v>581</v>
      </c>
      <c r="D383" s="83"/>
      <c r="E383" s="83"/>
      <c r="F383" s="766" t="s">
        <v>582</v>
      </c>
      <c r="G383" s="797"/>
      <c r="H383" s="233"/>
      <c r="I383" s="69"/>
      <c r="J383" s="222">
        <v>399999400</v>
      </c>
      <c r="K383" s="223" t="s">
        <v>45</v>
      </c>
      <c r="L383" s="225"/>
      <c r="M383" s="225" t="s">
        <v>583</v>
      </c>
      <c r="N383" s="142" t="str">
        <f t="shared" si="364"/>
        <v>5 Dokumen</v>
      </c>
      <c r="O383" s="75">
        <v>0</v>
      </c>
      <c r="P383" s="74">
        <f t="shared" si="389"/>
        <v>0</v>
      </c>
      <c r="Q383" s="74">
        <f t="shared" si="389"/>
        <v>0</v>
      </c>
      <c r="R383" s="74">
        <f t="shared" si="389"/>
        <v>0</v>
      </c>
      <c r="S383" s="143"/>
      <c r="T383" s="77">
        <v>0</v>
      </c>
      <c r="U383" s="78">
        <v>0</v>
      </c>
      <c r="V383" s="78">
        <f t="shared" si="379"/>
        <v>0</v>
      </c>
      <c r="W383" s="78">
        <v>0</v>
      </c>
      <c r="X383" s="78">
        <f t="shared" si="392"/>
        <v>0</v>
      </c>
      <c r="Y383" s="78">
        <f t="shared" si="393"/>
        <v>0</v>
      </c>
      <c r="Z383" s="79">
        <f t="shared" si="394"/>
        <v>399999400</v>
      </c>
      <c r="AA383" s="79">
        <f t="shared" si="395"/>
        <v>399999400</v>
      </c>
      <c r="AB383" s="79">
        <f t="shared" si="394"/>
        <v>0</v>
      </c>
      <c r="AC383" s="102"/>
      <c r="AD383" s="226"/>
    </row>
    <row r="384" spans="1:30" s="100" customFormat="1" ht="30" customHeight="1">
      <c r="A384" s="88"/>
      <c r="B384" s="89"/>
      <c r="C384" s="82" t="s">
        <v>584</v>
      </c>
      <c r="D384" s="83"/>
      <c r="E384" s="83"/>
      <c r="F384" s="766" t="s">
        <v>585</v>
      </c>
      <c r="G384" s="797"/>
      <c r="H384" s="233"/>
      <c r="I384" s="233"/>
      <c r="J384" s="222"/>
      <c r="K384" s="230"/>
      <c r="L384" s="225"/>
      <c r="M384" s="225"/>
      <c r="N384" s="142"/>
      <c r="O384" s="75"/>
      <c r="P384" s="74">
        <f t="shared" si="389"/>
        <v>0</v>
      </c>
      <c r="Q384" s="74">
        <f t="shared" si="389"/>
        <v>0</v>
      </c>
      <c r="R384" s="74">
        <f t="shared" si="389"/>
        <v>0</v>
      </c>
      <c r="S384" s="143"/>
      <c r="T384" s="77"/>
      <c r="U384" s="78"/>
      <c r="V384" s="78"/>
      <c r="W384" s="78"/>
      <c r="X384" s="78"/>
      <c r="Y384" s="78"/>
      <c r="Z384" s="79"/>
      <c r="AA384" s="79"/>
      <c r="AB384" s="79"/>
      <c r="AC384" s="102"/>
      <c r="AD384" s="226"/>
    </row>
    <row r="385" spans="1:30" s="100" customFormat="1" ht="30" customHeight="1">
      <c r="A385" s="88"/>
      <c r="B385" s="89"/>
      <c r="C385" s="82"/>
      <c r="D385" s="83"/>
      <c r="E385" s="83"/>
      <c r="F385" s="766" t="s">
        <v>586</v>
      </c>
      <c r="G385" s="797"/>
      <c r="H385" s="229"/>
      <c r="I385" s="233" t="s">
        <v>99</v>
      </c>
      <c r="J385" s="222">
        <v>600000000</v>
      </c>
      <c r="K385" s="230"/>
      <c r="L385" s="225"/>
      <c r="M385" s="225" t="s">
        <v>587</v>
      </c>
      <c r="N385" s="142">
        <v>97960000</v>
      </c>
      <c r="O385" s="75">
        <v>138200000</v>
      </c>
      <c r="P385" s="74">
        <v>218680000</v>
      </c>
      <c r="Q385" s="74">
        <v>299160000</v>
      </c>
      <c r="R385" s="74">
        <v>218680000</v>
      </c>
      <c r="S385" s="143"/>
      <c r="T385" s="77">
        <v>51.68</v>
      </c>
      <c r="U385" s="78">
        <v>64.209999999999994</v>
      </c>
      <c r="V385" s="78">
        <v>51.68</v>
      </c>
      <c r="W385" s="78">
        <v>36.446666666666665</v>
      </c>
      <c r="X385" s="78">
        <f t="shared" si="392"/>
        <v>49.86</v>
      </c>
      <c r="Y385" s="78">
        <f t="shared" ref="Y385:Y402" si="396">(P385/J385)*100</f>
        <v>36.446666666666665</v>
      </c>
      <c r="Z385" s="79">
        <f t="shared" ref="Z385:AB402" si="397">J385-P385</f>
        <v>381320000</v>
      </c>
      <c r="AA385" s="79">
        <f t="shared" ref="AA385:AA402" si="398">J385-Q385</f>
        <v>300840000</v>
      </c>
      <c r="AB385" s="79">
        <f t="shared" si="397"/>
        <v>-218680000</v>
      </c>
      <c r="AC385" s="102"/>
      <c r="AD385" s="226"/>
    </row>
    <row r="386" spans="1:30" s="100" customFormat="1" ht="30" customHeight="1">
      <c r="A386" s="88"/>
      <c r="B386" s="89"/>
      <c r="C386" s="82"/>
      <c r="D386" s="83"/>
      <c r="E386" s="83"/>
      <c r="F386" s="766" t="s">
        <v>588</v>
      </c>
      <c r="G386" s="797"/>
      <c r="H386" s="229"/>
      <c r="I386" s="233" t="s">
        <v>589</v>
      </c>
      <c r="J386" s="222">
        <v>150000000</v>
      </c>
      <c r="K386" s="230"/>
      <c r="L386" s="225"/>
      <c r="M386" s="225" t="s">
        <v>590</v>
      </c>
      <c r="N386" s="142"/>
      <c r="O386" s="75">
        <f t="shared" si="390"/>
        <v>0</v>
      </c>
      <c r="P386" s="74">
        <v>142315000</v>
      </c>
      <c r="Q386" s="74">
        <v>143115000</v>
      </c>
      <c r="R386" s="74">
        <v>142315000</v>
      </c>
      <c r="S386" s="143" t="s">
        <v>591</v>
      </c>
      <c r="T386" s="77">
        <v>100</v>
      </c>
      <c r="U386" s="78">
        <v>100</v>
      </c>
      <c r="V386" s="78">
        <v>100</v>
      </c>
      <c r="W386" s="78">
        <v>94.876666666666665</v>
      </c>
      <c r="X386" s="78">
        <f t="shared" si="392"/>
        <v>95.41</v>
      </c>
      <c r="Y386" s="78">
        <f t="shared" si="396"/>
        <v>94.876666666666665</v>
      </c>
      <c r="Z386" s="79">
        <f t="shared" si="397"/>
        <v>7685000</v>
      </c>
      <c r="AA386" s="79">
        <f t="shared" si="398"/>
        <v>6885000</v>
      </c>
      <c r="AB386" s="79">
        <f t="shared" si="397"/>
        <v>-142315000</v>
      </c>
      <c r="AC386" s="102"/>
      <c r="AD386" s="226"/>
    </row>
    <row r="387" spans="1:30" s="100" customFormat="1" ht="30" customHeight="1">
      <c r="A387" s="88"/>
      <c r="B387" s="89"/>
      <c r="C387" s="82"/>
      <c r="D387" s="83"/>
      <c r="E387" s="83"/>
      <c r="F387" s="766" t="s">
        <v>592</v>
      </c>
      <c r="G387" s="797"/>
      <c r="H387" s="229"/>
      <c r="I387" s="233" t="s">
        <v>546</v>
      </c>
      <c r="J387" s="222">
        <v>200000000</v>
      </c>
      <c r="K387" s="230"/>
      <c r="L387" s="225"/>
      <c r="M387" s="225" t="s">
        <v>593</v>
      </c>
      <c r="N387" s="142"/>
      <c r="O387" s="75">
        <f t="shared" si="390"/>
        <v>0</v>
      </c>
      <c r="P387" s="74">
        <v>189603000</v>
      </c>
      <c r="Q387" s="74">
        <v>192203000</v>
      </c>
      <c r="R387" s="74">
        <v>189603000</v>
      </c>
      <c r="S387" s="143" t="s">
        <v>594</v>
      </c>
      <c r="T387" s="77">
        <v>100</v>
      </c>
      <c r="U387" s="78">
        <v>100</v>
      </c>
      <c r="V387" s="78">
        <v>100</v>
      </c>
      <c r="W387" s="78">
        <v>94.801500000000004</v>
      </c>
      <c r="X387" s="78">
        <f t="shared" si="392"/>
        <v>96.101500000000001</v>
      </c>
      <c r="Y387" s="78">
        <f t="shared" si="396"/>
        <v>94.801500000000004</v>
      </c>
      <c r="Z387" s="79">
        <f t="shared" si="397"/>
        <v>10397000</v>
      </c>
      <c r="AA387" s="79">
        <f t="shared" si="398"/>
        <v>7797000</v>
      </c>
      <c r="AB387" s="79">
        <f t="shared" si="397"/>
        <v>-189603000</v>
      </c>
      <c r="AC387" s="102"/>
      <c r="AD387" s="226"/>
    </row>
    <row r="388" spans="1:30" s="100" customFormat="1" ht="30" customHeight="1">
      <c r="A388" s="88"/>
      <c r="B388" s="89"/>
      <c r="C388" s="82"/>
      <c r="D388" s="83"/>
      <c r="E388" s="83"/>
      <c r="F388" s="766" t="s">
        <v>595</v>
      </c>
      <c r="G388" s="797"/>
      <c r="H388" s="229"/>
      <c r="I388" s="233" t="s">
        <v>596</v>
      </c>
      <c r="J388" s="222">
        <v>150000000</v>
      </c>
      <c r="K388" s="230"/>
      <c r="L388" s="225"/>
      <c r="M388" s="225" t="s">
        <v>597</v>
      </c>
      <c r="N388" s="142"/>
      <c r="O388" s="75">
        <f t="shared" si="390"/>
        <v>0</v>
      </c>
      <c r="P388" s="74"/>
      <c r="Q388" s="74">
        <v>143633999.99000001</v>
      </c>
      <c r="R388" s="74"/>
      <c r="S388" s="143" t="s">
        <v>598</v>
      </c>
      <c r="T388" s="77">
        <v>100</v>
      </c>
      <c r="U388" s="78">
        <v>100</v>
      </c>
      <c r="V388" s="78">
        <v>100</v>
      </c>
      <c r="W388" s="78">
        <v>0</v>
      </c>
      <c r="X388" s="78">
        <f t="shared" si="392"/>
        <v>95.755999993333347</v>
      </c>
      <c r="Y388" s="78">
        <f t="shared" si="396"/>
        <v>0</v>
      </c>
      <c r="Z388" s="79">
        <f t="shared" si="397"/>
        <v>150000000</v>
      </c>
      <c r="AA388" s="79">
        <f t="shared" si="398"/>
        <v>6366000.0099999905</v>
      </c>
      <c r="AB388" s="79">
        <f t="shared" si="397"/>
        <v>0</v>
      </c>
      <c r="AC388" s="102"/>
      <c r="AD388" s="226"/>
    </row>
    <row r="389" spans="1:30" s="100" customFormat="1" ht="30" customHeight="1">
      <c r="A389" s="88"/>
      <c r="B389" s="89"/>
      <c r="C389" s="82"/>
      <c r="D389" s="83"/>
      <c r="E389" s="83"/>
      <c r="F389" s="766" t="s">
        <v>599</v>
      </c>
      <c r="G389" s="797"/>
      <c r="H389" s="229"/>
      <c r="I389" s="233" t="s">
        <v>596</v>
      </c>
      <c r="J389" s="222">
        <v>100000000</v>
      </c>
      <c r="K389" s="230"/>
      <c r="L389" s="225"/>
      <c r="M389" s="225" t="s">
        <v>600</v>
      </c>
      <c r="N389" s="142"/>
      <c r="O389" s="75">
        <f t="shared" si="390"/>
        <v>0</v>
      </c>
      <c r="P389" s="74"/>
      <c r="Q389" s="74">
        <v>95211000</v>
      </c>
      <c r="R389" s="74"/>
      <c r="S389" s="143" t="s">
        <v>601</v>
      </c>
      <c r="T389" s="77">
        <v>100</v>
      </c>
      <c r="U389" s="78">
        <v>100</v>
      </c>
      <c r="V389" s="78">
        <v>100</v>
      </c>
      <c r="W389" s="78">
        <v>0</v>
      </c>
      <c r="X389" s="78">
        <f t="shared" si="392"/>
        <v>95.210999999999999</v>
      </c>
      <c r="Y389" s="78">
        <f t="shared" si="396"/>
        <v>0</v>
      </c>
      <c r="Z389" s="79">
        <f t="shared" si="397"/>
        <v>100000000</v>
      </c>
      <c r="AA389" s="79">
        <f t="shared" si="398"/>
        <v>4789000</v>
      </c>
      <c r="AB389" s="79">
        <f t="shared" si="397"/>
        <v>0</v>
      </c>
      <c r="AC389" s="102"/>
      <c r="AD389" s="226"/>
    </row>
    <row r="390" spans="1:30" s="100" customFormat="1" ht="30" customHeight="1">
      <c r="A390" s="88"/>
      <c r="B390" s="89"/>
      <c r="C390" s="82"/>
      <c r="D390" s="83"/>
      <c r="E390" s="83"/>
      <c r="F390" s="766" t="s">
        <v>602</v>
      </c>
      <c r="G390" s="797"/>
      <c r="H390" s="229"/>
      <c r="I390" s="233" t="s">
        <v>589</v>
      </c>
      <c r="J390" s="222">
        <v>125000000</v>
      </c>
      <c r="K390" s="230"/>
      <c r="L390" s="225"/>
      <c r="M390" s="225" t="s">
        <v>603</v>
      </c>
      <c r="N390" s="142"/>
      <c r="O390" s="75">
        <f t="shared" si="390"/>
        <v>0</v>
      </c>
      <c r="P390" s="74"/>
      <c r="Q390" s="74"/>
      <c r="R390" s="74"/>
      <c r="S390" s="143"/>
      <c r="T390" s="77"/>
      <c r="U390" s="78"/>
      <c r="V390" s="78"/>
      <c r="W390" s="78">
        <v>0</v>
      </c>
      <c r="X390" s="78">
        <v>0</v>
      </c>
      <c r="Y390" s="78">
        <f t="shared" si="396"/>
        <v>0</v>
      </c>
      <c r="Z390" s="79">
        <f t="shared" si="397"/>
        <v>125000000</v>
      </c>
      <c r="AA390" s="79">
        <f t="shared" si="398"/>
        <v>125000000</v>
      </c>
      <c r="AB390" s="79">
        <f t="shared" si="397"/>
        <v>0</v>
      </c>
      <c r="AC390" s="102"/>
      <c r="AD390" s="226"/>
    </row>
    <row r="391" spans="1:30" s="100" customFormat="1" ht="30" customHeight="1">
      <c r="A391" s="88"/>
      <c r="B391" s="89"/>
      <c r="C391" s="82"/>
      <c r="D391" s="83"/>
      <c r="E391" s="83"/>
      <c r="F391" s="766" t="s">
        <v>604</v>
      </c>
      <c r="G391" s="797"/>
      <c r="H391" s="229"/>
      <c r="I391" s="233" t="s">
        <v>605</v>
      </c>
      <c r="J391" s="222">
        <v>149986599</v>
      </c>
      <c r="K391" s="230"/>
      <c r="L391" s="225"/>
      <c r="M391" s="225"/>
      <c r="N391" s="142"/>
      <c r="O391" s="75">
        <f t="shared" si="390"/>
        <v>0</v>
      </c>
      <c r="P391" s="74">
        <v>1080000</v>
      </c>
      <c r="Q391" s="74">
        <v>1080000</v>
      </c>
      <c r="R391" s="74">
        <v>1080000</v>
      </c>
      <c r="S391" s="143"/>
      <c r="T391" s="77"/>
      <c r="U391" s="78">
        <v>4.5</v>
      </c>
      <c r="V391" s="78"/>
      <c r="W391" s="78">
        <v>0.72006433054729113</v>
      </c>
      <c r="X391" s="78">
        <f t="shared" si="392"/>
        <v>0.72006433054729113</v>
      </c>
      <c r="Y391" s="78">
        <f t="shared" si="396"/>
        <v>0.72006433054729113</v>
      </c>
      <c r="Z391" s="79">
        <f t="shared" si="397"/>
        <v>148906599</v>
      </c>
      <c r="AA391" s="79">
        <f t="shared" si="398"/>
        <v>148906599</v>
      </c>
      <c r="AB391" s="79">
        <f t="shared" si="397"/>
        <v>-1080000</v>
      </c>
      <c r="AC391" s="102"/>
      <c r="AD391" s="226"/>
    </row>
    <row r="392" spans="1:30" s="100" customFormat="1" ht="30" customHeight="1">
      <c r="A392" s="88"/>
      <c r="B392" s="89"/>
      <c r="C392" s="82"/>
      <c r="D392" s="83"/>
      <c r="E392" s="83"/>
      <c r="F392" s="766" t="s">
        <v>606</v>
      </c>
      <c r="G392" s="797"/>
      <c r="H392" s="229"/>
      <c r="I392" s="233" t="s">
        <v>44</v>
      </c>
      <c r="J392" s="222">
        <v>99999997</v>
      </c>
      <c r="K392" s="230"/>
      <c r="L392" s="225"/>
      <c r="M392" s="225"/>
      <c r="N392" s="142"/>
      <c r="O392" s="75">
        <f t="shared" si="390"/>
        <v>0</v>
      </c>
      <c r="P392" s="74">
        <v>480000</v>
      </c>
      <c r="Q392" s="74">
        <v>95330000</v>
      </c>
      <c r="R392" s="74">
        <v>480000</v>
      </c>
      <c r="S392" s="143" t="s">
        <v>607</v>
      </c>
      <c r="T392" s="77">
        <v>95</v>
      </c>
      <c r="U392" s="78">
        <v>100</v>
      </c>
      <c r="V392" s="78">
        <v>95</v>
      </c>
      <c r="W392" s="78">
        <v>0.4800000144000004</v>
      </c>
      <c r="X392" s="78">
        <f t="shared" si="392"/>
        <v>95.330002859900091</v>
      </c>
      <c r="Y392" s="78">
        <f t="shared" si="396"/>
        <v>0.4800000144000004</v>
      </c>
      <c r="Z392" s="79">
        <f t="shared" si="397"/>
        <v>99519997</v>
      </c>
      <c r="AA392" s="79">
        <f t="shared" si="398"/>
        <v>4669997</v>
      </c>
      <c r="AB392" s="79">
        <f t="shared" si="397"/>
        <v>-480000</v>
      </c>
      <c r="AC392" s="102"/>
      <c r="AD392" s="226"/>
    </row>
    <row r="393" spans="1:30" s="100" customFormat="1" ht="30" customHeight="1">
      <c r="A393" s="88"/>
      <c r="B393" s="89"/>
      <c r="C393" s="82"/>
      <c r="D393" s="83"/>
      <c r="E393" s="83"/>
      <c r="F393" s="766" t="s">
        <v>608</v>
      </c>
      <c r="G393" s="797"/>
      <c r="H393" s="229"/>
      <c r="I393" s="233" t="s">
        <v>553</v>
      </c>
      <c r="J393" s="222">
        <v>100000000</v>
      </c>
      <c r="K393" s="230"/>
      <c r="L393" s="225"/>
      <c r="M393" s="225"/>
      <c r="N393" s="142"/>
      <c r="O393" s="75">
        <f t="shared" si="390"/>
        <v>0</v>
      </c>
      <c r="P393" s="74">
        <v>520000</v>
      </c>
      <c r="Q393" s="74">
        <v>95375000</v>
      </c>
      <c r="R393" s="74">
        <v>520000</v>
      </c>
      <c r="S393" s="143" t="s">
        <v>535</v>
      </c>
      <c r="T393" s="77">
        <v>100</v>
      </c>
      <c r="U393" s="78">
        <v>100</v>
      </c>
      <c r="V393" s="78">
        <v>100</v>
      </c>
      <c r="W393" s="78">
        <v>0.52</v>
      </c>
      <c r="X393" s="78">
        <f t="shared" si="392"/>
        <v>95.375</v>
      </c>
      <c r="Y393" s="78">
        <f t="shared" si="396"/>
        <v>0.52</v>
      </c>
      <c r="Z393" s="79">
        <f t="shared" si="397"/>
        <v>99480000</v>
      </c>
      <c r="AA393" s="79">
        <f t="shared" si="398"/>
        <v>4625000</v>
      </c>
      <c r="AB393" s="79">
        <f t="shared" si="397"/>
        <v>-520000</v>
      </c>
      <c r="AC393" s="102"/>
      <c r="AD393" s="226"/>
    </row>
    <row r="394" spans="1:30" s="100" customFormat="1" ht="30" customHeight="1">
      <c r="A394" s="88"/>
      <c r="B394" s="89"/>
      <c r="C394" s="82"/>
      <c r="D394" s="83"/>
      <c r="E394" s="83"/>
      <c r="F394" s="766" t="s">
        <v>609</v>
      </c>
      <c r="G394" s="797"/>
      <c r="H394" s="229"/>
      <c r="I394" s="233" t="s">
        <v>553</v>
      </c>
      <c r="J394" s="222">
        <v>199987075</v>
      </c>
      <c r="K394" s="230"/>
      <c r="L394" s="225"/>
      <c r="M394" s="225"/>
      <c r="N394" s="142"/>
      <c r="O394" s="75">
        <f t="shared" si="390"/>
        <v>0</v>
      </c>
      <c r="P394" s="74">
        <v>1300000</v>
      </c>
      <c r="Q394" s="74">
        <v>1300000</v>
      </c>
      <c r="R394" s="74">
        <v>1300000</v>
      </c>
      <c r="S394" s="143"/>
      <c r="T394" s="77"/>
      <c r="U394" s="78">
        <v>5.5</v>
      </c>
      <c r="V394" s="78"/>
      <c r="W394" s="78">
        <v>0.65004200896482933</v>
      </c>
      <c r="X394" s="78">
        <f t="shared" si="392"/>
        <v>0.65004200896482933</v>
      </c>
      <c r="Y394" s="78">
        <f t="shared" si="396"/>
        <v>0.65004200896482933</v>
      </c>
      <c r="Z394" s="79">
        <f t="shared" si="397"/>
        <v>198687075</v>
      </c>
      <c r="AA394" s="79">
        <f t="shared" si="398"/>
        <v>198687075</v>
      </c>
      <c r="AB394" s="79">
        <f t="shared" si="397"/>
        <v>-1300000</v>
      </c>
      <c r="AC394" s="102"/>
      <c r="AD394" s="226"/>
    </row>
    <row r="395" spans="1:30" s="100" customFormat="1" ht="30" customHeight="1">
      <c r="A395" s="88"/>
      <c r="B395" s="89"/>
      <c r="C395" s="82"/>
      <c r="D395" s="83"/>
      <c r="E395" s="83"/>
      <c r="F395" s="766" t="s">
        <v>610</v>
      </c>
      <c r="G395" s="797"/>
      <c r="H395" s="229"/>
      <c r="I395" s="233" t="s">
        <v>611</v>
      </c>
      <c r="J395" s="222">
        <v>99999900</v>
      </c>
      <c r="K395" s="230"/>
      <c r="L395" s="225"/>
      <c r="M395" s="225" t="s">
        <v>612</v>
      </c>
      <c r="N395" s="142"/>
      <c r="O395" s="75">
        <f t="shared" si="390"/>
        <v>0</v>
      </c>
      <c r="P395" s="74">
        <v>94834000</v>
      </c>
      <c r="Q395" s="74">
        <v>95354000</v>
      </c>
      <c r="R395" s="74">
        <v>94834000</v>
      </c>
      <c r="S395" s="143" t="s">
        <v>613</v>
      </c>
      <c r="T395" s="77">
        <v>100</v>
      </c>
      <c r="U395" s="78">
        <v>100</v>
      </c>
      <c r="V395" s="78">
        <v>100</v>
      </c>
      <c r="W395" s="78">
        <v>94.834094834094827</v>
      </c>
      <c r="X395" s="78">
        <f t="shared" si="392"/>
        <v>95.354095354095364</v>
      </c>
      <c r="Y395" s="78">
        <f t="shared" si="396"/>
        <v>94.834094834094827</v>
      </c>
      <c r="Z395" s="79">
        <f t="shared" si="397"/>
        <v>5165900</v>
      </c>
      <c r="AA395" s="79">
        <f t="shared" si="398"/>
        <v>4645900</v>
      </c>
      <c r="AB395" s="79">
        <f t="shared" si="397"/>
        <v>-94834000</v>
      </c>
      <c r="AC395" s="102"/>
      <c r="AD395" s="226"/>
    </row>
    <row r="396" spans="1:30" s="100" customFormat="1" ht="30" customHeight="1">
      <c r="A396" s="88"/>
      <c r="B396" s="89"/>
      <c r="C396" s="82"/>
      <c r="D396" s="83"/>
      <c r="E396" s="83"/>
      <c r="F396" s="766" t="s">
        <v>614</v>
      </c>
      <c r="G396" s="797"/>
      <c r="H396" s="229"/>
      <c r="I396" s="233" t="s">
        <v>596</v>
      </c>
      <c r="J396" s="222">
        <v>1020000000</v>
      </c>
      <c r="K396" s="230"/>
      <c r="L396" s="225"/>
      <c r="M396" s="225" t="s">
        <v>615</v>
      </c>
      <c r="N396" s="142"/>
      <c r="O396" s="75">
        <f t="shared" si="390"/>
        <v>0</v>
      </c>
      <c r="P396" s="74">
        <v>880371402.38999999</v>
      </c>
      <c r="Q396" s="74">
        <v>880371402.38999999</v>
      </c>
      <c r="R396" s="74">
        <v>880371402.38999999</v>
      </c>
      <c r="S396" s="143" t="s">
        <v>616</v>
      </c>
      <c r="T396" s="77">
        <v>100</v>
      </c>
      <c r="U396" s="78">
        <v>100</v>
      </c>
      <c r="V396" s="78">
        <v>100</v>
      </c>
      <c r="W396" s="78">
        <v>86.310921802941181</v>
      </c>
      <c r="X396" s="78">
        <f t="shared" si="392"/>
        <v>86.310921802941181</v>
      </c>
      <c r="Y396" s="78">
        <f t="shared" si="396"/>
        <v>86.310921802941181</v>
      </c>
      <c r="Z396" s="79">
        <f t="shared" si="397"/>
        <v>139628597.61000001</v>
      </c>
      <c r="AA396" s="79">
        <f t="shared" si="398"/>
        <v>139628597.61000001</v>
      </c>
      <c r="AB396" s="79">
        <f t="shared" si="397"/>
        <v>-880371402.38999999</v>
      </c>
      <c r="AC396" s="102"/>
      <c r="AD396" s="226"/>
    </row>
    <row r="397" spans="1:30" s="100" customFormat="1" ht="30" customHeight="1">
      <c r="A397" s="88"/>
      <c r="B397" s="89"/>
      <c r="C397" s="82"/>
      <c r="D397" s="83"/>
      <c r="E397" s="83"/>
      <c r="F397" s="766" t="s">
        <v>617</v>
      </c>
      <c r="G397" s="797"/>
      <c r="H397" s="229"/>
      <c r="I397" s="233" t="s">
        <v>618</v>
      </c>
      <c r="J397" s="222">
        <v>679999793</v>
      </c>
      <c r="K397" s="230"/>
      <c r="L397" s="225"/>
      <c r="M397" s="225" t="s">
        <v>619</v>
      </c>
      <c r="N397" s="142"/>
      <c r="O397" s="75">
        <v>735180844.75</v>
      </c>
      <c r="P397" s="74">
        <v>624903718.03999996</v>
      </c>
      <c r="Q397" s="74">
        <v>624903718.03999996</v>
      </c>
      <c r="R397" s="74">
        <v>624903718.03999996</v>
      </c>
      <c r="S397" s="143" t="s">
        <v>620</v>
      </c>
      <c r="T397" s="77">
        <v>100</v>
      </c>
      <c r="U397" s="78">
        <v>100</v>
      </c>
      <c r="V397" s="78">
        <v>100</v>
      </c>
      <c r="W397" s="78">
        <v>91.897633568838444</v>
      </c>
      <c r="X397" s="78">
        <f t="shared" si="392"/>
        <v>91.897633568838444</v>
      </c>
      <c r="Y397" s="78">
        <f t="shared" si="396"/>
        <v>91.897633568838444</v>
      </c>
      <c r="Z397" s="79">
        <f t="shared" si="397"/>
        <v>55096074.960000038</v>
      </c>
      <c r="AA397" s="79">
        <f t="shared" si="398"/>
        <v>55096074.960000038</v>
      </c>
      <c r="AB397" s="79">
        <f t="shared" si="397"/>
        <v>-624903718.03999996</v>
      </c>
      <c r="AC397" s="102"/>
      <c r="AD397" s="226"/>
    </row>
    <row r="398" spans="1:30" s="100" customFormat="1" ht="30" customHeight="1">
      <c r="A398" s="88"/>
      <c r="B398" s="89"/>
      <c r="C398" s="82"/>
      <c r="D398" s="83"/>
      <c r="E398" s="83"/>
      <c r="F398" s="766" t="s">
        <v>621</v>
      </c>
      <c r="G398" s="797"/>
      <c r="H398" s="229"/>
      <c r="I398" s="233" t="s">
        <v>622</v>
      </c>
      <c r="J398" s="222">
        <v>1190000000</v>
      </c>
      <c r="K398" s="230"/>
      <c r="L398" s="225"/>
      <c r="M398" s="225" t="s">
        <v>623</v>
      </c>
      <c r="N398" s="142"/>
      <c r="O398" s="75">
        <v>1147549274.3499999</v>
      </c>
      <c r="P398" s="74">
        <v>1147549274.3499999</v>
      </c>
      <c r="Q398" s="74">
        <v>1147549274.3499999</v>
      </c>
      <c r="R398" s="74">
        <v>1147549274.3499999</v>
      </c>
      <c r="S398" s="143" t="s">
        <v>624</v>
      </c>
      <c r="T398" s="77">
        <v>100</v>
      </c>
      <c r="U398" s="78">
        <v>100</v>
      </c>
      <c r="V398" s="78">
        <v>100</v>
      </c>
      <c r="W398" s="78">
        <v>96.432712130252099</v>
      </c>
      <c r="X398" s="78">
        <f t="shared" si="392"/>
        <v>96.432712130252099</v>
      </c>
      <c r="Y398" s="78">
        <f t="shared" si="396"/>
        <v>96.432712130252099</v>
      </c>
      <c r="Z398" s="79">
        <f t="shared" si="397"/>
        <v>42450725.650000095</v>
      </c>
      <c r="AA398" s="79">
        <f t="shared" si="398"/>
        <v>42450725.650000095</v>
      </c>
      <c r="AB398" s="79">
        <f t="shared" si="397"/>
        <v>-1147549274.3499999</v>
      </c>
      <c r="AC398" s="102"/>
      <c r="AD398" s="226"/>
    </row>
    <row r="399" spans="1:30" s="100" customFormat="1" ht="30" customHeight="1">
      <c r="A399" s="88"/>
      <c r="B399" s="89"/>
      <c r="C399" s="82"/>
      <c r="D399" s="83"/>
      <c r="E399" s="83"/>
      <c r="F399" s="766" t="s">
        <v>625</v>
      </c>
      <c r="G399" s="797"/>
      <c r="H399" s="229"/>
      <c r="I399" s="233" t="s">
        <v>605</v>
      </c>
      <c r="J399" s="222">
        <v>424999945</v>
      </c>
      <c r="K399" s="230"/>
      <c r="L399" s="225"/>
      <c r="M399" s="225" t="s">
        <v>626</v>
      </c>
      <c r="N399" s="142">
        <v>418837500</v>
      </c>
      <c r="O399" s="75">
        <f t="shared" si="390"/>
        <v>418837500</v>
      </c>
      <c r="P399" s="74">
        <v>418837500</v>
      </c>
      <c r="Q399" s="74">
        <v>418837500</v>
      </c>
      <c r="R399" s="74">
        <v>418837500</v>
      </c>
      <c r="S399" s="143" t="s">
        <v>627</v>
      </c>
      <c r="T399" s="77">
        <v>100</v>
      </c>
      <c r="U399" s="78">
        <v>100</v>
      </c>
      <c r="V399" s="78">
        <v>100</v>
      </c>
      <c r="W399" s="78">
        <v>98.550012753531064</v>
      </c>
      <c r="X399" s="78">
        <f t="shared" si="392"/>
        <v>98.550012753531064</v>
      </c>
      <c r="Y399" s="78">
        <f t="shared" si="396"/>
        <v>98.550012753531064</v>
      </c>
      <c r="Z399" s="79">
        <f t="shared" si="397"/>
        <v>6162445</v>
      </c>
      <c r="AA399" s="79">
        <f t="shared" si="398"/>
        <v>6162445</v>
      </c>
      <c r="AB399" s="79">
        <f t="shared" si="397"/>
        <v>-418837500</v>
      </c>
      <c r="AC399" s="102"/>
      <c r="AD399" s="226"/>
    </row>
    <row r="400" spans="1:30" s="100" customFormat="1" ht="30" customHeight="1">
      <c r="A400" s="88"/>
      <c r="B400" s="89"/>
      <c r="C400" s="82"/>
      <c r="D400" s="83"/>
      <c r="E400" s="83"/>
      <c r="F400" s="766" t="s">
        <v>628</v>
      </c>
      <c r="G400" s="797"/>
      <c r="H400" s="229"/>
      <c r="I400" s="233" t="s">
        <v>589</v>
      </c>
      <c r="J400" s="222">
        <v>149986599</v>
      </c>
      <c r="K400" s="230"/>
      <c r="L400" s="225"/>
      <c r="M400" s="225"/>
      <c r="N400" s="142"/>
      <c r="O400" s="75">
        <f t="shared" si="390"/>
        <v>0</v>
      </c>
      <c r="P400" s="74"/>
      <c r="Q400" s="74">
        <v>143490000</v>
      </c>
      <c r="R400" s="74"/>
      <c r="S400" s="143"/>
      <c r="T400" s="77"/>
      <c r="U400" s="78">
        <v>5</v>
      </c>
      <c r="V400" s="78"/>
      <c r="W400" s="78">
        <v>0</v>
      </c>
      <c r="X400" s="78">
        <f t="shared" si="392"/>
        <v>95.66854702799148</v>
      </c>
      <c r="Y400" s="78">
        <f t="shared" si="396"/>
        <v>0</v>
      </c>
      <c r="Z400" s="79">
        <f t="shared" si="397"/>
        <v>149986599</v>
      </c>
      <c r="AA400" s="79">
        <f t="shared" si="398"/>
        <v>6496599</v>
      </c>
      <c r="AB400" s="79">
        <f t="shared" si="397"/>
        <v>0</v>
      </c>
      <c r="AC400" s="102"/>
      <c r="AD400" s="226"/>
    </row>
    <row r="401" spans="1:30" s="100" customFormat="1" ht="30" customHeight="1">
      <c r="A401" s="88"/>
      <c r="B401" s="89"/>
      <c r="C401" s="82"/>
      <c r="D401" s="83"/>
      <c r="E401" s="83"/>
      <c r="F401" s="766" t="s">
        <v>629</v>
      </c>
      <c r="G401" s="797"/>
      <c r="H401" s="229"/>
      <c r="I401" s="233" t="s">
        <v>618</v>
      </c>
      <c r="J401" s="222">
        <v>124999998</v>
      </c>
      <c r="K401" s="230"/>
      <c r="L401" s="225"/>
      <c r="M401" s="225"/>
      <c r="N401" s="142"/>
      <c r="O401" s="75">
        <f t="shared" si="390"/>
        <v>0</v>
      </c>
      <c r="P401" s="74"/>
      <c r="Q401" s="74">
        <v>119700000</v>
      </c>
      <c r="R401" s="74"/>
      <c r="S401" s="143"/>
      <c r="T401" s="77"/>
      <c r="U401" s="78">
        <v>100</v>
      </c>
      <c r="V401" s="78"/>
      <c r="W401" s="78">
        <v>0</v>
      </c>
      <c r="X401" s="78">
        <f t="shared" si="392"/>
        <v>95.760001532160018</v>
      </c>
      <c r="Y401" s="78">
        <f t="shared" si="396"/>
        <v>0</v>
      </c>
      <c r="Z401" s="79">
        <f t="shared" si="397"/>
        <v>124999998</v>
      </c>
      <c r="AA401" s="79">
        <f t="shared" si="398"/>
        <v>5299998</v>
      </c>
      <c r="AB401" s="79">
        <f t="shared" si="397"/>
        <v>0</v>
      </c>
      <c r="AC401" s="102"/>
      <c r="AD401" s="226"/>
    </row>
    <row r="402" spans="1:30" s="100" customFormat="1" ht="30" customHeight="1">
      <c r="A402" s="88"/>
      <c r="B402" s="89"/>
      <c r="C402" s="82"/>
      <c r="D402" s="83"/>
      <c r="E402" s="83"/>
      <c r="F402" s="766" t="s">
        <v>630</v>
      </c>
      <c r="G402" s="797"/>
      <c r="H402" s="229"/>
      <c r="I402" s="233" t="s">
        <v>529</v>
      </c>
      <c r="J402" s="222">
        <v>1050000000</v>
      </c>
      <c r="K402" s="230"/>
      <c r="L402" s="225"/>
      <c r="M402" s="225" t="s">
        <v>631</v>
      </c>
      <c r="N402" s="142"/>
      <c r="O402" s="75">
        <v>399000000</v>
      </c>
      <c r="P402" s="74">
        <v>1015140000</v>
      </c>
      <c r="Q402" s="74">
        <v>1015140000</v>
      </c>
      <c r="R402" s="74">
        <v>1015140000</v>
      </c>
      <c r="S402" s="143" t="s">
        <v>632</v>
      </c>
      <c r="T402" s="77">
        <v>100</v>
      </c>
      <c r="U402" s="78">
        <v>100</v>
      </c>
      <c r="V402" s="78">
        <v>100</v>
      </c>
      <c r="W402" s="78">
        <v>96.679999999999993</v>
      </c>
      <c r="X402" s="78">
        <f t="shared" si="392"/>
        <v>96.679999999999993</v>
      </c>
      <c r="Y402" s="78">
        <f t="shared" si="396"/>
        <v>96.679999999999993</v>
      </c>
      <c r="Z402" s="79">
        <f t="shared" si="397"/>
        <v>34860000</v>
      </c>
      <c r="AA402" s="79">
        <f t="shared" si="398"/>
        <v>34860000</v>
      </c>
      <c r="AB402" s="79">
        <f t="shared" si="397"/>
        <v>-1015140000</v>
      </c>
      <c r="AC402" s="102"/>
      <c r="AD402" s="226"/>
    </row>
    <row r="403" spans="1:30" s="100" customFormat="1" ht="30" customHeight="1">
      <c r="A403" s="88"/>
      <c r="B403" s="89"/>
      <c r="C403" s="82" t="s">
        <v>633</v>
      </c>
      <c r="D403" s="83"/>
      <c r="E403" s="83"/>
      <c r="F403" s="766" t="s">
        <v>634</v>
      </c>
      <c r="G403" s="767"/>
      <c r="H403" s="229"/>
      <c r="I403" s="69"/>
      <c r="J403" s="222"/>
      <c r="K403" s="230"/>
      <c r="L403" s="225"/>
      <c r="M403" s="225"/>
      <c r="N403" s="142"/>
      <c r="O403" s="75"/>
      <c r="P403" s="74">
        <f t="shared" si="389"/>
        <v>0</v>
      </c>
      <c r="Q403" s="74">
        <f t="shared" si="389"/>
        <v>0</v>
      </c>
      <c r="R403" s="74">
        <f t="shared" si="389"/>
        <v>0</v>
      </c>
      <c r="S403" s="143"/>
      <c r="T403" s="77"/>
      <c r="U403" s="78"/>
      <c r="V403" s="78"/>
      <c r="W403" s="78"/>
      <c r="X403" s="78"/>
      <c r="Y403" s="78"/>
      <c r="Z403" s="79"/>
      <c r="AA403" s="79"/>
      <c r="AB403" s="79"/>
      <c r="AC403" s="102"/>
      <c r="AD403" s="226"/>
    </row>
    <row r="404" spans="1:30" s="100" customFormat="1" ht="30" customHeight="1">
      <c r="A404" s="88"/>
      <c r="B404" s="89"/>
      <c r="C404" s="82"/>
      <c r="D404" s="83"/>
      <c r="E404" s="83"/>
      <c r="F404" s="766" t="s">
        <v>635</v>
      </c>
      <c r="G404" s="767"/>
      <c r="H404" s="229"/>
      <c r="I404" s="69" t="s">
        <v>596</v>
      </c>
      <c r="J404" s="222">
        <v>200000000</v>
      </c>
      <c r="K404" s="230"/>
      <c r="L404" s="225"/>
      <c r="M404" s="225" t="s">
        <v>636</v>
      </c>
      <c r="N404" s="142"/>
      <c r="O404" s="75">
        <f t="shared" si="390"/>
        <v>0</v>
      </c>
      <c r="P404" s="74">
        <v>189264000.00999999</v>
      </c>
      <c r="Q404" s="74">
        <v>190704000.00999999</v>
      </c>
      <c r="R404" s="74">
        <v>189264000.00999999</v>
      </c>
      <c r="S404" s="143" t="s">
        <v>637</v>
      </c>
      <c r="T404" s="77">
        <v>100</v>
      </c>
      <c r="U404" s="78">
        <v>100</v>
      </c>
      <c r="V404" s="78">
        <v>100</v>
      </c>
      <c r="W404" s="78">
        <v>94.632000004999995</v>
      </c>
      <c r="X404" s="78">
        <f t="shared" si="392"/>
        <v>95.352000004999994</v>
      </c>
      <c r="Y404" s="78">
        <f t="shared" ref="Y404:Y467" si="399">(P404/J404)*100</f>
        <v>94.632000004999995</v>
      </c>
      <c r="Z404" s="79">
        <f t="shared" ref="Z404:AB467" si="400">J404-P404</f>
        <v>10735999.99000001</v>
      </c>
      <c r="AA404" s="79">
        <f t="shared" ref="AA404:AA448" si="401">J404-Q404</f>
        <v>9295999.9900000095</v>
      </c>
      <c r="AB404" s="79">
        <f t="shared" si="400"/>
        <v>-189264000.00999999</v>
      </c>
      <c r="AC404" s="102"/>
      <c r="AD404" s="226"/>
    </row>
    <row r="405" spans="1:30" s="100" customFormat="1" ht="30" customHeight="1">
      <c r="A405" s="88"/>
      <c r="B405" s="89"/>
      <c r="C405" s="82"/>
      <c r="D405" s="83"/>
      <c r="E405" s="83"/>
      <c r="F405" s="766" t="s">
        <v>638</v>
      </c>
      <c r="G405" s="767"/>
      <c r="H405" s="229"/>
      <c r="I405" s="69" t="s">
        <v>546</v>
      </c>
      <c r="J405" s="222">
        <v>149999881</v>
      </c>
      <c r="K405" s="230"/>
      <c r="L405" s="225"/>
      <c r="M405" s="225"/>
      <c r="N405" s="142"/>
      <c r="O405" s="75">
        <f t="shared" si="390"/>
        <v>0</v>
      </c>
      <c r="P405" s="74">
        <v>142200000</v>
      </c>
      <c r="Q405" s="74">
        <v>143500000</v>
      </c>
      <c r="R405" s="74">
        <v>142200000</v>
      </c>
      <c r="S405" s="143" t="s">
        <v>639</v>
      </c>
      <c r="T405" s="77">
        <v>100</v>
      </c>
      <c r="U405" s="78">
        <v>100</v>
      </c>
      <c r="V405" s="78">
        <v>100</v>
      </c>
      <c r="W405" s="78">
        <v>94.800075208059667</v>
      </c>
      <c r="X405" s="78">
        <f t="shared" si="392"/>
        <v>95.666742562282437</v>
      </c>
      <c r="Y405" s="78">
        <f t="shared" si="399"/>
        <v>94.800075208059667</v>
      </c>
      <c r="Z405" s="79">
        <f t="shared" si="400"/>
        <v>7799881</v>
      </c>
      <c r="AA405" s="79">
        <f t="shared" si="401"/>
        <v>6499881</v>
      </c>
      <c r="AB405" s="79">
        <f t="shared" si="400"/>
        <v>-142200000</v>
      </c>
      <c r="AC405" s="102"/>
      <c r="AD405" s="226"/>
    </row>
    <row r="406" spans="1:30" s="100" customFormat="1" ht="30" customHeight="1">
      <c r="A406" s="88"/>
      <c r="B406" s="89"/>
      <c r="C406" s="82"/>
      <c r="D406" s="83"/>
      <c r="E406" s="83"/>
      <c r="F406" s="766" t="s">
        <v>640</v>
      </c>
      <c r="G406" s="767"/>
      <c r="H406" s="229"/>
      <c r="I406" s="69" t="s">
        <v>641</v>
      </c>
      <c r="J406" s="222">
        <v>124999800</v>
      </c>
      <c r="K406" s="230"/>
      <c r="L406" s="225"/>
      <c r="M406" s="225" t="s">
        <v>642</v>
      </c>
      <c r="N406" s="142"/>
      <c r="O406" s="75">
        <f t="shared" si="390"/>
        <v>0</v>
      </c>
      <c r="P406" s="74"/>
      <c r="Q406" s="74">
        <v>920000</v>
      </c>
      <c r="R406" s="74"/>
      <c r="S406" s="143" t="s">
        <v>643</v>
      </c>
      <c r="T406" s="77"/>
      <c r="U406" s="78"/>
      <c r="V406" s="78"/>
      <c r="W406" s="78">
        <v>0</v>
      </c>
      <c r="X406" s="78">
        <f t="shared" si="392"/>
        <v>0.73600117760188422</v>
      </c>
      <c r="Y406" s="78">
        <f t="shared" si="399"/>
        <v>0</v>
      </c>
      <c r="Z406" s="79">
        <f t="shared" si="400"/>
        <v>124999800</v>
      </c>
      <c r="AA406" s="79">
        <f t="shared" si="401"/>
        <v>124079800</v>
      </c>
      <c r="AB406" s="79">
        <f t="shared" si="400"/>
        <v>0</v>
      </c>
      <c r="AC406" s="102"/>
      <c r="AD406" s="226"/>
    </row>
    <row r="407" spans="1:30" s="100" customFormat="1" ht="30" customHeight="1">
      <c r="A407" s="88"/>
      <c r="B407" s="89"/>
      <c r="C407" s="82"/>
      <c r="D407" s="83"/>
      <c r="E407" s="83"/>
      <c r="F407" s="766" t="s">
        <v>644</v>
      </c>
      <c r="G407" s="767"/>
      <c r="H407" s="229"/>
      <c r="I407" s="69" t="s">
        <v>611</v>
      </c>
      <c r="J407" s="222">
        <v>149999906</v>
      </c>
      <c r="K407" s="230"/>
      <c r="L407" s="225"/>
      <c r="M407" s="225" t="s">
        <v>645</v>
      </c>
      <c r="N407" s="142"/>
      <c r="O407" s="75">
        <f t="shared" si="390"/>
        <v>0</v>
      </c>
      <c r="P407" s="74">
        <v>142108000</v>
      </c>
      <c r="Q407" s="74">
        <v>143148000.03</v>
      </c>
      <c r="R407" s="74">
        <v>142108000</v>
      </c>
      <c r="S407" s="143" t="s">
        <v>646</v>
      </c>
      <c r="T407" s="77">
        <v>100</v>
      </c>
      <c r="U407" s="78">
        <v>100</v>
      </c>
      <c r="V407" s="78">
        <v>100</v>
      </c>
      <c r="W407" s="78">
        <v>94.738726036268318</v>
      </c>
      <c r="X407" s="78">
        <f t="shared" si="392"/>
        <v>95.432059824090814</v>
      </c>
      <c r="Y407" s="78">
        <f t="shared" si="399"/>
        <v>94.738726036268318</v>
      </c>
      <c r="Z407" s="79">
        <f t="shared" si="400"/>
        <v>7891906</v>
      </c>
      <c r="AA407" s="79">
        <f t="shared" si="401"/>
        <v>6851905.9699999988</v>
      </c>
      <c r="AB407" s="79">
        <f t="shared" si="400"/>
        <v>-142108000</v>
      </c>
      <c r="AC407" s="102"/>
      <c r="AD407" s="226"/>
    </row>
    <row r="408" spans="1:30" s="100" customFormat="1" ht="30" customHeight="1">
      <c r="A408" s="88"/>
      <c r="B408" s="89"/>
      <c r="C408" s="82"/>
      <c r="D408" s="83"/>
      <c r="E408" s="83"/>
      <c r="F408" s="766" t="s">
        <v>647</v>
      </c>
      <c r="G408" s="767"/>
      <c r="H408" s="229"/>
      <c r="I408" s="69" t="s">
        <v>553</v>
      </c>
      <c r="J408" s="222">
        <v>149999800</v>
      </c>
      <c r="K408" s="230"/>
      <c r="L408" s="225"/>
      <c r="M408" s="225"/>
      <c r="N408" s="142"/>
      <c r="O408" s="75">
        <f t="shared" si="390"/>
        <v>0</v>
      </c>
      <c r="P408" s="74">
        <v>780000</v>
      </c>
      <c r="Q408" s="74">
        <v>143071999.94999999</v>
      </c>
      <c r="R408" s="74">
        <v>780000</v>
      </c>
      <c r="S408" s="143" t="s">
        <v>648</v>
      </c>
      <c r="T408" s="77">
        <v>87.73</v>
      </c>
      <c r="U408" s="78">
        <v>100</v>
      </c>
      <c r="V408" s="78">
        <v>87.73</v>
      </c>
      <c r="W408" s="78">
        <v>0.5200006933342578</v>
      </c>
      <c r="X408" s="78">
        <f t="shared" si="392"/>
        <v>95.381460475280619</v>
      </c>
      <c r="Y408" s="78">
        <f t="shared" si="399"/>
        <v>0.5200006933342578</v>
      </c>
      <c r="Z408" s="79">
        <f t="shared" si="400"/>
        <v>149219800</v>
      </c>
      <c r="AA408" s="79">
        <f t="shared" si="401"/>
        <v>6927800.0500000119</v>
      </c>
      <c r="AB408" s="79">
        <f t="shared" si="400"/>
        <v>-780000</v>
      </c>
      <c r="AC408" s="102"/>
      <c r="AD408" s="226"/>
    </row>
    <row r="409" spans="1:30" s="100" customFormat="1" ht="30" customHeight="1">
      <c r="A409" s="88"/>
      <c r="B409" s="89"/>
      <c r="C409" s="82"/>
      <c r="D409" s="83"/>
      <c r="E409" s="83"/>
      <c r="F409" s="766" t="s">
        <v>649</v>
      </c>
      <c r="G409" s="767"/>
      <c r="H409" s="229"/>
      <c r="I409" s="69" t="s">
        <v>529</v>
      </c>
      <c r="J409" s="222">
        <v>149999859</v>
      </c>
      <c r="K409" s="230"/>
      <c r="L409" s="225"/>
      <c r="M409" s="225" t="s">
        <v>650</v>
      </c>
      <c r="N409" s="142"/>
      <c r="O409" s="75">
        <f t="shared" si="390"/>
        <v>0</v>
      </c>
      <c r="P409" s="74"/>
      <c r="Q409" s="74">
        <v>142852000.00999999</v>
      </c>
      <c r="R409" s="74"/>
      <c r="S409" s="143" t="s">
        <v>651</v>
      </c>
      <c r="T409" s="77">
        <v>100</v>
      </c>
      <c r="U409" s="78">
        <v>100</v>
      </c>
      <c r="V409" s="78">
        <v>100</v>
      </c>
      <c r="W409" s="78">
        <v>0</v>
      </c>
      <c r="X409" s="78">
        <f t="shared" si="392"/>
        <v>95.234756194004149</v>
      </c>
      <c r="Y409" s="78">
        <f t="shared" si="399"/>
        <v>0</v>
      </c>
      <c r="Z409" s="79">
        <f t="shared" si="400"/>
        <v>149999859</v>
      </c>
      <c r="AA409" s="79">
        <f t="shared" si="401"/>
        <v>7147858.9900000095</v>
      </c>
      <c r="AB409" s="79">
        <f t="shared" si="400"/>
        <v>0</v>
      </c>
      <c r="AC409" s="102"/>
      <c r="AD409" s="226"/>
    </row>
    <row r="410" spans="1:30" s="100" customFormat="1" ht="30" customHeight="1">
      <c r="A410" s="88"/>
      <c r="B410" s="89"/>
      <c r="C410" s="82"/>
      <c r="D410" s="83"/>
      <c r="E410" s="83"/>
      <c r="F410" s="766" t="s">
        <v>652</v>
      </c>
      <c r="G410" s="767"/>
      <c r="H410" s="229"/>
      <c r="I410" s="69" t="s">
        <v>653</v>
      </c>
      <c r="J410" s="222">
        <v>149999881</v>
      </c>
      <c r="K410" s="230"/>
      <c r="L410" s="225"/>
      <c r="M410" s="225" t="s">
        <v>645</v>
      </c>
      <c r="N410" s="142"/>
      <c r="O410" s="75">
        <f t="shared" si="390"/>
        <v>0</v>
      </c>
      <c r="P410" s="74">
        <v>142229999.99000001</v>
      </c>
      <c r="Q410" s="74">
        <v>142469999.99000001</v>
      </c>
      <c r="R410" s="74">
        <v>142229999.99000001</v>
      </c>
      <c r="S410" s="143" t="s">
        <v>607</v>
      </c>
      <c r="T410" s="77">
        <v>100</v>
      </c>
      <c r="U410" s="78">
        <v>100</v>
      </c>
      <c r="V410" s="78">
        <v>100</v>
      </c>
      <c r="W410" s="78">
        <v>94.820075217259685</v>
      </c>
      <c r="X410" s="78">
        <f t="shared" si="392"/>
        <v>94.980075344193111</v>
      </c>
      <c r="Y410" s="78">
        <f t="shared" si="399"/>
        <v>94.820075217259685</v>
      </c>
      <c r="Z410" s="79">
        <f t="shared" si="400"/>
        <v>7769881.0099999905</v>
      </c>
      <c r="AA410" s="79">
        <f t="shared" si="401"/>
        <v>7529881.0099999905</v>
      </c>
      <c r="AB410" s="79">
        <f t="shared" si="400"/>
        <v>-142229999.99000001</v>
      </c>
      <c r="AC410" s="102"/>
      <c r="AD410" s="226"/>
    </row>
    <row r="411" spans="1:30" s="100" customFormat="1" ht="30" customHeight="1">
      <c r="A411" s="88"/>
      <c r="B411" s="89"/>
      <c r="C411" s="82"/>
      <c r="D411" s="83"/>
      <c r="E411" s="83"/>
      <c r="F411" s="766" t="s">
        <v>654</v>
      </c>
      <c r="G411" s="767"/>
      <c r="H411" s="229"/>
      <c r="I411" s="69" t="s">
        <v>618</v>
      </c>
      <c r="J411" s="222">
        <v>125000000</v>
      </c>
      <c r="K411" s="230"/>
      <c r="L411" s="225"/>
      <c r="M411" s="225"/>
      <c r="N411" s="142"/>
      <c r="O411" s="75">
        <f t="shared" si="390"/>
        <v>0</v>
      </c>
      <c r="P411" s="74"/>
      <c r="Q411" s="74">
        <v>1300000</v>
      </c>
      <c r="R411" s="74"/>
      <c r="S411" s="143" t="s">
        <v>655</v>
      </c>
      <c r="T411" s="77">
        <v>10</v>
      </c>
      <c r="U411" s="78">
        <v>100</v>
      </c>
      <c r="V411" s="78">
        <v>10</v>
      </c>
      <c r="W411" s="78">
        <v>0</v>
      </c>
      <c r="X411" s="78">
        <f t="shared" si="392"/>
        <v>1.04</v>
      </c>
      <c r="Y411" s="78">
        <f t="shared" si="399"/>
        <v>0</v>
      </c>
      <c r="Z411" s="79">
        <f t="shared" si="400"/>
        <v>125000000</v>
      </c>
      <c r="AA411" s="79">
        <f t="shared" si="401"/>
        <v>123700000</v>
      </c>
      <c r="AB411" s="79">
        <f t="shared" si="400"/>
        <v>0</v>
      </c>
      <c r="AC411" s="102"/>
      <c r="AD411" s="226"/>
    </row>
    <row r="412" spans="1:30" s="100" customFormat="1" ht="30" customHeight="1">
      <c r="A412" s="88"/>
      <c r="B412" s="89"/>
      <c r="C412" s="82"/>
      <c r="D412" s="83"/>
      <c r="E412" s="83"/>
      <c r="F412" s="766" t="s">
        <v>656</v>
      </c>
      <c r="G412" s="767"/>
      <c r="H412" s="229"/>
      <c r="I412" s="69" t="s">
        <v>44</v>
      </c>
      <c r="J412" s="222">
        <v>199999925</v>
      </c>
      <c r="K412" s="230"/>
      <c r="L412" s="225"/>
      <c r="M412" s="225"/>
      <c r="N412" s="142"/>
      <c r="O412" s="75">
        <f t="shared" si="390"/>
        <v>0</v>
      </c>
      <c r="P412" s="74">
        <v>880000</v>
      </c>
      <c r="Q412" s="74">
        <v>190220000</v>
      </c>
      <c r="R412" s="74">
        <v>880000</v>
      </c>
      <c r="S412" s="143" t="s">
        <v>657</v>
      </c>
      <c r="T412" s="77">
        <v>100</v>
      </c>
      <c r="U412" s="78">
        <v>100</v>
      </c>
      <c r="V412" s="78">
        <v>100</v>
      </c>
      <c r="W412" s="78">
        <v>0.44000016500006189</v>
      </c>
      <c r="X412" s="78">
        <f t="shared" si="392"/>
        <v>95.110035666263371</v>
      </c>
      <c r="Y412" s="78">
        <f t="shared" si="399"/>
        <v>0.44000016500006189</v>
      </c>
      <c r="Z412" s="79">
        <f t="shared" si="400"/>
        <v>199119925</v>
      </c>
      <c r="AA412" s="79">
        <f t="shared" si="401"/>
        <v>9779925</v>
      </c>
      <c r="AB412" s="79">
        <f t="shared" si="400"/>
        <v>-880000</v>
      </c>
      <c r="AC412" s="102"/>
      <c r="AD412" s="226"/>
    </row>
    <row r="413" spans="1:30" s="100" customFormat="1" ht="30" customHeight="1">
      <c r="A413" s="88"/>
      <c r="B413" s="89"/>
      <c r="C413" s="82"/>
      <c r="D413" s="83"/>
      <c r="E413" s="83"/>
      <c r="F413" s="766" t="s">
        <v>658</v>
      </c>
      <c r="G413" s="767"/>
      <c r="H413" s="229"/>
      <c r="I413" s="69" t="s">
        <v>44</v>
      </c>
      <c r="J413" s="222">
        <v>199999947</v>
      </c>
      <c r="K413" s="230"/>
      <c r="L413" s="225"/>
      <c r="M413" s="225"/>
      <c r="N413" s="142"/>
      <c r="O413" s="75">
        <f t="shared" si="390"/>
        <v>0</v>
      </c>
      <c r="P413" s="74">
        <v>800000</v>
      </c>
      <c r="Q413" s="74">
        <v>190389000</v>
      </c>
      <c r="R413" s="74">
        <v>800000</v>
      </c>
      <c r="S413" s="143" t="s">
        <v>648</v>
      </c>
      <c r="T413" s="77">
        <v>90</v>
      </c>
      <c r="U413" s="78">
        <v>100</v>
      </c>
      <c r="V413" s="78">
        <v>90</v>
      </c>
      <c r="W413" s="78">
        <v>0.40000010600002811</v>
      </c>
      <c r="X413" s="78">
        <f t="shared" si="392"/>
        <v>95.194525226549189</v>
      </c>
      <c r="Y413" s="78">
        <f t="shared" si="399"/>
        <v>0.40000010600002811</v>
      </c>
      <c r="Z413" s="79">
        <f t="shared" si="400"/>
        <v>199199947</v>
      </c>
      <c r="AA413" s="79">
        <f t="shared" si="401"/>
        <v>9610947</v>
      </c>
      <c r="AB413" s="79">
        <f t="shared" si="400"/>
        <v>-800000</v>
      </c>
      <c r="AC413" s="102"/>
      <c r="AD413" s="226"/>
    </row>
    <row r="414" spans="1:30" s="100" customFormat="1" ht="30" customHeight="1">
      <c r="A414" s="88"/>
      <c r="B414" s="89"/>
      <c r="C414" s="82"/>
      <c r="D414" s="83"/>
      <c r="E414" s="83"/>
      <c r="F414" s="766" t="s">
        <v>659</v>
      </c>
      <c r="G414" s="767"/>
      <c r="H414" s="229"/>
      <c r="I414" s="69" t="s">
        <v>534</v>
      </c>
      <c r="J414" s="222">
        <v>98200000</v>
      </c>
      <c r="K414" s="230"/>
      <c r="L414" s="225"/>
      <c r="M414" s="225"/>
      <c r="N414" s="142"/>
      <c r="O414" s="75">
        <f t="shared" si="390"/>
        <v>0</v>
      </c>
      <c r="P414" s="74"/>
      <c r="Q414" s="74">
        <v>94890000</v>
      </c>
      <c r="R414" s="74"/>
      <c r="S414" s="143" t="s">
        <v>535</v>
      </c>
      <c r="T414" s="77">
        <v>10</v>
      </c>
      <c r="U414" s="78">
        <v>100</v>
      </c>
      <c r="V414" s="78">
        <v>10</v>
      </c>
      <c r="W414" s="78">
        <v>0</v>
      </c>
      <c r="X414" s="78">
        <f t="shared" si="392"/>
        <v>96.62932790224032</v>
      </c>
      <c r="Y414" s="78">
        <f t="shared" si="399"/>
        <v>0</v>
      </c>
      <c r="Z414" s="79">
        <f t="shared" si="400"/>
        <v>98200000</v>
      </c>
      <c r="AA414" s="79">
        <f t="shared" si="401"/>
        <v>3310000</v>
      </c>
      <c r="AB414" s="79">
        <f t="shared" si="400"/>
        <v>0</v>
      </c>
      <c r="AC414" s="102"/>
      <c r="AD414" s="226"/>
    </row>
    <row r="415" spans="1:30" s="100" customFormat="1" ht="30" customHeight="1">
      <c r="A415" s="88"/>
      <c r="B415" s="89"/>
      <c r="C415" s="82"/>
      <c r="D415" s="83"/>
      <c r="E415" s="83"/>
      <c r="F415" s="766" t="s">
        <v>660</v>
      </c>
      <c r="G415" s="767"/>
      <c r="H415" s="229"/>
      <c r="I415" s="69" t="s">
        <v>641</v>
      </c>
      <c r="J415" s="222">
        <v>927350000</v>
      </c>
      <c r="K415" s="230"/>
      <c r="L415" s="225"/>
      <c r="M415" s="225" t="s">
        <v>661</v>
      </c>
      <c r="N415" s="142">
        <v>0</v>
      </c>
      <c r="O415" s="75">
        <v>692049278.29999995</v>
      </c>
      <c r="P415" s="74">
        <v>692049278.29999995</v>
      </c>
      <c r="Q415" s="74">
        <v>692049278.29999995</v>
      </c>
      <c r="R415" s="74">
        <v>692049278.29999995</v>
      </c>
      <c r="S415" s="232" t="s">
        <v>662</v>
      </c>
      <c r="T415" s="77">
        <v>100</v>
      </c>
      <c r="U415" s="78">
        <v>100</v>
      </c>
      <c r="V415" s="78">
        <v>100</v>
      </c>
      <c r="W415" s="78">
        <v>74.626546427993745</v>
      </c>
      <c r="X415" s="78">
        <f t="shared" si="392"/>
        <v>74.626546427993745</v>
      </c>
      <c r="Y415" s="78">
        <f t="shared" si="399"/>
        <v>74.626546427993745</v>
      </c>
      <c r="Z415" s="79">
        <f t="shared" si="400"/>
        <v>235300721.70000005</v>
      </c>
      <c r="AA415" s="79">
        <f t="shared" si="401"/>
        <v>235300721.70000005</v>
      </c>
      <c r="AB415" s="79">
        <f t="shared" si="400"/>
        <v>-692049278.29999995</v>
      </c>
      <c r="AC415" s="102"/>
      <c r="AD415" s="226"/>
    </row>
    <row r="416" spans="1:30" s="100" customFormat="1" ht="30" customHeight="1">
      <c r="A416" s="88"/>
      <c r="B416" s="89"/>
      <c r="C416" s="82"/>
      <c r="D416" s="83"/>
      <c r="E416" s="83"/>
      <c r="F416" s="766" t="s">
        <v>663</v>
      </c>
      <c r="G416" s="767"/>
      <c r="H416" s="229"/>
      <c r="I416" s="69" t="s">
        <v>641</v>
      </c>
      <c r="J416" s="222">
        <v>150000000</v>
      </c>
      <c r="K416" s="230"/>
      <c r="L416" s="225"/>
      <c r="M416" s="225" t="s">
        <v>664</v>
      </c>
      <c r="N416" s="142"/>
      <c r="O416" s="75">
        <f t="shared" si="390"/>
        <v>0</v>
      </c>
      <c r="P416" s="74"/>
      <c r="Q416" s="74">
        <v>1380000</v>
      </c>
      <c r="R416" s="74"/>
      <c r="S416" s="232" t="s">
        <v>643</v>
      </c>
      <c r="T416" s="77"/>
      <c r="U416" s="78"/>
      <c r="V416" s="78"/>
      <c r="W416" s="78">
        <v>0</v>
      </c>
      <c r="X416" s="78">
        <f t="shared" si="392"/>
        <v>0.91999999999999993</v>
      </c>
      <c r="Y416" s="78">
        <f t="shared" si="399"/>
        <v>0</v>
      </c>
      <c r="Z416" s="79">
        <f t="shared" si="400"/>
        <v>150000000</v>
      </c>
      <c r="AA416" s="79">
        <f t="shared" si="401"/>
        <v>148620000</v>
      </c>
      <c r="AB416" s="79">
        <f t="shared" si="400"/>
        <v>0</v>
      </c>
      <c r="AC416" s="102"/>
      <c r="AD416" s="226"/>
    </row>
    <row r="417" spans="1:30" s="100" customFormat="1" ht="30" customHeight="1">
      <c r="A417" s="88"/>
      <c r="B417" s="89"/>
      <c r="C417" s="82"/>
      <c r="D417" s="83"/>
      <c r="E417" s="83"/>
      <c r="F417" s="766" t="s">
        <v>665</v>
      </c>
      <c r="G417" s="767"/>
      <c r="H417" s="229"/>
      <c r="I417" s="69" t="s">
        <v>553</v>
      </c>
      <c r="J417" s="222">
        <v>199999900</v>
      </c>
      <c r="K417" s="230"/>
      <c r="L417" s="225"/>
      <c r="M417" s="225"/>
      <c r="N417" s="142"/>
      <c r="O417" s="75">
        <f t="shared" si="390"/>
        <v>0</v>
      </c>
      <c r="P417" s="74">
        <v>1040000</v>
      </c>
      <c r="Q417" s="74">
        <v>190739999.99000001</v>
      </c>
      <c r="R417" s="74">
        <v>1040000</v>
      </c>
      <c r="S417" s="232" t="s">
        <v>648</v>
      </c>
      <c r="T417" s="77">
        <v>95.66</v>
      </c>
      <c r="U417" s="78">
        <v>100</v>
      </c>
      <c r="V417" s="78">
        <v>95.66</v>
      </c>
      <c r="W417" s="78">
        <v>0.52000026000013</v>
      </c>
      <c r="X417" s="78">
        <f t="shared" si="392"/>
        <v>95.370047680023845</v>
      </c>
      <c r="Y417" s="78">
        <f t="shared" si="399"/>
        <v>0.52000026000013</v>
      </c>
      <c r="Z417" s="79">
        <f t="shared" si="400"/>
        <v>198959900</v>
      </c>
      <c r="AA417" s="79">
        <f t="shared" si="401"/>
        <v>9259900.0099999905</v>
      </c>
      <c r="AB417" s="79">
        <f t="shared" si="400"/>
        <v>-1040000</v>
      </c>
      <c r="AC417" s="102"/>
      <c r="AD417" s="226"/>
    </row>
    <row r="418" spans="1:30" s="100" customFormat="1" ht="30" customHeight="1">
      <c r="A418" s="88"/>
      <c r="B418" s="89"/>
      <c r="C418" s="82"/>
      <c r="D418" s="83"/>
      <c r="E418" s="83"/>
      <c r="F418" s="766" t="s">
        <v>666</v>
      </c>
      <c r="G418" s="767"/>
      <c r="H418" s="229"/>
      <c r="I418" s="69" t="s">
        <v>641</v>
      </c>
      <c r="J418" s="222">
        <v>3405000000</v>
      </c>
      <c r="K418" s="230"/>
      <c r="L418" s="225"/>
      <c r="M418" s="225" t="s">
        <v>667</v>
      </c>
      <c r="N418" s="142">
        <v>1008118350.01</v>
      </c>
      <c r="O418" s="75">
        <f t="shared" si="390"/>
        <v>1008118350.01</v>
      </c>
      <c r="P418" s="74">
        <v>1008118350.01</v>
      </c>
      <c r="Q418" s="74">
        <v>3360349500.02</v>
      </c>
      <c r="R418" s="74">
        <v>1008118350.01</v>
      </c>
      <c r="S418" s="232" t="s">
        <v>668</v>
      </c>
      <c r="T418" s="77">
        <v>60</v>
      </c>
      <c r="U418" s="78">
        <v>100</v>
      </c>
      <c r="V418" s="78">
        <v>60</v>
      </c>
      <c r="W418" s="78">
        <v>29.607000000293688</v>
      </c>
      <c r="X418" s="78">
        <f t="shared" si="392"/>
        <v>98.68867841468429</v>
      </c>
      <c r="Y418" s="78">
        <f t="shared" si="399"/>
        <v>29.607000000293688</v>
      </c>
      <c r="Z418" s="79">
        <f t="shared" si="400"/>
        <v>2396881649.9899998</v>
      </c>
      <c r="AA418" s="79">
        <f t="shared" si="401"/>
        <v>44650499.980000019</v>
      </c>
      <c r="AB418" s="79">
        <f t="shared" si="400"/>
        <v>-1008118350.01</v>
      </c>
      <c r="AC418" s="102"/>
      <c r="AD418" s="226"/>
    </row>
    <row r="419" spans="1:30" s="100" customFormat="1" ht="30" customHeight="1">
      <c r="A419" s="88"/>
      <c r="B419" s="89"/>
      <c r="C419" s="82"/>
      <c r="D419" s="83"/>
      <c r="E419" s="83"/>
      <c r="F419" s="766" t="s">
        <v>669</v>
      </c>
      <c r="G419" s="767"/>
      <c r="H419" s="229"/>
      <c r="I419" s="69" t="s">
        <v>44</v>
      </c>
      <c r="J419" s="222">
        <v>199997890</v>
      </c>
      <c r="K419" s="230"/>
      <c r="L419" s="225"/>
      <c r="M419" s="225"/>
      <c r="N419" s="142"/>
      <c r="O419" s="75">
        <f t="shared" si="390"/>
        <v>0</v>
      </c>
      <c r="P419" s="74">
        <v>720000</v>
      </c>
      <c r="Q419" s="74">
        <v>190317000</v>
      </c>
      <c r="R419" s="74">
        <v>720000</v>
      </c>
      <c r="S419" s="232" t="s">
        <v>670</v>
      </c>
      <c r="T419" s="77">
        <v>90</v>
      </c>
      <c r="U419" s="78">
        <v>100</v>
      </c>
      <c r="V419" s="78">
        <v>90</v>
      </c>
      <c r="W419" s="78">
        <v>0.36000379804006932</v>
      </c>
      <c r="X419" s="78">
        <f t="shared" si="392"/>
        <v>95.159503932766484</v>
      </c>
      <c r="Y419" s="78">
        <f t="shared" si="399"/>
        <v>0.36000379804006932</v>
      </c>
      <c r="Z419" s="79">
        <f t="shared" si="400"/>
        <v>199277890</v>
      </c>
      <c r="AA419" s="79">
        <f t="shared" si="401"/>
        <v>9680890</v>
      </c>
      <c r="AB419" s="79">
        <f t="shared" si="400"/>
        <v>-720000</v>
      </c>
      <c r="AC419" s="102"/>
      <c r="AD419" s="226"/>
    </row>
    <row r="420" spans="1:30" s="100" customFormat="1" ht="30" customHeight="1">
      <c r="A420" s="88"/>
      <c r="B420" s="89"/>
      <c r="C420" s="82"/>
      <c r="D420" s="83"/>
      <c r="E420" s="83"/>
      <c r="F420" s="766" t="s">
        <v>671</v>
      </c>
      <c r="G420" s="767"/>
      <c r="H420" s="229"/>
      <c r="I420" s="69" t="s">
        <v>605</v>
      </c>
      <c r="J420" s="222">
        <v>149999836</v>
      </c>
      <c r="K420" s="230"/>
      <c r="L420" s="225"/>
      <c r="M420" s="225"/>
      <c r="N420" s="142"/>
      <c r="O420" s="75">
        <f t="shared" si="390"/>
        <v>0</v>
      </c>
      <c r="P420" s="74">
        <v>1080000</v>
      </c>
      <c r="Q420" s="74">
        <v>1080000</v>
      </c>
      <c r="R420" s="74">
        <v>1080000</v>
      </c>
      <c r="S420" s="232"/>
      <c r="T420" s="77"/>
      <c r="U420" s="78">
        <v>30</v>
      </c>
      <c r="V420" s="78"/>
      <c r="W420" s="78">
        <v>0.72000078720086069</v>
      </c>
      <c r="X420" s="78">
        <f t="shared" si="392"/>
        <v>0.72000078720086069</v>
      </c>
      <c r="Y420" s="78">
        <f t="shared" si="399"/>
        <v>0.72000078720086069</v>
      </c>
      <c r="Z420" s="79">
        <f t="shared" si="400"/>
        <v>148919836</v>
      </c>
      <c r="AA420" s="79">
        <f t="shared" si="401"/>
        <v>148919836</v>
      </c>
      <c r="AB420" s="79">
        <f t="shared" si="400"/>
        <v>-1080000</v>
      </c>
      <c r="AC420" s="102"/>
      <c r="AD420" s="226"/>
    </row>
    <row r="421" spans="1:30" s="100" customFormat="1" ht="30" customHeight="1">
      <c r="A421" s="88"/>
      <c r="B421" s="89"/>
      <c r="C421" s="82"/>
      <c r="D421" s="83"/>
      <c r="E421" s="83"/>
      <c r="F421" s="766" t="s">
        <v>672</v>
      </c>
      <c r="G421" s="767"/>
      <c r="H421" s="229"/>
      <c r="I421" s="69" t="s">
        <v>673</v>
      </c>
      <c r="J421" s="222">
        <v>359213182</v>
      </c>
      <c r="K421" s="230"/>
      <c r="L421" s="225"/>
      <c r="M421" s="225" t="s">
        <v>674</v>
      </c>
      <c r="N421" s="142"/>
      <c r="O421" s="75">
        <f t="shared" si="390"/>
        <v>0</v>
      </c>
      <c r="P421" s="74"/>
      <c r="Q421" s="74">
        <v>3240000</v>
      </c>
      <c r="R421" s="74"/>
      <c r="S421" s="232" t="s">
        <v>670</v>
      </c>
      <c r="T421" s="77"/>
      <c r="U421" s="78">
        <v>3</v>
      </c>
      <c r="V421" s="78"/>
      <c r="W421" s="78">
        <v>0</v>
      </c>
      <c r="X421" s="78">
        <f t="shared" si="392"/>
        <v>0.90197135360138314</v>
      </c>
      <c r="Y421" s="78">
        <f t="shared" si="399"/>
        <v>0</v>
      </c>
      <c r="Z421" s="79">
        <f t="shared" si="400"/>
        <v>359213182</v>
      </c>
      <c r="AA421" s="79">
        <f t="shared" si="401"/>
        <v>355973182</v>
      </c>
      <c r="AB421" s="79">
        <f t="shared" si="400"/>
        <v>0</v>
      </c>
      <c r="AC421" s="102"/>
      <c r="AD421" s="226"/>
    </row>
    <row r="422" spans="1:30" s="100" customFormat="1" ht="30" customHeight="1">
      <c r="A422" s="88"/>
      <c r="B422" s="89"/>
      <c r="C422" s="82"/>
      <c r="D422" s="83"/>
      <c r="E422" s="83"/>
      <c r="F422" s="766" t="s">
        <v>675</v>
      </c>
      <c r="G422" s="767"/>
      <c r="H422" s="229"/>
      <c r="I422" s="69" t="s">
        <v>589</v>
      </c>
      <c r="J422" s="222">
        <v>199999947</v>
      </c>
      <c r="K422" s="230"/>
      <c r="L422" s="225"/>
      <c r="M422" s="225"/>
      <c r="N422" s="142"/>
      <c r="O422" s="75">
        <f t="shared" si="390"/>
        <v>0</v>
      </c>
      <c r="P422" s="74"/>
      <c r="Q422" s="74">
        <v>190765000</v>
      </c>
      <c r="R422" s="74"/>
      <c r="S422" s="232" t="s">
        <v>676</v>
      </c>
      <c r="T422" s="77">
        <v>10</v>
      </c>
      <c r="U422" s="78">
        <v>100</v>
      </c>
      <c r="V422" s="78">
        <v>10</v>
      </c>
      <c r="W422" s="78">
        <v>0</v>
      </c>
      <c r="X422" s="78">
        <f t="shared" si="392"/>
        <v>95.382525276369208</v>
      </c>
      <c r="Y422" s="78">
        <f t="shared" si="399"/>
        <v>0</v>
      </c>
      <c r="Z422" s="79">
        <f t="shared" si="400"/>
        <v>199999947</v>
      </c>
      <c r="AA422" s="79">
        <f t="shared" si="401"/>
        <v>9234947</v>
      </c>
      <c r="AB422" s="79">
        <f t="shared" si="400"/>
        <v>0</v>
      </c>
      <c r="AC422" s="102"/>
      <c r="AD422" s="226"/>
    </row>
    <row r="423" spans="1:30" s="100" customFormat="1" ht="30" customHeight="1">
      <c r="A423" s="88"/>
      <c r="B423" s="89"/>
      <c r="C423" s="82"/>
      <c r="D423" s="83"/>
      <c r="E423" s="83"/>
      <c r="F423" s="766" t="s">
        <v>677</v>
      </c>
      <c r="G423" s="767"/>
      <c r="H423" s="229"/>
      <c r="I423" s="69" t="s">
        <v>641</v>
      </c>
      <c r="J423" s="222">
        <v>1159400000</v>
      </c>
      <c r="K423" s="230"/>
      <c r="L423" s="225"/>
      <c r="M423" s="225" t="s">
        <v>678</v>
      </c>
      <c r="N423" s="142">
        <v>363243839.19999999</v>
      </c>
      <c r="O423" s="75">
        <f t="shared" si="390"/>
        <v>363243839.19999999</v>
      </c>
      <c r="P423" s="74">
        <v>363243839.19999999</v>
      </c>
      <c r="Q423" s="74">
        <v>828892160.80999994</v>
      </c>
      <c r="R423" s="74">
        <v>363243839.19999999</v>
      </c>
      <c r="S423" s="232" t="s">
        <v>679</v>
      </c>
      <c r="T423" s="77">
        <v>100</v>
      </c>
      <c r="U423" s="78">
        <v>100</v>
      </c>
      <c r="V423" s="78">
        <v>100</v>
      </c>
      <c r="W423" s="78">
        <v>31.330329411764708</v>
      </c>
      <c r="X423" s="78">
        <f t="shared" si="392"/>
        <v>71.493200000862515</v>
      </c>
      <c r="Y423" s="78">
        <f t="shared" si="399"/>
        <v>31.330329411764708</v>
      </c>
      <c r="Z423" s="79">
        <f t="shared" si="400"/>
        <v>796156160.79999995</v>
      </c>
      <c r="AA423" s="79">
        <f t="shared" si="401"/>
        <v>330507839.19000006</v>
      </c>
      <c r="AB423" s="79">
        <f t="shared" si="400"/>
        <v>-363243839.19999999</v>
      </c>
      <c r="AC423" s="102"/>
      <c r="AD423" s="226"/>
    </row>
    <row r="424" spans="1:30" s="100" customFormat="1" ht="30" customHeight="1">
      <c r="A424" s="88"/>
      <c r="B424" s="89"/>
      <c r="C424" s="82"/>
      <c r="D424" s="83"/>
      <c r="E424" s="83"/>
      <c r="F424" s="766" t="s">
        <v>680</v>
      </c>
      <c r="G424" s="767"/>
      <c r="H424" s="229"/>
      <c r="I424" s="69" t="s">
        <v>546</v>
      </c>
      <c r="J424" s="222">
        <v>99999900</v>
      </c>
      <c r="K424" s="230"/>
      <c r="L424" s="225"/>
      <c r="M424" s="225"/>
      <c r="N424" s="142"/>
      <c r="O424" s="75">
        <f t="shared" si="390"/>
        <v>0</v>
      </c>
      <c r="P424" s="74">
        <v>94700000</v>
      </c>
      <c r="Q424" s="74">
        <v>96000000</v>
      </c>
      <c r="R424" s="74">
        <v>94700000</v>
      </c>
      <c r="S424" s="232" t="s">
        <v>639</v>
      </c>
      <c r="T424" s="77">
        <v>100</v>
      </c>
      <c r="U424" s="78">
        <v>100</v>
      </c>
      <c r="V424" s="78">
        <v>100</v>
      </c>
      <c r="W424" s="78">
        <v>94.700094700094695</v>
      </c>
      <c r="X424" s="78">
        <f t="shared" si="392"/>
        <v>96.000096000096008</v>
      </c>
      <c r="Y424" s="78">
        <f t="shared" si="399"/>
        <v>94.700094700094695</v>
      </c>
      <c r="Z424" s="79">
        <f t="shared" si="400"/>
        <v>5299900</v>
      </c>
      <c r="AA424" s="79">
        <f t="shared" si="401"/>
        <v>3999900</v>
      </c>
      <c r="AB424" s="79">
        <f t="shared" si="400"/>
        <v>-94700000</v>
      </c>
      <c r="AC424" s="102"/>
      <c r="AD424" s="226"/>
    </row>
    <row r="425" spans="1:30" s="100" customFormat="1" ht="30" customHeight="1">
      <c r="A425" s="88"/>
      <c r="B425" s="89"/>
      <c r="C425" s="82"/>
      <c r="D425" s="83"/>
      <c r="E425" s="83"/>
      <c r="F425" s="766" t="s">
        <v>681</v>
      </c>
      <c r="G425" s="767"/>
      <c r="H425" s="229"/>
      <c r="I425" s="69" t="s">
        <v>611</v>
      </c>
      <c r="J425" s="222">
        <v>500000000</v>
      </c>
      <c r="K425" s="230"/>
      <c r="L425" s="225"/>
      <c r="M425" s="225" t="s">
        <v>682</v>
      </c>
      <c r="N425" s="142"/>
      <c r="O425" s="75">
        <f t="shared" si="390"/>
        <v>0</v>
      </c>
      <c r="P425" s="74"/>
      <c r="Q425" s="74">
        <v>2600000</v>
      </c>
      <c r="R425" s="74"/>
      <c r="S425" s="232" t="s">
        <v>591</v>
      </c>
      <c r="T425" s="77"/>
      <c r="U425" s="78">
        <v>35</v>
      </c>
      <c r="V425" s="78"/>
      <c r="W425" s="78">
        <v>0</v>
      </c>
      <c r="X425" s="78">
        <f t="shared" si="392"/>
        <v>0.52</v>
      </c>
      <c r="Y425" s="78">
        <f t="shared" si="399"/>
        <v>0</v>
      </c>
      <c r="Z425" s="79">
        <f t="shared" si="400"/>
        <v>500000000</v>
      </c>
      <c r="AA425" s="79">
        <f t="shared" si="401"/>
        <v>497400000</v>
      </c>
      <c r="AB425" s="79">
        <f t="shared" si="400"/>
        <v>0</v>
      </c>
      <c r="AC425" s="102"/>
      <c r="AD425" s="226"/>
    </row>
    <row r="426" spans="1:30" s="100" customFormat="1" ht="30" customHeight="1">
      <c r="A426" s="88"/>
      <c r="B426" s="89"/>
      <c r="C426" s="82"/>
      <c r="D426" s="83"/>
      <c r="E426" s="83"/>
      <c r="F426" s="766" t="s">
        <v>683</v>
      </c>
      <c r="G426" s="767"/>
      <c r="H426" s="229"/>
      <c r="I426" s="69" t="s">
        <v>596</v>
      </c>
      <c r="J426" s="222">
        <v>3145000000</v>
      </c>
      <c r="K426" s="230"/>
      <c r="L426" s="225"/>
      <c r="M426" s="225" t="s">
        <v>684</v>
      </c>
      <c r="N426" s="142">
        <v>0</v>
      </c>
      <c r="O426" s="75">
        <f t="shared" si="390"/>
        <v>0</v>
      </c>
      <c r="P426" s="74">
        <v>3085244999.9899998</v>
      </c>
      <c r="Q426" s="74">
        <v>3085244999.9899998</v>
      </c>
      <c r="R426" s="74">
        <v>3085244999.9899998</v>
      </c>
      <c r="S426" s="232" t="s">
        <v>685</v>
      </c>
      <c r="T426" s="77">
        <v>100</v>
      </c>
      <c r="U426" s="78">
        <v>100</v>
      </c>
      <c r="V426" s="78">
        <v>100</v>
      </c>
      <c r="W426" s="78">
        <v>98.099999999682026</v>
      </c>
      <c r="X426" s="78">
        <f t="shared" si="392"/>
        <v>98.099999999682026</v>
      </c>
      <c r="Y426" s="78">
        <f t="shared" si="399"/>
        <v>98.099999999682026</v>
      </c>
      <c r="Z426" s="79">
        <f t="shared" si="400"/>
        <v>59755000.010000229</v>
      </c>
      <c r="AA426" s="79">
        <f t="shared" si="401"/>
        <v>59755000.010000229</v>
      </c>
      <c r="AB426" s="79">
        <f t="shared" si="400"/>
        <v>-3085244999.9899998</v>
      </c>
      <c r="AC426" s="102"/>
      <c r="AD426" s="226"/>
    </row>
    <row r="427" spans="1:30" s="100" customFormat="1" ht="30" customHeight="1">
      <c r="A427" s="88"/>
      <c r="B427" s="89"/>
      <c r="C427" s="82"/>
      <c r="D427" s="83"/>
      <c r="E427" s="83"/>
      <c r="F427" s="766" t="s">
        <v>686</v>
      </c>
      <c r="G427" s="767"/>
      <c r="H427" s="229"/>
      <c r="I427" s="69" t="s">
        <v>653</v>
      </c>
      <c r="J427" s="222">
        <v>3000000000</v>
      </c>
      <c r="K427" s="230"/>
      <c r="L427" s="225"/>
      <c r="M427" s="225" t="s">
        <v>687</v>
      </c>
      <c r="N427" s="142"/>
      <c r="O427" s="75">
        <v>764550000</v>
      </c>
      <c r="P427" s="74">
        <v>1756935900</v>
      </c>
      <c r="Q427" s="74">
        <v>1756935900</v>
      </c>
      <c r="R427" s="74">
        <v>1756935900</v>
      </c>
      <c r="S427" s="232" t="s">
        <v>688</v>
      </c>
      <c r="T427" s="77">
        <v>73.94</v>
      </c>
      <c r="U427" s="78">
        <v>100</v>
      </c>
      <c r="V427" s="78">
        <v>73.94</v>
      </c>
      <c r="W427" s="78">
        <v>58.564530000000005</v>
      </c>
      <c r="X427" s="78">
        <f t="shared" si="392"/>
        <v>58.564530000000005</v>
      </c>
      <c r="Y427" s="78">
        <f t="shared" si="399"/>
        <v>58.564530000000005</v>
      </c>
      <c r="Z427" s="79">
        <f t="shared" si="400"/>
        <v>1243064100</v>
      </c>
      <c r="AA427" s="79">
        <f t="shared" si="401"/>
        <v>1243064100</v>
      </c>
      <c r="AB427" s="79">
        <f t="shared" si="400"/>
        <v>-1756935900</v>
      </c>
      <c r="AC427" s="102"/>
      <c r="AD427" s="226"/>
    </row>
    <row r="428" spans="1:30" s="100" customFormat="1" ht="30" customHeight="1">
      <c r="A428" s="88"/>
      <c r="B428" s="89"/>
      <c r="C428" s="82"/>
      <c r="D428" s="83"/>
      <c r="E428" s="83"/>
      <c r="F428" s="766" t="s">
        <v>689</v>
      </c>
      <c r="G428" s="767"/>
      <c r="H428" s="229"/>
      <c r="I428" s="69" t="s">
        <v>618</v>
      </c>
      <c r="J428" s="222">
        <v>3300000000</v>
      </c>
      <c r="K428" s="230"/>
      <c r="L428" s="225"/>
      <c r="M428" s="225" t="s">
        <v>690</v>
      </c>
      <c r="N428" s="142"/>
      <c r="O428" s="75">
        <f t="shared" si="390"/>
        <v>0</v>
      </c>
      <c r="P428" s="74"/>
      <c r="Q428" s="74"/>
      <c r="R428" s="74"/>
      <c r="S428" s="232" t="s">
        <v>691</v>
      </c>
      <c r="T428" s="77"/>
      <c r="U428" s="78"/>
      <c r="V428" s="78"/>
      <c r="W428" s="78">
        <v>0</v>
      </c>
      <c r="X428" s="78">
        <f t="shared" si="392"/>
        <v>0</v>
      </c>
      <c r="Y428" s="78">
        <f t="shared" si="399"/>
        <v>0</v>
      </c>
      <c r="Z428" s="79">
        <f t="shared" si="400"/>
        <v>3300000000</v>
      </c>
      <c r="AA428" s="79">
        <f t="shared" si="401"/>
        <v>3300000000</v>
      </c>
      <c r="AB428" s="79">
        <f t="shared" si="400"/>
        <v>0</v>
      </c>
      <c r="AC428" s="102"/>
      <c r="AD428" s="226"/>
    </row>
    <row r="429" spans="1:30" s="100" customFormat="1" ht="30" customHeight="1">
      <c r="A429" s="88"/>
      <c r="B429" s="89"/>
      <c r="C429" s="82"/>
      <c r="D429" s="83"/>
      <c r="E429" s="83"/>
      <c r="F429" s="766" t="s">
        <v>692</v>
      </c>
      <c r="G429" s="767"/>
      <c r="H429" s="229"/>
      <c r="I429" s="69" t="s">
        <v>529</v>
      </c>
      <c r="J429" s="222">
        <v>500000000</v>
      </c>
      <c r="K429" s="230"/>
      <c r="L429" s="225"/>
      <c r="M429" s="225" t="s">
        <v>693</v>
      </c>
      <c r="N429" s="142"/>
      <c r="O429" s="75">
        <f t="shared" si="390"/>
        <v>0</v>
      </c>
      <c r="P429" s="74"/>
      <c r="Q429" s="74">
        <v>5420000</v>
      </c>
      <c r="R429" s="74"/>
      <c r="S429" s="232" t="s">
        <v>648</v>
      </c>
      <c r="T429" s="77"/>
      <c r="U429" s="78">
        <v>3</v>
      </c>
      <c r="V429" s="78"/>
      <c r="W429" s="78">
        <v>0</v>
      </c>
      <c r="X429" s="78">
        <f t="shared" si="392"/>
        <v>1.0840000000000001</v>
      </c>
      <c r="Y429" s="78">
        <f t="shared" si="399"/>
        <v>0</v>
      </c>
      <c r="Z429" s="79">
        <f t="shared" si="400"/>
        <v>500000000</v>
      </c>
      <c r="AA429" s="79">
        <f t="shared" si="401"/>
        <v>494580000</v>
      </c>
      <c r="AB429" s="79">
        <f t="shared" si="400"/>
        <v>0</v>
      </c>
      <c r="AC429" s="102"/>
      <c r="AD429" s="226"/>
    </row>
    <row r="430" spans="1:30" s="100" customFormat="1" ht="30" customHeight="1">
      <c r="A430" s="88"/>
      <c r="B430" s="89"/>
      <c r="C430" s="82"/>
      <c r="D430" s="83"/>
      <c r="E430" s="83"/>
      <c r="F430" s="766" t="s">
        <v>694</v>
      </c>
      <c r="G430" s="767"/>
      <c r="H430" s="229"/>
      <c r="I430" s="69" t="s">
        <v>695</v>
      </c>
      <c r="J430" s="222">
        <v>550000159</v>
      </c>
      <c r="K430" s="230"/>
      <c r="L430" s="225"/>
      <c r="M430" s="225" t="s">
        <v>696</v>
      </c>
      <c r="N430" s="142"/>
      <c r="O430" s="75">
        <f t="shared" si="390"/>
        <v>0</v>
      </c>
      <c r="P430" s="74"/>
      <c r="Q430" s="74">
        <v>5040000</v>
      </c>
      <c r="R430" s="74"/>
      <c r="S430" s="232" t="s">
        <v>648</v>
      </c>
      <c r="T430" s="77"/>
      <c r="U430" s="78">
        <v>10</v>
      </c>
      <c r="V430" s="78"/>
      <c r="W430" s="78">
        <v>0</v>
      </c>
      <c r="X430" s="78">
        <f t="shared" si="392"/>
        <v>0.9163633714513163</v>
      </c>
      <c r="Y430" s="78">
        <f t="shared" si="399"/>
        <v>0</v>
      </c>
      <c r="Z430" s="79">
        <f t="shared" si="400"/>
        <v>550000159</v>
      </c>
      <c r="AA430" s="79">
        <f t="shared" si="401"/>
        <v>544960159</v>
      </c>
      <c r="AB430" s="79">
        <f t="shared" si="400"/>
        <v>0</v>
      </c>
      <c r="AC430" s="102"/>
      <c r="AD430" s="226"/>
    </row>
    <row r="431" spans="1:30" s="100" customFormat="1" ht="30" customHeight="1">
      <c r="A431" s="88"/>
      <c r="B431" s="89"/>
      <c r="C431" s="82"/>
      <c r="D431" s="83"/>
      <c r="E431" s="83"/>
      <c r="F431" s="766" t="s">
        <v>697</v>
      </c>
      <c r="G431" s="767"/>
      <c r="H431" s="229"/>
      <c r="I431" s="69" t="s">
        <v>695</v>
      </c>
      <c r="J431" s="222">
        <v>3400000000</v>
      </c>
      <c r="K431" s="230"/>
      <c r="L431" s="225"/>
      <c r="M431" s="225" t="s">
        <v>698</v>
      </c>
      <c r="N431" s="142">
        <v>3365999999.9899998</v>
      </c>
      <c r="O431" s="75">
        <f t="shared" si="390"/>
        <v>3365999999.9899998</v>
      </c>
      <c r="P431" s="74">
        <v>3365999999.9899998</v>
      </c>
      <c r="Q431" s="74">
        <v>3365999999.9899998</v>
      </c>
      <c r="R431" s="74">
        <v>3365999999.9899998</v>
      </c>
      <c r="S431" s="232" t="s">
        <v>699</v>
      </c>
      <c r="T431" s="77">
        <v>100</v>
      </c>
      <c r="U431" s="78">
        <v>100</v>
      </c>
      <c r="V431" s="78">
        <v>100</v>
      </c>
      <c r="W431" s="78">
        <v>98.999999999705878</v>
      </c>
      <c r="X431" s="78">
        <f t="shared" si="392"/>
        <v>98.999999999705878</v>
      </c>
      <c r="Y431" s="78">
        <f t="shared" si="399"/>
        <v>98.999999999705878</v>
      </c>
      <c r="Z431" s="79">
        <f t="shared" si="400"/>
        <v>34000000.010000229</v>
      </c>
      <c r="AA431" s="79">
        <f t="shared" si="401"/>
        <v>34000000.010000229</v>
      </c>
      <c r="AB431" s="79">
        <f t="shared" si="400"/>
        <v>-3365999999.9899998</v>
      </c>
      <c r="AC431" s="102"/>
      <c r="AD431" s="226"/>
    </row>
    <row r="432" spans="1:30" s="100" customFormat="1" ht="30" customHeight="1">
      <c r="A432" s="88"/>
      <c r="B432" s="89"/>
      <c r="C432" s="82"/>
      <c r="D432" s="83"/>
      <c r="E432" s="83"/>
      <c r="F432" s="766" t="s">
        <v>700</v>
      </c>
      <c r="G432" s="767"/>
      <c r="H432" s="229"/>
      <c r="I432" s="69" t="s">
        <v>538</v>
      </c>
      <c r="J432" s="222">
        <v>500000000</v>
      </c>
      <c r="K432" s="230"/>
      <c r="L432" s="225"/>
      <c r="M432" s="225"/>
      <c r="N432" s="142"/>
      <c r="O432" s="75">
        <f t="shared" si="390"/>
        <v>0</v>
      </c>
      <c r="P432" s="74">
        <v>2860000</v>
      </c>
      <c r="Q432" s="74">
        <v>143935000.00999999</v>
      </c>
      <c r="R432" s="74">
        <v>2860000</v>
      </c>
      <c r="S432" s="232" t="s">
        <v>670</v>
      </c>
      <c r="T432" s="77">
        <v>0</v>
      </c>
      <c r="U432" s="78">
        <v>2</v>
      </c>
      <c r="V432" s="78">
        <v>0</v>
      </c>
      <c r="W432" s="78">
        <v>0.57200000000000006</v>
      </c>
      <c r="X432" s="78">
        <f t="shared" si="392"/>
        <v>28.787000001999996</v>
      </c>
      <c r="Y432" s="78">
        <f t="shared" si="399"/>
        <v>0.57200000000000006</v>
      </c>
      <c r="Z432" s="79">
        <f t="shared" si="400"/>
        <v>497140000</v>
      </c>
      <c r="AA432" s="79">
        <f t="shared" si="401"/>
        <v>356064999.99000001</v>
      </c>
      <c r="AB432" s="79">
        <f t="shared" si="400"/>
        <v>-2860000</v>
      </c>
      <c r="AC432" s="102"/>
      <c r="AD432" s="226"/>
    </row>
    <row r="433" spans="1:30" s="100" customFormat="1" ht="30" customHeight="1">
      <c r="A433" s="88"/>
      <c r="B433" s="89"/>
      <c r="C433" s="82"/>
      <c r="D433" s="83"/>
      <c r="E433" s="83"/>
      <c r="F433" s="766" t="s">
        <v>701</v>
      </c>
      <c r="G433" s="767"/>
      <c r="H433" s="229"/>
      <c r="I433" s="69" t="s">
        <v>641</v>
      </c>
      <c r="J433" s="222">
        <v>786250000</v>
      </c>
      <c r="K433" s="230"/>
      <c r="L433" s="225"/>
      <c r="M433" s="225" t="s">
        <v>702</v>
      </c>
      <c r="N433" s="142">
        <v>782255003.20000005</v>
      </c>
      <c r="O433" s="75">
        <f t="shared" si="390"/>
        <v>782255003.20000005</v>
      </c>
      <c r="P433" s="74">
        <v>782255003.20000005</v>
      </c>
      <c r="Q433" s="74">
        <v>782255003.20000005</v>
      </c>
      <c r="R433" s="74">
        <v>782255003.20000005</v>
      </c>
      <c r="S433" s="232" t="s">
        <v>703</v>
      </c>
      <c r="T433" s="77">
        <v>100</v>
      </c>
      <c r="U433" s="78">
        <v>100</v>
      </c>
      <c r="V433" s="78">
        <v>100</v>
      </c>
      <c r="W433" s="78">
        <v>99.491892298887137</v>
      </c>
      <c r="X433" s="78">
        <f t="shared" si="392"/>
        <v>99.491892298887137</v>
      </c>
      <c r="Y433" s="78">
        <f t="shared" si="399"/>
        <v>99.491892298887137</v>
      </c>
      <c r="Z433" s="79">
        <f t="shared" si="400"/>
        <v>3994996.7999999523</v>
      </c>
      <c r="AA433" s="79">
        <f t="shared" si="401"/>
        <v>3994996.7999999523</v>
      </c>
      <c r="AB433" s="79">
        <f t="shared" si="400"/>
        <v>-782255003.20000005</v>
      </c>
      <c r="AC433" s="102"/>
      <c r="AD433" s="226"/>
    </row>
    <row r="434" spans="1:30" s="100" customFormat="1" ht="30" customHeight="1">
      <c r="A434" s="88"/>
      <c r="B434" s="89"/>
      <c r="C434" s="82"/>
      <c r="D434" s="83"/>
      <c r="E434" s="83"/>
      <c r="F434" s="766" t="s">
        <v>704</v>
      </c>
      <c r="G434" s="767"/>
      <c r="H434" s="229"/>
      <c r="I434" s="69" t="s">
        <v>641</v>
      </c>
      <c r="J434" s="222">
        <v>1275000000</v>
      </c>
      <c r="K434" s="230"/>
      <c r="L434" s="225"/>
      <c r="M434" s="225" t="s">
        <v>705</v>
      </c>
      <c r="N434" s="142">
        <v>968665474.60000002</v>
      </c>
      <c r="O434" s="75">
        <f t="shared" si="390"/>
        <v>968665474.60000002</v>
      </c>
      <c r="P434" s="74">
        <v>968665474.60000002</v>
      </c>
      <c r="Q434" s="74">
        <v>968665474.60000002</v>
      </c>
      <c r="R434" s="74">
        <v>968665474.60000002</v>
      </c>
      <c r="S434" s="232" t="s">
        <v>706</v>
      </c>
      <c r="T434" s="77">
        <v>100</v>
      </c>
      <c r="U434" s="78">
        <v>100</v>
      </c>
      <c r="V434" s="78">
        <v>100</v>
      </c>
      <c r="W434" s="78">
        <v>75.973762713725492</v>
      </c>
      <c r="X434" s="78">
        <f t="shared" si="392"/>
        <v>75.973762713725492</v>
      </c>
      <c r="Y434" s="78">
        <f t="shared" si="399"/>
        <v>75.973762713725492</v>
      </c>
      <c r="Z434" s="79">
        <f t="shared" si="400"/>
        <v>306334525.39999998</v>
      </c>
      <c r="AA434" s="79">
        <f t="shared" si="401"/>
        <v>306334525.39999998</v>
      </c>
      <c r="AB434" s="79">
        <f t="shared" si="400"/>
        <v>-968665474.60000002</v>
      </c>
      <c r="AC434" s="102"/>
      <c r="AD434" s="226"/>
    </row>
    <row r="435" spans="1:30" s="100" customFormat="1" ht="30" customHeight="1">
      <c r="A435" s="88"/>
      <c r="B435" s="89"/>
      <c r="C435" s="82"/>
      <c r="D435" s="83"/>
      <c r="E435" s="83"/>
      <c r="F435" s="766" t="s">
        <v>707</v>
      </c>
      <c r="G435" s="767"/>
      <c r="H435" s="229"/>
      <c r="I435" s="69" t="s">
        <v>641</v>
      </c>
      <c r="J435" s="222">
        <v>1097860000</v>
      </c>
      <c r="K435" s="230"/>
      <c r="L435" s="225"/>
      <c r="M435" s="225" t="s">
        <v>708</v>
      </c>
      <c r="N435" s="142">
        <v>545158528</v>
      </c>
      <c r="O435" s="75">
        <f t="shared" si="390"/>
        <v>545158528</v>
      </c>
      <c r="P435" s="74">
        <v>545158528</v>
      </c>
      <c r="Q435" s="74">
        <v>545158528</v>
      </c>
      <c r="R435" s="74">
        <v>545158528</v>
      </c>
      <c r="S435" s="232" t="s">
        <v>709</v>
      </c>
      <c r="T435" s="77">
        <v>100</v>
      </c>
      <c r="U435" s="78">
        <v>100</v>
      </c>
      <c r="V435" s="78">
        <v>100</v>
      </c>
      <c r="W435" s="78">
        <v>49.656470588235294</v>
      </c>
      <c r="X435" s="78">
        <f t="shared" si="392"/>
        <v>49.656470588235294</v>
      </c>
      <c r="Y435" s="78">
        <f t="shared" si="399"/>
        <v>49.656470588235294</v>
      </c>
      <c r="Z435" s="79">
        <f t="shared" si="400"/>
        <v>552701472</v>
      </c>
      <c r="AA435" s="79">
        <f t="shared" si="401"/>
        <v>552701472</v>
      </c>
      <c r="AB435" s="79">
        <f t="shared" si="400"/>
        <v>-545158528</v>
      </c>
      <c r="AC435" s="102"/>
      <c r="AD435" s="226"/>
    </row>
    <row r="436" spans="1:30" s="100" customFormat="1" ht="30" customHeight="1">
      <c r="A436" s="88"/>
      <c r="B436" s="89"/>
      <c r="C436" s="82"/>
      <c r="D436" s="83"/>
      <c r="E436" s="83"/>
      <c r="F436" s="766" t="s">
        <v>710</v>
      </c>
      <c r="G436" s="767"/>
      <c r="H436" s="229"/>
      <c r="I436" s="69" t="s">
        <v>44</v>
      </c>
      <c r="J436" s="222">
        <v>149999881</v>
      </c>
      <c r="K436" s="230"/>
      <c r="L436" s="225"/>
      <c r="M436" s="225"/>
      <c r="N436" s="142"/>
      <c r="O436" s="75">
        <f t="shared" si="390"/>
        <v>0</v>
      </c>
      <c r="P436" s="74">
        <v>640000</v>
      </c>
      <c r="Q436" s="74">
        <v>142554000</v>
      </c>
      <c r="R436" s="74">
        <v>640000</v>
      </c>
      <c r="S436" s="232" t="s">
        <v>711</v>
      </c>
      <c r="T436" s="77"/>
      <c r="U436" s="78">
        <v>100</v>
      </c>
      <c r="V436" s="78"/>
      <c r="W436" s="78">
        <v>0.42666700515582406</v>
      </c>
      <c r="X436" s="78">
        <f t="shared" si="392"/>
        <v>95.036075395286474</v>
      </c>
      <c r="Y436" s="78">
        <f t="shared" si="399"/>
        <v>0.42666700515582406</v>
      </c>
      <c r="Z436" s="79">
        <f t="shared" si="400"/>
        <v>149359881</v>
      </c>
      <c r="AA436" s="79">
        <f t="shared" si="401"/>
        <v>7445881</v>
      </c>
      <c r="AB436" s="79">
        <f t="shared" si="400"/>
        <v>-640000</v>
      </c>
      <c r="AC436" s="102"/>
      <c r="AD436" s="226"/>
    </row>
    <row r="437" spans="1:30" s="100" customFormat="1" ht="30" customHeight="1">
      <c r="A437" s="88"/>
      <c r="B437" s="89"/>
      <c r="C437" s="82"/>
      <c r="D437" s="83"/>
      <c r="E437" s="83"/>
      <c r="F437" s="766" t="s">
        <v>712</v>
      </c>
      <c r="G437" s="767"/>
      <c r="H437" s="229"/>
      <c r="I437" s="69" t="s">
        <v>538</v>
      </c>
      <c r="J437" s="222">
        <v>499999900</v>
      </c>
      <c r="K437" s="230"/>
      <c r="L437" s="225"/>
      <c r="M437" s="225"/>
      <c r="N437" s="142"/>
      <c r="O437" s="75">
        <f t="shared" si="390"/>
        <v>0</v>
      </c>
      <c r="P437" s="74">
        <v>4400000</v>
      </c>
      <c r="Q437" s="74">
        <v>122674999.98999999</v>
      </c>
      <c r="R437" s="74">
        <v>4400000</v>
      </c>
      <c r="S437" s="232" t="s">
        <v>594</v>
      </c>
      <c r="T437" s="77">
        <v>0</v>
      </c>
      <c r="U437" s="78">
        <v>2</v>
      </c>
      <c r="V437" s="78">
        <v>0</v>
      </c>
      <c r="W437" s="78">
        <v>0.88000017600003522</v>
      </c>
      <c r="X437" s="78">
        <f t="shared" si="392"/>
        <v>24.535004905000978</v>
      </c>
      <c r="Y437" s="78">
        <f t="shared" si="399"/>
        <v>0.88000017600003522</v>
      </c>
      <c r="Z437" s="79">
        <f t="shared" si="400"/>
        <v>495599900</v>
      </c>
      <c r="AA437" s="79">
        <f t="shared" si="401"/>
        <v>377324900.00999999</v>
      </c>
      <c r="AB437" s="79">
        <f t="shared" si="400"/>
        <v>-4400000</v>
      </c>
      <c r="AC437" s="102"/>
      <c r="AD437" s="226"/>
    </row>
    <row r="438" spans="1:30" s="100" customFormat="1" ht="34.5" customHeight="1">
      <c r="A438" s="88"/>
      <c r="B438" s="89"/>
      <c r="C438" s="82"/>
      <c r="D438" s="83"/>
      <c r="E438" s="83"/>
      <c r="F438" s="766" t="s">
        <v>713</v>
      </c>
      <c r="G438" s="767"/>
      <c r="H438" s="229"/>
      <c r="I438" s="69" t="s">
        <v>622</v>
      </c>
      <c r="J438" s="222">
        <v>1020000000</v>
      </c>
      <c r="K438" s="230"/>
      <c r="L438" s="225"/>
      <c r="M438" s="225" t="s">
        <v>714</v>
      </c>
      <c r="N438" s="142"/>
      <c r="O438" s="75">
        <v>1004394000</v>
      </c>
      <c r="P438" s="74">
        <v>1004394000</v>
      </c>
      <c r="Q438" s="74">
        <v>1004394000</v>
      </c>
      <c r="R438" s="74">
        <v>1004394000</v>
      </c>
      <c r="S438" s="232" t="s">
        <v>555</v>
      </c>
      <c r="T438" s="77">
        <v>100</v>
      </c>
      <c r="U438" s="78">
        <v>100</v>
      </c>
      <c r="V438" s="78">
        <v>100</v>
      </c>
      <c r="W438" s="78">
        <v>98.47</v>
      </c>
      <c r="X438" s="78">
        <f t="shared" si="392"/>
        <v>98.47</v>
      </c>
      <c r="Y438" s="78">
        <f t="shared" si="399"/>
        <v>98.47</v>
      </c>
      <c r="Z438" s="79">
        <f t="shared" si="400"/>
        <v>15606000</v>
      </c>
      <c r="AA438" s="79">
        <f t="shared" si="401"/>
        <v>15606000</v>
      </c>
      <c r="AB438" s="79">
        <f t="shared" si="400"/>
        <v>-1004394000</v>
      </c>
      <c r="AC438" s="102"/>
      <c r="AD438" s="226"/>
    </row>
    <row r="439" spans="1:30" s="100" customFormat="1" ht="30" customHeight="1">
      <c r="A439" s="88"/>
      <c r="B439" s="89"/>
      <c r="C439" s="82"/>
      <c r="D439" s="83"/>
      <c r="E439" s="83"/>
      <c r="F439" s="766" t="s">
        <v>715</v>
      </c>
      <c r="G439" s="767"/>
      <c r="H439" s="229"/>
      <c r="I439" s="69" t="s">
        <v>641</v>
      </c>
      <c r="J439" s="222">
        <v>398437500</v>
      </c>
      <c r="K439" s="230"/>
      <c r="L439" s="225"/>
      <c r="M439" s="225" t="s">
        <v>716</v>
      </c>
      <c r="N439" s="142">
        <v>393065521.62</v>
      </c>
      <c r="O439" s="75">
        <v>393065521.62</v>
      </c>
      <c r="P439" s="74">
        <v>393065521.62</v>
      </c>
      <c r="Q439" s="74">
        <v>393065521.62</v>
      </c>
      <c r="R439" s="74">
        <v>393065521.62</v>
      </c>
      <c r="S439" s="232" t="s">
        <v>717</v>
      </c>
      <c r="T439" s="77">
        <v>100</v>
      </c>
      <c r="U439" s="78">
        <v>100</v>
      </c>
      <c r="V439" s="78">
        <v>100</v>
      </c>
      <c r="W439" s="78">
        <v>98.651738759529422</v>
      </c>
      <c r="X439" s="78">
        <f t="shared" si="392"/>
        <v>98.651738759529422</v>
      </c>
      <c r="Y439" s="78">
        <f t="shared" si="399"/>
        <v>98.651738759529422</v>
      </c>
      <c r="Z439" s="79">
        <f t="shared" si="400"/>
        <v>5371978.3799999952</v>
      </c>
      <c r="AA439" s="79">
        <f t="shared" si="401"/>
        <v>5371978.3799999952</v>
      </c>
      <c r="AB439" s="79">
        <f t="shared" si="400"/>
        <v>-393065521.62</v>
      </c>
      <c r="AC439" s="102"/>
      <c r="AD439" s="226"/>
    </row>
    <row r="440" spans="1:30" s="100" customFormat="1" ht="30" customHeight="1">
      <c r="A440" s="88"/>
      <c r="B440" s="89"/>
      <c r="C440" s="82"/>
      <c r="D440" s="83"/>
      <c r="E440" s="83"/>
      <c r="F440" s="766" t="s">
        <v>718</v>
      </c>
      <c r="G440" s="767"/>
      <c r="H440" s="229"/>
      <c r="I440" s="69" t="s">
        <v>538</v>
      </c>
      <c r="J440" s="222">
        <v>400000200</v>
      </c>
      <c r="K440" s="230"/>
      <c r="L440" s="225"/>
      <c r="M440" s="225"/>
      <c r="N440" s="142"/>
      <c r="O440" s="75">
        <f t="shared" ref="O440:O501" si="402">N440</f>
        <v>0</v>
      </c>
      <c r="P440" s="74">
        <v>3900000</v>
      </c>
      <c r="Q440" s="74">
        <v>115734000.01000001</v>
      </c>
      <c r="R440" s="74">
        <v>3900000</v>
      </c>
      <c r="S440" s="232" t="s">
        <v>676</v>
      </c>
      <c r="T440" s="77"/>
      <c r="U440" s="78">
        <v>2</v>
      </c>
      <c r="V440" s="78"/>
      <c r="W440" s="78">
        <v>0.97499951250024386</v>
      </c>
      <c r="X440" s="78">
        <f t="shared" ref="X440:X501" si="403">Q440/J440*100</f>
        <v>28.933485535757232</v>
      </c>
      <c r="Y440" s="78">
        <f t="shared" si="399"/>
        <v>0.97499951250024386</v>
      </c>
      <c r="Z440" s="79">
        <f t="shared" si="400"/>
        <v>396100200</v>
      </c>
      <c r="AA440" s="79">
        <f t="shared" si="401"/>
        <v>284266199.99000001</v>
      </c>
      <c r="AB440" s="79">
        <f t="shared" si="400"/>
        <v>-3900000</v>
      </c>
      <c r="AC440" s="102"/>
      <c r="AD440" s="226"/>
    </row>
    <row r="441" spans="1:30" s="100" customFormat="1" ht="30" customHeight="1">
      <c r="A441" s="88"/>
      <c r="B441" s="89"/>
      <c r="C441" s="82"/>
      <c r="D441" s="83"/>
      <c r="E441" s="83"/>
      <c r="F441" s="766" t="s">
        <v>719</v>
      </c>
      <c r="G441" s="767"/>
      <c r="H441" s="229"/>
      <c r="I441" s="69" t="s">
        <v>605</v>
      </c>
      <c r="J441" s="222">
        <v>499999982</v>
      </c>
      <c r="K441" s="230"/>
      <c r="L441" s="225"/>
      <c r="M441" s="225"/>
      <c r="N441" s="142"/>
      <c r="O441" s="75">
        <f t="shared" si="402"/>
        <v>0</v>
      </c>
      <c r="P441" s="74">
        <v>3600000</v>
      </c>
      <c r="Q441" s="74">
        <v>144660000.00999999</v>
      </c>
      <c r="R441" s="74">
        <v>3600000</v>
      </c>
      <c r="S441" s="232"/>
      <c r="T441" s="77"/>
      <c r="U441" s="78">
        <v>1.7</v>
      </c>
      <c r="V441" s="78"/>
      <c r="W441" s="78">
        <v>0.7200000259200009</v>
      </c>
      <c r="X441" s="78">
        <f t="shared" si="403"/>
        <v>28.932001043552035</v>
      </c>
      <c r="Y441" s="78">
        <f t="shared" si="399"/>
        <v>0.7200000259200009</v>
      </c>
      <c r="Z441" s="79">
        <f t="shared" si="400"/>
        <v>496399982</v>
      </c>
      <c r="AA441" s="79">
        <f t="shared" si="401"/>
        <v>355339981.99000001</v>
      </c>
      <c r="AB441" s="79">
        <f t="shared" si="400"/>
        <v>-3600000</v>
      </c>
      <c r="AC441" s="102"/>
      <c r="AD441" s="226"/>
    </row>
    <row r="442" spans="1:30" s="100" customFormat="1" ht="48" customHeight="1">
      <c r="A442" s="88"/>
      <c r="B442" s="89"/>
      <c r="C442" s="82"/>
      <c r="D442" s="83"/>
      <c r="E442" s="83"/>
      <c r="F442" s="766" t="s">
        <v>720</v>
      </c>
      <c r="G442" s="767"/>
      <c r="H442" s="229"/>
      <c r="I442" s="69" t="s">
        <v>641</v>
      </c>
      <c r="J442" s="222">
        <v>1290024600</v>
      </c>
      <c r="K442" s="230"/>
      <c r="L442" s="225"/>
      <c r="M442" s="225" t="s">
        <v>721</v>
      </c>
      <c r="N442" s="142">
        <v>0</v>
      </c>
      <c r="O442" s="75">
        <f t="shared" si="402"/>
        <v>0</v>
      </c>
      <c r="P442" s="74">
        <v>963890817.08000004</v>
      </c>
      <c r="Q442" s="74">
        <v>963890817.08000004</v>
      </c>
      <c r="R442" s="74">
        <v>963890817.08000004</v>
      </c>
      <c r="S442" s="232" t="s">
        <v>722</v>
      </c>
      <c r="T442" s="77">
        <v>100</v>
      </c>
      <c r="U442" s="78">
        <v>100</v>
      </c>
      <c r="V442" s="78">
        <v>100</v>
      </c>
      <c r="W442" s="78">
        <v>74.718793508278836</v>
      </c>
      <c r="X442" s="78">
        <f t="shared" si="403"/>
        <v>74.718793508278836</v>
      </c>
      <c r="Y442" s="78">
        <f t="shared" si="399"/>
        <v>74.718793508278836</v>
      </c>
      <c r="Z442" s="79">
        <f t="shared" si="400"/>
        <v>326133782.91999996</v>
      </c>
      <c r="AA442" s="79">
        <f t="shared" si="401"/>
        <v>326133782.91999996</v>
      </c>
      <c r="AB442" s="79">
        <f t="shared" si="400"/>
        <v>-963890817.08000004</v>
      </c>
      <c r="AC442" s="102"/>
      <c r="AD442" s="226"/>
    </row>
    <row r="443" spans="1:30" s="100" customFormat="1" ht="30" customHeight="1">
      <c r="A443" s="88"/>
      <c r="B443" s="89"/>
      <c r="C443" s="82"/>
      <c r="D443" s="83"/>
      <c r="E443" s="83"/>
      <c r="F443" s="766" t="s">
        <v>723</v>
      </c>
      <c r="G443" s="767"/>
      <c r="H443" s="229"/>
      <c r="I443" s="69" t="s">
        <v>605</v>
      </c>
      <c r="J443" s="222">
        <v>699999800</v>
      </c>
      <c r="K443" s="230"/>
      <c r="L443" s="225"/>
      <c r="M443" s="225"/>
      <c r="N443" s="142"/>
      <c r="O443" s="75">
        <f t="shared" si="402"/>
        <v>0</v>
      </c>
      <c r="P443" s="74">
        <v>3240000</v>
      </c>
      <c r="Q443" s="74">
        <v>200740271.81</v>
      </c>
      <c r="R443" s="74">
        <v>3240000</v>
      </c>
      <c r="S443" s="232"/>
      <c r="T443" s="77"/>
      <c r="U443" s="78">
        <v>8.24</v>
      </c>
      <c r="V443" s="78"/>
      <c r="W443" s="78">
        <v>0.46285727510207864</v>
      </c>
      <c r="X443" s="78">
        <f t="shared" si="403"/>
        <v>28.677189880625679</v>
      </c>
      <c r="Y443" s="78">
        <f t="shared" si="399"/>
        <v>0.46285727510207864</v>
      </c>
      <c r="Z443" s="79">
        <f t="shared" si="400"/>
        <v>696759800</v>
      </c>
      <c r="AA443" s="79">
        <f t="shared" si="401"/>
        <v>499259528.19</v>
      </c>
      <c r="AB443" s="79">
        <f t="shared" si="400"/>
        <v>-3240000</v>
      </c>
      <c r="AC443" s="102"/>
      <c r="AD443" s="226"/>
    </row>
    <row r="444" spans="1:30" s="100" customFormat="1" ht="30" customHeight="1">
      <c r="A444" s="88"/>
      <c r="B444" s="89"/>
      <c r="C444" s="82"/>
      <c r="D444" s="83"/>
      <c r="E444" s="83"/>
      <c r="F444" s="766" t="s">
        <v>724</v>
      </c>
      <c r="G444" s="767"/>
      <c r="H444" s="229"/>
      <c r="I444" s="69" t="s">
        <v>605</v>
      </c>
      <c r="J444" s="222">
        <v>1700000000</v>
      </c>
      <c r="K444" s="230"/>
      <c r="L444" s="225"/>
      <c r="M444" s="225" t="s">
        <v>725</v>
      </c>
      <c r="N444" s="142"/>
      <c r="O444" s="75">
        <v>1445000353.3099999</v>
      </c>
      <c r="P444" s="74">
        <v>1445000353.3099999</v>
      </c>
      <c r="Q444" s="74">
        <v>1445000353.3099999</v>
      </c>
      <c r="R444" s="74">
        <v>1445000353.3099999</v>
      </c>
      <c r="S444" s="232" t="s">
        <v>726</v>
      </c>
      <c r="T444" s="77">
        <v>100</v>
      </c>
      <c r="U444" s="78">
        <v>100</v>
      </c>
      <c r="V444" s="78">
        <v>100</v>
      </c>
      <c r="W444" s="78">
        <v>85.000020782941178</v>
      </c>
      <c r="X444" s="78">
        <f t="shared" si="403"/>
        <v>85.000020782941178</v>
      </c>
      <c r="Y444" s="78">
        <f t="shared" si="399"/>
        <v>85.000020782941178</v>
      </c>
      <c r="Z444" s="79">
        <f t="shared" si="400"/>
        <v>254999646.69000006</v>
      </c>
      <c r="AA444" s="79">
        <f t="shared" si="401"/>
        <v>254999646.69000006</v>
      </c>
      <c r="AB444" s="79">
        <f t="shared" si="400"/>
        <v>-1445000353.3099999</v>
      </c>
      <c r="AC444" s="102"/>
      <c r="AD444" s="226"/>
    </row>
    <row r="445" spans="1:30" s="100" customFormat="1" ht="43.5" customHeight="1">
      <c r="A445" s="88"/>
      <c r="B445" s="89"/>
      <c r="C445" s="82"/>
      <c r="D445" s="83"/>
      <c r="E445" s="83"/>
      <c r="F445" s="766" t="s">
        <v>727</v>
      </c>
      <c r="G445" s="767"/>
      <c r="H445" s="229"/>
      <c r="I445" s="69" t="s">
        <v>553</v>
      </c>
      <c r="J445" s="222">
        <v>3000000000</v>
      </c>
      <c r="K445" s="230"/>
      <c r="L445" s="225"/>
      <c r="M445" s="225" t="s">
        <v>728</v>
      </c>
      <c r="N445" s="142">
        <v>872918304</v>
      </c>
      <c r="O445" s="75">
        <v>872918304</v>
      </c>
      <c r="P445" s="74">
        <v>872918304</v>
      </c>
      <c r="Q445" s="74">
        <v>872918304</v>
      </c>
      <c r="R445" s="74">
        <v>872918304</v>
      </c>
      <c r="S445" s="232" t="s">
        <v>729</v>
      </c>
      <c r="T445" s="77">
        <v>23</v>
      </c>
      <c r="U445" s="78">
        <v>100</v>
      </c>
      <c r="V445" s="78">
        <v>23</v>
      </c>
      <c r="W445" s="78">
        <v>29.097276799999999</v>
      </c>
      <c r="X445" s="78">
        <f t="shared" si="403"/>
        <v>29.097276799999999</v>
      </c>
      <c r="Y445" s="78">
        <f t="shared" si="399"/>
        <v>29.097276799999999</v>
      </c>
      <c r="Z445" s="79">
        <f t="shared" si="400"/>
        <v>2127081696</v>
      </c>
      <c r="AA445" s="79">
        <f t="shared" si="401"/>
        <v>2127081696</v>
      </c>
      <c r="AB445" s="79">
        <f t="shared" si="400"/>
        <v>-872918304</v>
      </c>
      <c r="AC445" s="102"/>
      <c r="AD445" s="226"/>
    </row>
    <row r="446" spans="1:30" s="100" customFormat="1" ht="30" customHeight="1">
      <c r="A446" s="88"/>
      <c r="B446" s="89"/>
      <c r="C446" s="82"/>
      <c r="D446" s="83"/>
      <c r="E446" s="83"/>
      <c r="F446" s="766" t="s">
        <v>730</v>
      </c>
      <c r="G446" s="767"/>
      <c r="H446" s="229"/>
      <c r="I446" s="69" t="s">
        <v>538</v>
      </c>
      <c r="J446" s="222">
        <v>150000000</v>
      </c>
      <c r="K446" s="230"/>
      <c r="L446" s="225"/>
      <c r="M446" s="225"/>
      <c r="N446" s="142"/>
      <c r="O446" s="75">
        <f t="shared" si="402"/>
        <v>0</v>
      </c>
      <c r="P446" s="74">
        <v>1300000</v>
      </c>
      <c r="Q446" s="74">
        <v>1300000</v>
      </c>
      <c r="R446" s="74">
        <v>1300000</v>
      </c>
      <c r="S446" s="232" t="s">
        <v>655</v>
      </c>
      <c r="T446" s="77">
        <v>0</v>
      </c>
      <c r="U446" s="78">
        <v>76</v>
      </c>
      <c r="V446" s="78">
        <v>0</v>
      </c>
      <c r="W446" s="78">
        <v>0.86666666666666659</v>
      </c>
      <c r="X446" s="78">
        <f t="shared" si="403"/>
        <v>0.86666666666666659</v>
      </c>
      <c r="Y446" s="78">
        <f t="shared" si="399"/>
        <v>0.86666666666666659</v>
      </c>
      <c r="Z446" s="79">
        <f t="shared" si="400"/>
        <v>148700000</v>
      </c>
      <c r="AA446" s="79">
        <f t="shared" si="401"/>
        <v>148700000</v>
      </c>
      <c r="AB446" s="79">
        <f t="shared" si="400"/>
        <v>-1300000</v>
      </c>
      <c r="AC446" s="102"/>
      <c r="AD446" s="226"/>
    </row>
    <row r="447" spans="1:30" s="100" customFormat="1" ht="30" customHeight="1">
      <c r="A447" s="88"/>
      <c r="B447" s="89"/>
      <c r="C447" s="82"/>
      <c r="D447" s="83"/>
      <c r="E447" s="83"/>
      <c r="F447" s="766" t="s">
        <v>731</v>
      </c>
      <c r="G447" s="767"/>
      <c r="H447" s="229"/>
      <c r="I447" s="69" t="s">
        <v>611</v>
      </c>
      <c r="J447" s="222">
        <v>300000000</v>
      </c>
      <c r="K447" s="230"/>
      <c r="L447" s="225"/>
      <c r="M447" s="225" t="s">
        <v>696</v>
      </c>
      <c r="N447" s="142"/>
      <c r="O447" s="75">
        <f t="shared" si="402"/>
        <v>0</v>
      </c>
      <c r="P447" s="74"/>
      <c r="Q447" s="74">
        <v>2340000</v>
      </c>
      <c r="R447" s="74"/>
      <c r="S447" s="232" t="s">
        <v>594</v>
      </c>
      <c r="T447" s="77"/>
      <c r="U447" s="78">
        <v>25</v>
      </c>
      <c r="V447" s="78"/>
      <c r="W447" s="78">
        <v>0</v>
      </c>
      <c r="X447" s="78">
        <f t="shared" si="403"/>
        <v>0.77999999999999992</v>
      </c>
      <c r="Y447" s="78">
        <f t="shared" si="399"/>
        <v>0</v>
      </c>
      <c r="Z447" s="79">
        <f t="shared" si="400"/>
        <v>300000000</v>
      </c>
      <c r="AA447" s="79">
        <f t="shared" si="401"/>
        <v>297660000</v>
      </c>
      <c r="AB447" s="79">
        <f t="shared" si="400"/>
        <v>0</v>
      </c>
      <c r="AC447" s="102"/>
      <c r="AD447" s="226"/>
    </row>
    <row r="448" spans="1:30" s="100" customFormat="1" ht="30" customHeight="1">
      <c r="A448" s="88"/>
      <c r="B448" s="89"/>
      <c r="C448" s="82"/>
      <c r="D448" s="83"/>
      <c r="E448" s="83"/>
      <c r="F448" s="766" t="s">
        <v>732</v>
      </c>
      <c r="G448" s="767"/>
      <c r="H448" s="229"/>
      <c r="I448" s="69" t="s">
        <v>589</v>
      </c>
      <c r="J448" s="222">
        <v>199999925</v>
      </c>
      <c r="K448" s="230"/>
      <c r="L448" s="225"/>
      <c r="M448" s="225"/>
      <c r="N448" s="142"/>
      <c r="O448" s="75">
        <f t="shared" si="402"/>
        <v>0</v>
      </c>
      <c r="P448" s="74"/>
      <c r="Q448" s="74">
        <v>800000</v>
      </c>
      <c r="R448" s="74"/>
      <c r="S448" s="143" t="s">
        <v>733</v>
      </c>
      <c r="T448" s="77">
        <v>100</v>
      </c>
      <c r="U448" s="78">
        <v>100</v>
      </c>
      <c r="V448" s="78">
        <v>100</v>
      </c>
      <c r="W448" s="78">
        <v>0</v>
      </c>
      <c r="X448" s="78">
        <f t="shared" si="403"/>
        <v>0.40000015000005623</v>
      </c>
      <c r="Y448" s="78">
        <f t="shared" si="399"/>
        <v>0</v>
      </c>
      <c r="Z448" s="79">
        <f t="shared" si="400"/>
        <v>199999925</v>
      </c>
      <c r="AA448" s="79">
        <f t="shared" si="401"/>
        <v>199199925</v>
      </c>
      <c r="AB448" s="79">
        <f t="shared" si="400"/>
        <v>0</v>
      </c>
      <c r="AC448" s="102"/>
      <c r="AD448" s="226"/>
    </row>
    <row r="449" spans="1:30" s="100" customFormat="1" ht="30" customHeight="1">
      <c r="A449" s="88"/>
      <c r="B449" s="89"/>
      <c r="C449" s="82" t="s">
        <v>734</v>
      </c>
      <c r="D449" s="83"/>
      <c r="E449" s="83"/>
      <c r="F449" s="766" t="s">
        <v>735</v>
      </c>
      <c r="G449" s="767"/>
      <c r="H449" s="69"/>
      <c r="I449" s="69"/>
      <c r="J449" s="222"/>
      <c r="K449" s="230" t="s">
        <v>736</v>
      </c>
      <c r="L449" s="225"/>
      <c r="M449" s="225"/>
      <c r="N449" s="142">
        <f t="shared" ref="N449:N510" si="404">M449</f>
        <v>0</v>
      </c>
      <c r="O449" s="75"/>
      <c r="P449" s="74"/>
      <c r="Q449" s="74"/>
      <c r="R449" s="74"/>
      <c r="S449" s="143"/>
      <c r="T449" s="77"/>
      <c r="U449" s="78"/>
      <c r="V449" s="78"/>
      <c r="W449" s="78"/>
      <c r="X449" s="78"/>
      <c r="Y449" s="78"/>
      <c r="Z449" s="79"/>
      <c r="AA449" s="79"/>
      <c r="AB449" s="79"/>
      <c r="AC449" s="102"/>
      <c r="AD449" s="226"/>
    </row>
    <row r="450" spans="1:30" s="100" customFormat="1" ht="42" customHeight="1">
      <c r="A450" s="88"/>
      <c r="B450" s="89"/>
      <c r="C450" s="82"/>
      <c r="D450" s="83"/>
      <c r="E450" s="83"/>
      <c r="F450" s="766" t="s">
        <v>737</v>
      </c>
      <c r="G450" s="783"/>
      <c r="H450" s="69"/>
      <c r="I450" s="69" t="s">
        <v>589</v>
      </c>
      <c r="J450" s="222">
        <v>199998580</v>
      </c>
      <c r="K450" s="230"/>
      <c r="L450" s="225"/>
      <c r="M450" s="225" t="s">
        <v>738</v>
      </c>
      <c r="N450" s="142"/>
      <c r="O450" s="75"/>
      <c r="P450" s="74">
        <v>189570000</v>
      </c>
      <c r="Q450" s="74">
        <v>190770000</v>
      </c>
      <c r="R450" s="74">
        <v>189570000</v>
      </c>
      <c r="S450" s="143"/>
      <c r="T450" s="77">
        <v>95</v>
      </c>
      <c r="U450" s="78">
        <v>100</v>
      </c>
      <c r="V450" s="78">
        <v>95</v>
      </c>
      <c r="W450" s="78">
        <v>94.785672978278143</v>
      </c>
      <c r="X450" s="78">
        <f t="shared" si="403"/>
        <v>95.385677238308404</v>
      </c>
      <c r="Y450" s="78">
        <f t="shared" si="399"/>
        <v>94.785672978278143</v>
      </c>
      <c r="Z450" s="79">
        <f t="shared" si="400"/>
        <v>10428580</v>
      </c>
      <c r="AA450" s="79">
        <f t="shared" ref="AA450:AA486" si="405">J450-Q450</f>
        <v>9228580</v>
      </c>
      <c r="AB450" s="79">
        <f t="shared" si="400"/>
        <v>-189570000</v>
      </c>
      <c r="AC450" s="102"/>
      <c r="AD450" s="226"/>
    </row>
    <row r="451" spans="1:30" s="100" customFormat="1" ht="30" customHeight="1">
      <c r="A451" s="88"/>
      <c r="B451" s="89"/>
      <c r="C451" s="82"/>
      <c r="D451" s="83"/>
      <c r="E451" s="83"/>
      <c r="F451" s="766" t="s">
        <v>739</v>
      </c>
      <c r="G451" s="783"/>
      <c r="H451" s="69"/>
      <c r="I451" s="69" t="s">
        <v>553</v>
      </c>
      <c r="J451" s="222">
        <v>125000000</v>
      </c>
      <c r="K451" s="230"/>
      <c r="L451" s="225"/>
      <c r="M451" s="225"/>
      <c r="N451" s="142"/>
      <c r="O451" s="75"/>
      <c r="P451" s="74">
        <v>520000</v>
      </c>
      <c r="Q451" s="74">
        <v>119127999.95</v>
      </c>
      <c r="R451" s="74">
        <v>520000</v>
      </c>
      <c r="S451" s="143" t="s">
        <v>560</v>
      </c>
      <c r="T451" s="77">
        <v>100</v>
      </c>
      <c r="U451" s="78">
        <v>100</v>
      </c>
      <c r="V451" s="78">
        <v>100</v>
      </c>
      <c r="W451" s="78">
        <v>0.41599999999999998</v>
      </c>
      <c r="X451" s="78">
        <f t="shared" si="403"/>
        <v>95.302399960000002</v>
      </c>
      <c r="Y451" s="78">
        <f t="shared" si="399"/>
        <v>0.41599999999999998</v>
      </c>
      <c r="Z451" s="79">
        <f t="shared" si="400"/>
        <v>124480000</v>
      </c>
      <c r="AA451" s="79">
        <f t="shared" si="405"/>
        <v>5872000.049999997</v>
      </c>
      <c r="AB451" s="79">
        <f t="shared" si="400"/>
        <v>-520000</v>
      </c>
      <c r="AC451" s="102"/>
      <c r="AD451" s="226"/>
    </row>
    <row r="452" spans="1:30" s="100" customFormat="1" ht="30" customHeight="1">
      <c r="A452" s="88"/>
      <c r="B452" s="89"/>
      <c r="C452" s="82"/>
      <c r="D452" s="83"/>
      <c r="E452" s="83"/>
      <c r="F452" s="766" t="s">
        <v>740</v>
      </c>
      <c r="G452" s="783"/>
      <c r="H452" s="69"/>
      <c r="I452" s="69" t="s">
        <v>553</v>
      </c>
      <c r="J452" s="222">
        <v>125000000</v>
      </c>
      <c r="K452" s="230"/>
      <c r="L452" s="225"/>
      <c r="M452" s="225" t="s">
        <v>741</v>
      </c>
      <c r="N452" s="142"/>
      <c r="O452" s="75"/>
      <c r="P452" s="74">
        <v>520000</v>
      </c>
      <c r="Q452" s="74">
        <v>119132000.01000001</v>
      </c>
      <c r="R452" s="74">
        <v>520000</v>
      </c>
      <c r="S452" s="143" t="s">
        <v>742</v>
      </c>
      <c r="T452" s="77">
        <v>100</v>
      </c>
      <c r="U452" s="78">
        <v>100</v>
      </c>
      <c r="V452" s="78">
        <v>100</v>
      </c>
      <c r="W452" s="78">
        <v>0.41599999999999998</v>
      </c>
      <c r="X452" s="78">
        <f t="shared" si="403"/>
        <v>95.305600007999999</v>
      </c>
      <c r="Y452" s="78">
        <f t="shared" si="399"/>
        <v>0.41599999999999998</v>
      </c>
      <c r="Z452" s="79">
        <f t="shared" si="400"/>
        <v>124480000</v>
      </c>
      <c r="AA452" s="79">
        <f t="shared" si="405"/>
        <v>5867999.9899999946</v>
      </c>
      <c r="AB452" s="79">
        <f t="shared" si="400"/>
        <v>-520000</v>
      </c>
      <c r="AC452" s="102"/>
      <c r="AD452" s="226"/>
    </row>
    <row r="453" spans="1:30" s="100" customFormat="1" ht="30" customHeight="1">
      <c r="A453" s="88"/>
      <c r="B453" s="89"/>
      <c r="C453" s="82"/>
      <c r="D453" s="83"/>
      <c r="E453" s="83"/>
      <c r="F453" s="766" t="s">
        <v>743</v>
      </c>
      <c r="G453" s="783"/>
      <c r="H453" s="69"/>
      <c r="I453" s="69" t="s">
        <v>641</v>
      </c>
      <c r="J453" s="222">
        <v>149999010</v>
      </c>
      <c r="K453" s="230"/>
      <c r="L453" s="225"/>
      <c r="M453" s="225" t="s">
        <v>744</v>
      </c>
      <c r="N453" s="142"/>
      <c r="O453" s="75"/>
      <c r="P453" s="74"/>
      <c r="Q453" s="74">
        <v>143619999.99000001</v>
      </c>
      <c r="R453" s="74"/>
      <c r="S453" s="143" t="s">
        <v>745</v>
      </c>
      <c r="T453" s="77">
        <v>100</v>
      </c>
      <c r="U453" s="78">
        <v>100</v>
      </c>
      <c r="V453" s="78">
        <v>100</v>
      </c>
      <c r="W453" s="78">
        <v>0</v>
      </c>
      <c r="X453" s="78">
        <f t="shared" si="403"/>
        <v>95.747298592170722</v>
      </c>
      <c r="Y453" s="78">
        <f t="shared" si="399"/>
        <v>0</v>
      </c>
      <c r="Z453" s="79">
        <f t="shared" si="400"/>
        <v>149999010</v>
      </c>
      <c r="AA453" s="79">
        <f t="shared" si="405"/>
        <v>6379010.0099999905</v>
      </c>
      <c r="AB453" s="79">
        <f t="shared" si="400"/>
        <v>0</v>
      </c>
      <c r="AC453" s="102"/>
      <c r="AD453" s="226"/>
    </row>
    <row r="454" spans="1:30" s="100" customFormat="1" ht="30" customHeight="1">
      <c r="A454" s="88"/>
      <c r="B454" s="89"/>
      <c r="C454" s="82"/>
      <c r="D454" s="83"/>
      <c r="E454" s="83"/>
      <c r="F454" s="766" t="s">
        <v>746</v>
      </c>
      <c r="G454" s="783"/>
      <c r="H454" s="69"/>
      <c r="I454" s="69" t="s">
        <v>534</v>
      </c>
      <c r="J454" s="222">
        <v>149605335</v>
      </c>
      <c r="K454" s="230"/>
      <c r="L454" s="225"/>
      <c r="M454" s="225"/>
      <c r="N454" s="142"/>
      <c r="O454" s="75"/>
      <c r="P454" s="74">
        <v>1080000</v>
      </c>
      <c r="Q454" s="74">
        <v>143398000</v>
      </c>
      <c r="R454" s="74">
        <v>1080000</v>
      </c>
      <c r="S454" s="143" t="s">
        <v>535</v>
      </c>
      <c r="T454" s="77">
        <v>90</v>
      </c>
      <c r="U454" s="78">
        <v>100</v>
      </c>
      <c r="V454" s="78">
        <v>90</v>
      </c>
      <c r="W454" s="78">
        <v>0.72189938948367049</v>
      </c>
      <c r="X454" s="78">
        <f t="shared" si="403"/>
        <v>95.850859864054982</v>
      </c>
      <c r="Y454" s="78">
        <f t="shared" si="399"/>
        <v>0.72189938948367049</v>
      </c>
      <c r="Z454" s="79">
        <f t="shared" si="400"/>
        <v>148525335</v>
      </c>
      <c r="AA454" s="79">
        <f t="shared" si="405"/>
        <v>6207335</v>
      </c>
      <c r="AB454" s="79">
        <f t="shared" si="400"/>
        <v>-1080000</v>
      </c>
      <c r="AC454" s="102"/>
      <c r="AD454" s="226"/>
    </row>
    <row r="455" spans="1:30" s="100" customFormat="1" ht="30" customHeight="1">
      <c r="A455" s="88"/>
      <c r="B455" s="89"/>
      <c r="C455" s="82"/>
      <c r="D455" s="83"/>
      <c r="E455" s="83"/>
      <c r="F455" s="766" t="s">
        <v>747</v>
      </c>
      <c r="G455" s="783"/>
      <c r="H455" s="69"/>
      <c r="I455" s="69" t="s">
        <v>641</v>
      </c>
      <c r="J455" s="222">
        <v>200000000</v>
      </c>
      <c r="K455" s="230"/>
      <c r="L455" s="225"/>
      <c r="M455" s="225" t="s">
        <v>748</v>
      </c>
      <c r="N455" s="142"/>
      <c r="O455" s="75"/>
      <c r="P455" s="74">
        <v>189810000</v>
      </c>
      <c r="Q455" s="74">
        <v>191650000</v>
      </c>
      <c r="R455" s="74">
        <v>189810000</v>
      </c>
      <c r="S455" s="143" t="s">
        <v>670</v>
      </c>
      <c r="T455" s="77">
        <v>100</v>
      </c>
      <c r="U455" s="78">
        <v>100</v>
      </c>
      <c r="V455" s="78">
        <v>100</v>
      </c>
      <c r="W455" s="78">
        <v>94.905000000000001</v>
      </c>
      <c r="X455" s="78">
        <f t="shared" si="403"/>
        <v>95.825000000000003</v>
      </c>
      <c r="Y455" s="78">
        <f t="shared" si="399"/>
        <v>94.905000000000001</v>
      </c>
      <c r="Z455" s="79">
        <f t="shared" si="400"/>
        <v>10190000</v>
      </c>
      <c r="AA455" s="79">
        <f t="shared" si="405"/>
        <v>8350000</v>
      </c>
      <c r="AB455" s="79">
        <f t="shared" si="400"/>
        <v>-189810000</v>
      </c>
      <c r="AC455" s="102"/>
      <c r="AD455" s="226"/>
    </row>
    <row r="456" spans="1:30" s="100" customFormat="1" ht="30" customHeight="1">
      <c r="A456" s="88"/>
      <c r="B456" s="89"/>
      <c r="C456" s="82"/>
      <c r="D456" s="83"/>
      <c r="E456" s="83"/>
      <c r="F456" s="766" t="s">
        <v>749</v>
      </c>
      <c r="G456" s="783"/>
      <c r="H456" s="69"/>
      <c r="I456" s="69" t="s">
        <v>611</v>
      </c>
      <c r="J456" s="222">
        <v>100000000</v>
      </c>
      <c r="K456" s="230"/>
      <c r="L456" s="225"/>
      <c r="M456" s="225" t="s">
        <v>750</v>
      </c>
      <c r="N456" s="142"/>
      <c r="O456" s="75"/>
      <c r="P456" s="74">
        <v>94742999.939999998</v>
      </c>
      <c r="Q456" s="74">
        <v>95522999.939999998</v>
      </c>
      <c r="R456" s="74">
        <v>94742999.939999998</v>
      </c>
      <c r="S456" s="143" t="s">
        <v>646</v>
      </c>
      <c r="T456" s="77">
        <v>100</v>
      </c>
      <c r="U456" s="78">
        <v>100</v>
      </c>
      <c r="V456" s="78">
        <v>100</v>
      </c>
      <c r="W456" s="78">
        <v>94.74299993999999</v>
      </c>
      <c r="X456" s="78">
        <f t="shared" si="403"/>
        <v>95.522999939999991</v>
      </c>
      <c r="Y456" s="78">
        <f t="shared" si="399"/>
        <v>94.74299993999999</v>
      </c>
      <c r="Z456" s="79">
        <f t="shared" si="400"/>
        <v>5257000.0600000024</v>
      </c>
      <c r="AA456" s="79">
        <f t="shared" si="405"/>
        <v>4477000.0600000024</v>
      </c>
      <c r="AB456" s="79">
        <f t="shared" si="400"/>
        <v>-94742999.939999998</v>
      </c>
      <c r="AC456" s="102"/>
      <c r="AD456" s="226"/>
    </row>
    <row r="457" spans="1:30" s="100" customFormat="1" ht="30" customHeight="1">
      <c r="A457" s="88"/>
      <c r="B457" s="89"/>
      <c r="C457" s="82"/>
      <c r="D457" s="83"/>
      <c r="E457" s="83"/>
      <c r="F457" s="766" t="s">
        <v>751</v>
      </c>
      <c r="G457" s="783"/>
      <c r="H457" s="69"/>
      <c r="I457" s="69" t="s">
        <v>611</v>
      </c>
      <c r="J457" s="222">
        <v>199999725</v>
      </c>
      <c r="K457" s="230"/>
      <c r="L457" s="225"/>
      <c r="M457" s="225" t="s">
        <v>752</v>
      </c>
      <c r="N457" s="142"/>
      <c r="O457" s="75"/>
      <c r="P457" s="74">
        <v>189506000</v>
      </c>
      <c r="Q457" s="74">
        <v>190546000</v>
      </c>
      <c r="R457" s="74">
        <v>189506000</v>
      </c>
      <c r="S457" s="143" t="s">
        <v>670</v>
      </c>
      <c r="T457" s="77">
        <v>100</v>
      </c>
      <c r="U457" s="78">
        <v>100</v>
      </c>
      <c r="V457" s="78">
        <v>100</v>
      </c>
      <c r="W457" s="78">
        <v>94.75313028555415</v>
      </c>
      <c r="X457" s="78">
        <f t="shared" si="403"/>
        <v>95.273131000555125</v>
      </c>
      <c r="Y457" s="78">
        <f t="shared" si="399"/>
        <v>94.75313028555415</v>
      </c>
      <c r="Z457" s="79">
        <f t="shared" si="400"/>
        <v>10493725</v>
      </c>
      <c r="AA457" s="79">
        <f t="shared" si="405"/>
        <v>9453725</v>
      </c>
      <c r="AB457" s="79">
        <f t="shared" si="400"/>
        <v>-189506000</v>
      </c>
      <c r="AC457" s="102"/>
      <c r="AD457" s="226"/>
    </row>
    <row r="458" spans="1:30" s="100" customFormat="1" ht="30" customHeight="1">
      <c r="A458" s="88"/>
      <c r="B458" s="89"/>
      <c r="C458" s="82"/>
      <c r="D458" s="83"/>
      <c r="E458" s="83"/>
      <c r="F458" s="766" t="s">
        <v>753</v>
      </c>
      <c r="G458" s="783"/>
      <c r="H458" s="69"/>
      <c r="I458" s="69" t="s">
        <v>589</v>
      </c>
      <c r="J458" s="222">
        <v>100000000</v>
      </c>
      <c r="K458" s="230"/>
      <c r="L458" s="225"/>
      <c r="M458" s="225"/>
      <c r="N458" s="142"/>
      <c r="O458" s="75"/>
      <c r="P458" s="74"/>
      <c r="Q458" s="74"/>
      <c r="R458" s="74"/>
      <c r="S458" s="143"/>
      <c r="T458" s="77"/>
      <c r="U458" s="78"/>
      <c r="V458" s="78"/>
      <c r="W458" s="78">
        <v>0</v>
      </c>
      <c r="X458" s="78">
        <f t="shared" si="403"/>
        <v>0</v>
      </c>
      <c r="Y458" s="78">
        <f t="shared" si="399"/>
        <v>0</v>
      </c>
      <c r="Z458" s="79">
        <f t="shared" si="400"/>
        <v>100000000</v>
      </c>
      <c r="AA458" s="79">
        <f t="shared" si="405"/>
        <v>100000000</v>
      </c>
      <c r="AB458" s="79">
        <f t="shared" si="400"/>
        <v>0</v>
      </c>
      <c r="AC458" s="102"/>
      <c r="AD458" s="226"/>
    </row>
    <row r="459" spans="1:30" s="100" customFormat="1" ht="30" customHeight="1">
      <c r="A459" s="88"/>
      <c r="B459" s="89"/>
      <c r="C459" s="82"/>
      <c r="D459" s="83"/>
      <c r="E459" s="83"/>
      <c r="F459" s="766" t="s">
        <v>754</v>
      </c>
      <c r="G459" s="783"/>
      <c r="H459" s="69"/>
      <c r="I459" s="69" t="s">
        <v>538</v>
      </c>
      <c r="J459" s="222">
        <v>425582990</v>
      </c>
      <c r="K459" s="230"/>
      <c r="L459" s="225"/>
      <c r="M459" s="225"/>
      <c r="N459" s="142"/>
      <c r="O459" s="75"/>
      <c r="P459" s="74">
        <v>3120000</v>
      </c>
      <c r="Q459" s="74">
        <v>122955000.01000001</v>
      </c>
      <c r="R459" s="74">
        <v>3120000</v>
      </c>
      <c r="S459" s="143"/>
      <c r="T459" s="77"/>
      <c r="U459" s="78">
        <v>2</v>
      </c>
      <c r="V459" s="78"/>
      <c r="W459" s="78">
        <v>0.73311200713167601</v>
      </c>
      <c r="X459" s="78">
        <f t="shared" si="403"/>
        <v>28.890957321861009</v>
      </c>
      <c r="Y459" s="78">
        <f t="shared" si="399"/>
        <v>0.73311200713167601</v>
      </c>
      <c r="Z459" s="79">
        <f t="shared" si="400"/>
        <v>422462990</v>
      </c>
      <c r="AA459" s="79">
        <f t="shared" si="405"/>
        <v>302627989.99000001</v>
      </c>
      <c r="AB459" s="79">
        <f t="shared" si="400"/>
        <v>-3120000</v>
      </c>
      <c r="AC459" s="102"/>
      <c r="AD459" s="226"/>
    </row>
    <row r="460" spans="1:30" s="100" customFormat="1" ht="30" customHeight="1">
      <c r="A460" s="88"/>
      <c r="B460" s="89"/>
      <c r="C460" s="82"/>
      <c r="D460" s="83"/>
      <c r="E460" s="83"/>
      <c r="F460" s="766" t="s">
        <v>755</v>
      </c>
      <c r="G460" s="783"/>
      <c r="H460" s="69"/>
      <c r="I460" s="69" t="s">
        <v>596</v>
      </c>
      <c r="J460" s="222">
        <v>200000000</v>
      </c>
      <c r="K460" s="230"/>
      <c r="L460" s="225"/>
      <c r="M460" s="225" t="s">
        <v>756</v>
      </c>
      <c r="N460" s="142"/>
      <c r="O460" s="75"/>
      <c r="P460" s="74"/>
      <c r="Q460" s="74">
        <v>190440000</v>
      </c>
      <c r="R460" s="74"/>
      <c r="S460" s="143"/>
      <c r="T460" s="77"/>
      <c r="U460" s="78">
        <v>100</v>
      </c>
      <c r="V460" s="78"/>
      <c r="W460" s="78">
        <v>0</v>
      </c>
      <c r="X460" s="78">
        <f t="shared" si="403"/>
        <v>95.22</v>
      </c>
      <c r="Y460" s="78">
        <f t="shared" si="399"/>
        <v>0</v>
      </c>
      <c r="Z460" s="79">
        <f t="shared" si="400"/>
        <v>200000000</v>
      </c>
      <c r="AA460" s="79">
        <f t="shared" si="405"/>
        <v>9560000</v>
      </c>
      <c r="AB460" s="79">
        <f t="shared" si="400"/>
        <v>0</v>
      </c>
      <c r="AC460" s="102"/>
      <c r="AD460" s="226"/>
    </row>
    <row r="461" spans="1:30" s="100" customFormat="1" ht="30" customHeight="1">
      <c r="A461" s="88"/>
      <c r="B461" s="89"/>
      <c r="C461" s="82"/>
      <c r="D461" s="83"/>
      <c r="E461" s="83"/>
      <c r="F461" s="766" t="s">
        <v>757</v>
      </c>
      <c r="G461" s="783"/>
      <c r="H461" s="69"/>
      <c r="I461" s="69" t="s">
        <v>605</v>
      </c>
      <c r="J461" s="222">
        <v>425000000</v>
      </c>
      <c r="K461" s="230"/>
      <c r="L461" s="225"/>
      <c r="M461" s="225" t="s">
        <v>758</v>
      </c>
      <c r="N461" s="142"/>
      <c r="O461" s="75"/>
      <c r="P461" s="74">
        <v>418880000</v>
      </c>
      <c r="Q461" s="74">
        <v>418880000</v>
      </c>
      <c r="R461" s="74">
        <v>418880000</v>
      </c>
      <c r="S461" s="143" t="s">
        <v>759</v>
      </c>
      <c r="T461" s="77">
        <v>100</v>
      </c>
      <c r="U461" s="78">
        <v>100</v>
      </c>
      <c r="V461" s="78">
        <v>100</v>
      </c>
      <c r="W461" s="78">
        <v>98.56</v>
      </c>
      <c r="X461" s="78">
        <f t="shared" si="403"/>
        <v>98.56</v>
      </c>
      <c r="Y461" s="78">
        <f t="shared" si="399"/>
        <v>98.56</v>
      </c>
      <c r="Z461" s="79">
        <f t="shared" si="400"/>
        <v>6120000</v>
      </c>
      <c r="AA461" s="79">
        <f t="shared" si="405"/>
        <v>6120000</v>
      </c>
      <c r="AB461" s="79">
        <f t="shared" si="400"/>
        <v>-418880000</v>
      </c>
      <c r="AC461" s="102"/>
      <c r="AD461" s="226"/>
    </row>
    <row r="462" spans="1:30" s="100" customFormat="1" ht="30" customHeight="1">
      <c r="A462" s="88"/>
      <c r="B462" s="89"/>
      <c r="C462" s="82"/>
      <c r="D462" s="83"/>
      <c r="E462" s="83"/>
      <c r="F462" s="766" t="s">
        <v>760</v>
      </c>
      <c r="G462" s="783"/>
      <c r="H462" s="69"/>
      <c r="I462" s="69" t="s">
        <v>596</v>
      </c>
      <c r="J462" s="222">
        <v>124999987</v>
      </c>
      <c r="K462" s="230"/>
      <c r="L462" s="225"/>
      <c r="M462" s="225" t="s">
        <v>761</v>
      </c>
      <c r="N462" s="142"/>
      <c r="O462" s="75"/>
      <c r="P462" s="74"/>
      <c r="Q462" s="74">
        <v>118892286.98999999</v>
      </c>
      <c r="R462" s="74"/>
      <c r="S462" s="143"/>
      <c r="T462" s="77"/>
      <c r="U462" s="78">
        <v>100</v>
      </c>
      <c r="V462" s="78"/>
      <c r="W462" s="78">
        <v>0</v>
      </c>
      <c r="X462" s="78">
        <f t="shared" si="403"/>
        <v>95.1138394838393</v>
      </c>
      <c r="Y462" s="78">
        <f t="shared" si="399"/>
        <v>0</v>
      </c>
      <c r="Z462" s="79">
        <f t="shared" si="400"/>
        <v>124999987</v>
      </c>
      <c r="AA462" s="79">
        <f t="shared" si="405"/>
        <v>6107700.0100000054</v>
      </c>
      <c r="AB462" s="79">
        <f t="shared" si="400"/>
        <v>0</v>
      </c>
      <c r="AC462" s="102"/>
      <c r="AD462" s="226"/>
    </row>
    <row r="463" spans="1:30" s="100" customFormat="1" ht="30" customHeight="1">
      <c r="A463" s="88"/>
      <c r="B463" s="89"/>
      <c r="C463" s="82"/>
      <c r="D463" s="83"/>
      <c r="E463" s="83"/>
      <c r="F463" s="766" t="s">
        <v>762</v>
      </c>
      <c r="G463" s="783"/>
      <c r="H463" s="69"/>
      <c r="I463" s="69" t="s">
        <v>596</v>
      </c>
      <c r="J463" s="222">
        <v>400000000</v>
      </c>
      <c r="K463" s="230"/>
      <c r="L463" s="225"/>
      <c r="M463" s="225" t="s">
        <v>763</v>
      </c>
      <c r="N463" s="142"/>
      <c r="O463" s="75"/>
      <c r="P463" s="74"/>
      <c r="Q463" s="74">
        <v>2900000</v>
      </c>
      <c r="R463" s="74"/>
      <c r="S463" s="143"/>
      <c r="T463" s="77"/>
      <c r="U463" s="78"/>
      <c r="V463" s="78"/>
      <c r="W463" s="78">
        <v>0</v>
      </c>
      <c r="X463" s="78">
        <f t="shared" si="403"/>
        <v>0.72500000000000009</v>
      </c>
      <c r="Y463" s="78">
        <f t="shared" si="399"/>
        <v>0</v>
      </c>
      <c r="Z463" s="79">
        <f t="shared" si="400"/>
        <v>400000000</v>
      </c>
      <c r="AA463" s="79">
        <f t="shared" si="405"/>
        <v>397100000</v>
      </c>
      <c r="AB463" s="79">
        <f t="shared" si="400"/>
        <v>0</v>
      </c>
      <c r="AC463" s="102"/>
      <c r="AD463" s="226"/>
    </row>
    <row r="464" spans="1:30" s="100" customFormat="1" ht="30" customHeight="1">
      <c r="A464" s="88"/>
      <c r="B464" s="89"/>
      <c r="C464" s="82"/>
      <c r="D464" s="83"/>
      <c r="E464" s="83"/>
      <c r="F464" s="766" t="s">
        <v>764</v>
      </c>
      <c r="G464" s="783"/>
      <c r="H464" s="69"/>
      <c r="I464" s="69" t="s">
        <v>553</v>
      </c>
      <c r="J464" s="222">
        <v>149867055</v>
      </c>
      <c r="K464" s="230"/>
      <c r="L464" s="225"/>
      <c r="M464" s="225" t="s">
        <v>741</v>
      </c>
      <c r="N464" s="142"/>
      <c r="O464" s="75"/>
      <c r="P464" s="74">
        <v>520000</v>
      </c>
      <c r="Q464" s="74">
        <v>142843999.99000001</v>
      </c>
      <c r="R464" s="74">
        <v>520000</v>
      </c>
      <c r="S464" s="143" t="s">
        <v>765</v>
      </c>
      <c r="T464" s="77">
        <v>3.8</v>
      </c>
      <c r="U464" s="78">
        <v>100</v>
      </c>
      <c r="V464" s="78">
        <v>3.8</v>
      </c>
      <c r="W464" s="78">
        <v>0.34697418989116724</v>
      </c>
      <c r="X464" s="78">
        <f t="shared" si="403"/>
        <v>95.313809956431058</v>
      </c>
      <c r="Y464" s="78">
        <f t="shared" si="399"/>
        <v>0.34697418989116724</v>
      </c>
      <c r="Z464" s="79">
        <f t="shared" si="400"/>
        <v>149347055</v>
      </c>
      <c r="AA464" s="79">
        <f t="shared" si="405"/>
        <v>7023055.0099999905</v>
      </c>
      <c r="AB464" s="79">
        <f t="shared" si="400"/>
        <v>-520000</v>
      </c>
      <c r="AC464" s="102"/>
      <c r="AD464" s="226"/>
    </row>
    <row r="465" spans="1:30" s="100" customFormat="1" ht="30" customHeight="1">
      <c r="A465" s="88"/>
      <c r="B465" s="89"/>
      <c r="C465" s="82"/>
      <c r="D465" s="83"/>
      <c r="E465" s="83"/>
      <c r="F465" s="766" t="s">
        <v>766</v>
      </c>
      <c r="G465" s="783"/>
      <c r="H465" s="69"/>
      <c r="I465" s="69" t="s">
        <v>546</v>
      </c>
      <c r="J465" s="222">
        <v>199999970</v>
      </c>
      <c r="K465" s="230"/>
      <c r="L465" s="225"/>
      <c r="M465" s="225" t="s">
        <v>767</v>
      </c>
      <c r="N465" s="142"/>
      <c r="O465" s="75"/>
      <c r="P465" s="74">
        <v>189685000</v>
      </c>
      <c r="Q465" s="74">
        <v>192285000</v>
      </c>
      <c r="R465" s="74">
        <v>189685000</v>
      </c>
      <c r="S465" s="143" t="s">
        <v>768</v>
      </c>
      <c r="T465" s="77">
        <v>100</v>
      </c>
      <c r="U465" s="78">
        <v>100</v>
      </c>
      <c r="V465" s="78">
        <v>100</v>
      </c>
      <c r="W465" s="78">
        <v>94.842514226377133</v>
      </c>
      <c r="X465" s="78">
        <f t="shared" si="403"/>
        <v>96.142514421377172</v>
      </c>
      <c r="Y465" s="78">
        <f t="shared" si="399"/>
        <v>94.842514226377133</v>
      </c>
      <c r="Z465" s="79">
        <f t="shared" si="400"/>
        <v>10314970</v>
      </c>
      <c r="AA465" s="79">
        <f t="shared" si="405"/>
        <v>7714970</v>
      </c>
      <c r="AB465" s="79">
        <f t="shared" si="400"/>
        <v>-189685000</v>
      </c>
      <c r="AC465" s="102"/>
      <c r="AD465" s="226"/>
    </row>
    <row r="466" spans="1:30" s="100" customFormat="1" ht="30" customHeight="1">
      <c r="A466" s="88"/>
      <c r="B466" s="89"/>
      <c r="C466" s="82"/>
      <c r="D466" s="83"/>
      <c r="E466" s="83"/>
      <c r="F466" s="766" t="s">
        <v>769</v>
      </c>
      <c r="G466" s="783"/>
      <c r="H466" s="69"/>
      <c r="I466" s="69" t="s">
        <v>653</v>
      </c>
      <c r="J466" s="222">
        <v>150000000</v>
      </c>
      <c r="K466" s="230"/>
      <c r="L466" s="225"/>
      <c r="M466" s="225" t="s">
        <v>770</v>
      </c>
      <c r="N466" s="142"/>
      <c r="O466" s="75"/>
      <c r="P466" s="74">
        <v>142150000</v>
      </c>
      <c r="Q466" s="74">
        <v>142390000</v>
      </c>
      <c r="R466" s="74">
        <v>142150000</v>
      </c>
      <c r="S466" s="143" t="s">
        <v>771</v>
      </c>
      <c r="T466" s="77">
        <v>100</v>
      </c>
      <c r="U466" s="78">
        <v>100</v>
      </c>
      <c r="V466" s="78">
        <v>100</v>
      </c>
      <c r="W466" s="78">
        <v>94.766666666666666</v>
      </c>
      <c r="X466" s="78">
        <f t="shared" si="403"/>
        <v>94.926666666666677</v>
      </c>
      <c r="Y466" s="78">
        <f t="shared" si="399"/>
        <v>94.766666666666666</v>
      </c>
      <c r="Z466" s="79">
        <f t="shared" si="400"/>
        <v>7850000</v>
      </c>
      <c r="AA466" s="79">
        <f t="shared" si="405"/>
        <v>7610000</v>
      </c>
      <c r="AB466" s="79">
        <f t="shared" si="400"/>
        <v>-142150000</v>
      </c>
      <c r="AC466" s="102"/>
      <c r="AD466" s="226"/>
    </row>
    <row r="467" spans="1:30" s="100" customFormat="1" ht="30" customHeight="1">
      <c r="A467" s="88"/>
      <c r="B467" s="89"/>
      <c r="C467" s="82"/>
      <c r="D467" s="83"/>
      <c r="E467" s="83"/>
      <c r="F467" s="766" t="s">
        <v>772</v>
      </c>
      <c r="G467" s="783"/>
      <c r="H467" s="69"/>
      <c r="I467" s="69" t="s">
        <v>695</v>
      </c>
      <c r="J467" s="222">
        <v>125000000</v>
      </c>
      <c r="K467" s="230"/>
      <c r="L467" s="225"/>
      <c r="M467" s="225" t="s">
        <v>773</v>
      </c>
      <c r="N467" s="142"/>
      <c r="O467" s="75"/>
      <c r="P467" s="74"/>
      <c r="Q467" s="74">
        <v>119260000</v>
      </c>
      <c r="R467" s="74"/>
      <c r="S467" s="143"/>
      <c r="T467" s="77"/>
      <c r="U467" s="78">
        <v>100</v>
      </c>
      <c r="V467" s="78"/>
      <c r="W467" s="78">
        <v>0</v>
      </c>
      <c r="X467" s="78">
        <f t="shared" si="403"/>
        <v>95.408000000000001</v>
      </c>
      <c r="Y467" s="78">
        <f t="shared" si="399"/>
        <v>0</v>
      </c>
      <c r="Z467" s="79">
        <f t="shared" si="400"/>
        <v>125000000</v>
      </c>
      <c r="AA467" s="79">
        <f t="shared" si="405"/>
        <v>5740000</v>
      </c>
      <c r="AB467" s="79">
        <f t="shared" si="400"/>
        <v>0</v>
      </c>
      <c r="AC467" s="102"/>
      <c r="AD467" s="226"/>
    </row>
    <row r="468" spans="1:30" s="100" customFormat="1" ht="30" customHeight="1">
      <c r="A468" s="88"/>
      <c r="B468" s="89"/>
      <c r="C468" s="82"/>
      <c r="D468" s="83"/>
      <c r="E468" s="83"/>
      <c r="F468" s="766" t="s">
        <v>774</v>
      </c>
      <c r="G468" s="783"/>
      <c r="H468" s="69"/>
      <c r="I468" s="69" t="s">
        <v>553</v>
      </c>
      <c r="J468" s="222">
        <v>199999780</v>
      </c>
      <c r="K468" s="230"/>
      <c r="L468" s="225"/>
      <c r="M468" s="225"/>
      <c r="N468" s="142"/>
      <c r="O468" s="75"/>
      <c r="P468" s="74">
        <v>1040000</v>
      </c>
      <c r="Q468" s="74">
        <v>190765000</v>
      </c>
      <c r="R468" s="74">
        <v>1040000</v>
      </c>
      <c r="S468" s="143" t="s">
        <v>598</v>
      </c>
      <c r="T468" s="77">
        <v>3.12</v>
      </c>
      <c r="U468" s="78">
        <v>100</v>
      </c>
      <c r="V468" s="78">
        <v>3.12</v>
      </c>
      <c r="W468" s="78">
        <v>0.52000057200062921</v>
      </c>
      <c r="X468" s="78">
        <f t="shared" si="403"/>
        <v>95.382604920865404</v>
      </c>
      <c r="Y468" s="78">
        <f t="shared" ref="Y468:Y491" si="406">(P468/J468)*100</f>
        <v>0.52000057200062921</v>
      </c>
      <c r="Z468" s="79">
        <f t="shared" ref="Z468:AB491" si="407">J468-P468</f>
        <v>198959780</v>
      </c>
      <c r="AA468" s="79">
        <f t="shared" si="405"/>
        <v>9234780</v>
      </c>
      <c r="AB468" s="79">
        <f t="shared" si="407"/>
        <v>-1040000</v>
      </c>
      <c r="AC468" s="102"/>
      <c r="AD468" s="226"/>
    </row>
    <row r="469" spans="1:30" s="100" customFormat="1" ht="30" customHeight="1">
      <c r="A469" s="88"/>
      <c r="B469" s="89"/>
      <c r="C469" s="82"/>
      <c r="D469" s="83"/>
      <c r="E469" s="83"/>
      <c r="F469" s="766" t="s">
        <v>775</v>
      </c>
      <c r="G469" s="783"/>
      <c r="H469" s="69"/>
      <c r="I469" s="69" t="s">
        <v>546</v>
      </c>
      <c r="J469" s="222">
        <v>150000000</v>
      </c>
      <c r="K469" s="230"/>
      <c r="L469" s="225"/>
      <c r="M469" s="225" t="s">
        <v>590</v>
      </c>
      <c r="N469" s="142"/>
      <c r="O469" s="75"/>
      <c r="P469" s="74">
        <v>142000000</v>
      </c>
      <c r="Q469" s="74">
        <v>143300000</v>
      </c>
      <c r="R469" s="74">
        <v>142000000</v>
      </c>
      <c r="S469" s="143" t="s">
        <v>639</v>
      </c>
      <c r="T469" s="77">
        <v>100</v>
      </c>
      <c r="U469" s="78">
        <v>100</v>
      </c>
      <c r="V469" s="78">
        <v>100</v>
      </c>
      <c r="W469" s="78">
        <v>94.666666666666671</v>
      </c>
      <c r="X469" s="78">
        <f t="shared" si="403"/>
        <v>95.533333333333331</v>
      </c>
      <c r="Y469" s="78">
        <f t="shared" si="406"/>
        <v>94.666666666666671</v>
      </c>
      <c r="Z469" s="79">
        <f t="shared" si="407"/>
        <v>8000000</v>
      </c>
      <c r="AA469" s="79">
        <f t="shared" si="405"/>
        <v>6700000</v>
      </c>
      <c r="AB469" s="79">
        <f t="shared" si="407"/>
        <v>-142000000</v>
      </c>
      <c r="AC469" s="102"/>
      <c r="AD469" s="226"/>
    </row>
    <row r="470" spans="1:30" s="100" customFormat="1" ht="30" customHeight="1">
      <c r="A470" s="88"/>
      <c r="B470" s="89"/>
      <c r="C470" s="82"/>
      <c r="D470" s="83"/>
      <c r="E470" s="83"/>
      <c r="F470" s="766" t="s">
        <v>776</v>
      </c>
      <c r="G470" s="783"/>
      <c r="H470" s="69"/>
      <c r="I470" s="69" t="s">
        <v>553</v>
      </c>
      <c r="J470" s="222">
        <v>199998480</v>
      </c>
      <c r="K470" s="230"/>
      <c r="L470" s="225"/>
      <c r="M470" s="225" t="s">
        <v>777</v>
      </c>
      <c r="N470" s="142"/>
      <c r="O470" s="75"/>
      <c r="P470" s="74">
        <v>1300000</v>
      </c>
      <c r="Q470" s="74">
        <v>191004999.99000001</v>
      </c>
      <c r="R470" s="74">
        <v>1300000</v>
      </c>
      <c r="S470" s="143" t="s">
        <v>745</v>
      </c>
      <c r="T470" s="77">
        <v>94.15</v>
      </c>
      <c r="U470" s="78">
        <v>100</v>
      </c>
      <c r="V470" s="78">
        <v>94.15</v>
      </c>
      <c r="W470" s="78">
        <v>0.65000494003754428</v>
      </c>
      <c r="X470" s="78">
        <f t="shared" si="403"/>
        <v>95.503225819516231</v>
      </c>
      <c r="Y470" s="78">
        <f t="shared" si="406"/>
        <v>0.65000494003754428</v>
      </c>
      <c r="Z470" s="79">
        <f t="shared" si="407"/>
        <v>198698480</v>
      </c>
      <c r="AA470" s="79">
        <f t="shared" si="405"/>
        <v>8993480.0099999905</v>
      </c>
      <c r="AB470" s="79">
        <f t="shared" si="407"/>
        <v>-1300000</v>
      </c>
      <c r="AC470" s="102"/>
      <c r="AD470" s="226"/>
    </row>
    <row r="471" spans="1:30" s="100" customFormat="1" ht="30" customHeight="1">
      <c r="A471" s="88"/>
      <c r="B471" s="89"/>
      <c r="C471" s="82"/>
      <c r="D471" s="83"/>
      <c r="E471" s="83"/>
      <c r="F471" s="766" t="s">
        <v>778</v>
      </c>
      <c r="G471" s="783"/>
      <c r="H471" s="69"/>
      <c r="I471" s="69" t="s">
        <v>589</v>
      </c>
      <c r="J471" s="222">
        <v>149999955</v>
      </c>
      <c r="K471" s="230"/>
      <c r="L471" s="225"/>
      <c r="M471" s="225" t="s">
        <v>779</v>
      </c>
      <c r="N471" s="142"/>
      <c r="O471" s="75"/>
      <c r="P471" s="74">
        <v>142305000</v>
      </c>
      <c r="Q471" s="74">
        <v>143505000</v>
      </c>
      <c r="R471" s="74">
        <v>142305000</v>
      </c>
      <c r="S471" s="143"/>
      <c r="T471" s="77">
        <v>100</v>
      </c>
      <c r="U471" s="78">
        <v>100</v>
      </c>
      <c r="V471" s="78">
        <v>100</v>
      </c>
      <c r="W471" s="78">
        <v>94.87002846100853</v>
      </c>
      <c r="X471" s="78">
        <f t="shared" si="403"/>
        <v>95.670028701008619</v>
      </c>
      <c r="Y471" s="78">
        <f t="shared" si="406"/>
        <v>94.87002846100853</v>
      </c>
      <c r="Z471" s="79">
        <f t="shared" si="407"/>
        <v>7694955</v>
      </c>
      <c r="AA471" s="79">
        <f t="shared" si="405"/>
        <v>6494955</v>
      </c>
      <c r="AB471" s="79">
        <f t="shared" si="407"/>
        <v>-142305000</v>
      </c>
      <c r="AC471" s="102"/>
      <c r="AD471" s="226"/>
    </row>
    <row r="472" spans="1:30" s="100" customFormat="1" ht="30" customHeight="1">
      <c r="A472" s="88"/>
      <c r="B472" s="89"/>
      <c r="C472" s="82" t="s">
        <v>780</v>
      </c>
      <c r="D472" s="83"/>
      <c r="E472" s="83"/>
      <c r="F472" s="766" t="s">
        <v>781</v>
      </c>
      <c r="G472" s="783"/>
      <c r="H472" s="69"/>
      <c r="I472" s="69"/>
      <c r="J472" s="222"/>
      <c r="K472" s="230"/>
      <c r="L472" s="225"/>
      <c r="M472" s="225"/>
      <c r="N472" s="142"/>
      <c r="O472" s="75"/>
      <c r="P472" s="74"/>
      <c r="Q472" s="74"/>
      <c r="R472" s="74"/>
      <c r="S472" s="143"/>
      <c r="T472" s="77"/>
      <c r="U472" s="78"/>
      <c r="V472" s="78"/>
      <c r="W472" s="78"/>
      <c r="X472" s="78"/>
      <c r="Y472" s="78"/>
      <c r="Z472" s="79">
        <f>J472-P472</f>
        <v>0</v>
      </c>
      <c r="AA472" s="79">
        <f t="shared" si="405"/>
        <v>0</v>
      </c>
      <c r="AB472" s="79">
        <f>L472-R472</f>
        <v>0</v>
      </c>
      <c r="AC472" s="102"/>
      <c r="AD472" s="226"/>
    </row>
    <row r="473" spans="1:30" s="100" customFormat="1" ht="28.5">
      <c r="A473" s="88"/>
      <c r="B473" s="89"/>
      <c r="C473" s="82"/>
      <c r="D473" s="83"/>
      <c r="E473" s="83"/>
      <c r="F473" s="766" t="s">
        <v>782</v>
      </c>
      <c r="G473" s="783"/>
      <c r="H473" s="69"/>
      <c r="I473" s="69" t="s">
        <v>673</v>
      </c>
      <c r="J473" s="222">
        <v>104065706</v>
      </c>
      <c r="K473" s="230"/>
      <c r="L473" s="225"/>
      <c r="M473" s="225" t="s">
        <v>783</v>
      </c>
      <c r="N473" s="142"/>
      <c r="O473" s="75"/>
      <c r="P473" s="74"/>
      <c r="Q473" s="74">
        <v>99220000</v>
      </c>
      <c r="R473" s="74"/>
      <c r="S473" s="143" t="s">
        <v>784</v>
      </c>
      <c r="T473" s="77">
        <v>0</v>
      </c>
      <c r="U473" s="78">
        <v>100</v>
      </c>
      <c r="V473" s="78">
        <v>0</v>
      </c>
      <c r="W473" s="78">
        <v>0</v>
      </c>
      <c r="X473" s="78">
        <f t="shared" si="403"/>
        <v>95.343609161696364</v>
      </c>
      <c r="Y473" s="78">
        <f t="shared" si="406"/>
        <v>0</v>
      </c>
      <c r="Z473" s="79">
        <f t="shared" si="407"/>
        <v>104065706</v>
      </c>
      <c r="AA473" s="79">
        <f t="shared" si="405"/>
        <v>4845706</v>
      </c>
      <c r="AB473" s="79">
        <f t="shared" si="407"/>
        <v>0</v>
      </c>
      <c r="AC473" s="102"/>
      <c r="AD473" s="226"/>
    </row>
    <row r="474" spans="1:30" s="100" customFormat="1" ht="35.25" customHeight="1">
      <c r="A474" s="88"/>
      <c r="B474" s="89"/>
      <c r="C474" s="82"/>
      <c r="D474" s="83"/>
      <c r="E474" s="83"/>
      <c r="F474" s="766" t="s">
        <v>785</v>
      </c>
      <c r="G474" s="783"/>
      <c r="H474" s="69"/>
      <c r="I474" s="69" t="s">
        <v>529</v>
      </c>
      <c r="J474" s="222">
        <v>150000043</v>
      </c>
      <c r="K474" s="230"/>
      <c r="L474" s="225"/>
      <c r="M474" s="225" t="s">
        <v>786</v>
      </c>
      <c r="N474" s="142"/>
      <c r="O474" s="75"/>
      <c r="P474" s="74"/>
      <c r="Q474" s="74">
        <v>143574000</v>
      </c>
      <c r="R474" s="74"/>
      <c r="S474" s="143" t="s">
        <v>787</v>
      </c>
      <c r="T474" s="77">
        <v>100</v>
      </c>
      <c r="U474" s="78">
        <v>100</v>
      </c>
      <c r="V474" s="78">
        <v>100</v>
      </c>
      <c r="W474" s="78">
        <v>0</v>
      </c>
      <c r="X474" s="78">
        <f t="shared" si="403"/>
        <v>95.715972561421196</v>
      </c>
      <c r="Y474" s="78">
        <f t="shared" si="406"/>
        <v>0</v>
      </c>
      <c r="Z474" s="79">
        <f t="shared" si="407"/>
        <v>150000043</v>
      </c>
      <c r="AA474" s="79">
        <f t="shared" si="405"/>
        <v>6426043</v>
      </c>
      <c r="AB474" s="79">
        <f t="shared" si="407"/>
        <v>0</v>
      </c>
      <c r="AC474" s="102"/>
      <c r="AD474" s="226"/>
    </row>
    <row r="475" spans="1:30" s="100" customFormat="1" ht="30" customHeight="1">
      <c r="A475" s="88"/>
      <c r="B475" s="89"/>
      <c r="C475" s="82"/>
      <c r="D475" s="83"/>
      <c r="E475" s="83"/>
      <c r="F475" s="766" t="s">
        <v>788</v>
      </c>
      <c r="G475" s="783"/>
      <c r="H475" s="69"/>
      <c r="I475" s="69" t="s">
        <v>596</v>
      </c>
      <c r="J475" s="222">
        <v>175000000</v>
      </c>
      <c r="K475" s="230"/>
      <c r="L475" s="225"/>
      <c r="M475" s="225" t="s">
        <v>789</v>
      </c>
      <c r="N475" s="142"/>
      <c r="O475" s="75"/>
      <c r="P475" s="74"/>
      <c r="Q475" s="74">
        <v>1440000</v>
      </c>
      <c r="R475" s="74"/>
      <c r="S475" s="143"/>
      <c r="T475" s="77">
        <v>0</v>
      </c>
      <c r="U475" s="78">
        <v>100</v>
      </c>
      <c r="V475" s="78">
        <v>0</v>
      </c>
      <c r="W475" s="78">
        <v>0</v>
      </c>
      <c r="X475" s="78">
        <f t="shared" si="403"/>
        <v>0.82285714285714284</v>
      </c>
      <c r="Y475" s="78">
        <f t="shared" si="406"/>
        <v>0</v>
      </c>
      <c r="Z475" s="79">
        <f t="shared" si="407"/>
        <v>175000000</v>
      </c>
      <c r="AA475" s="79">
        <f t="shared" si="405"/>
        <v>173560000</v>
      </c>
      <c r="AB475" s="79">
        <f t="shared" si="407"/>
        <v>0</v>
      </c>
      <c r="AC475" s="102"/>
      <c r="AD475" s="226"/>
    </row>
    <row r="476" spans="1:30" s="100" customFormat="1" ht="30" customHeight="1">
      <c r="A476" s="88"/>
      <c r="B476" s="89"/>
      <c r="C476" s="82"/>
      <c r="D476" s="83"/>
      <c r="E476" s="83"/>
      <c r="F476" s="766" t="s">
        <v>790</v>
      </c>
      <c r="G476" s="783"/>
      <c r="H476" s="69"/>
      <c r="I476" s="69" t="s">
        <v>596</v>
      </c>
      <c r="J476" s="222">
        <v>124999636</v>
      </c>
      <c r="K476" s="230"/>
      <c r="L476" s="225"/>
      <c r="M476" s="225" t="s">
        <v>791</v>
      </c>
      <c r="N476" s="142"/>
      <c r="O476" s="75"/>
      <c r="P476" s="74"/>
      <c r="Q476" s="74">
        <v>360000</v>
      </c>
      <c r="R476" s="74"/>
      <c r="S476" s="143"/>
      <c r="T476" s="77">
        <v>0</v>
      </c>
      <c r="U476" s="78">
        <v>20</v>
      </c>
      <c r="V476" s="78">
        <v>0</v>
      </c>
      <c r="W476" s="78">
        <v>0</v>
      </c>
      <c r="X476" s="78">
        <f t="shared" si="403"/>
        <v>0.28800083865844217</v>
      </c>
      <c r="Y476" s="78">
        <f t="shared" si="406"/>
        <v>0</v>
      </c>
      <c r="Z476" s="79">
        <f t="shared" si="407"/>
        <v>124999636</v>
      </c>
      <c r="AA476" s="79">
        <f t="shared" si="405"/>
        <v>124639636</v>
      </c>
      <c r="AB476" s="79">
        <f t="shared" si="407"/>
        <v>0</v>
      </c>
      <c r="AC476" s="102"/>
      <c r="AD476" s="226"/>
    </row>
    <row r="477" spans="1:30" s="100" customFormat="1" ht="30" customHeight="1">
      <c r="A477" s="88"/>
      <c r="B477" s="89"/>
      <c r="C477" s="82"/>
      <c r="D477" s="83"/>
      <c r="E477" s="83"/>
      <c r="F477" s="766" t="s">
        <v>792</v>
      </c>
      <c r="G477" s="783"/>
      <c r="H477" s="69"/>
      <c r="I477" s="69" t="s">
        <v>529</v>
      </c>
      <c r="J477" s="222">
        <v>200000058</v>
      </c>
      <c r="K477" s="230"/>
      <c r="L477" s="225"/>
      <c r="M477" s="225" t="s">
        <v>793</v>
      </c>
      <c r="N477" s="142"/>
      <c r="O477" s="75"/>
      <c r="P477" s="74"/>
      <c r="Q477" s="74">
        <v>191600000</v>
      </c>
      <c r="R477" s="74"/>
      <c r="S477" s="143"/>
      <c r="T477" s="77">
        <v>0</v>
      </c>
      <c r="U477" s="78">
        <v>100</v>
      </c>
      <c r="V477" s="78">
        <v>0</v>
      </c>
      <c r="W477" s="78">
        <v>0</v>
      </c>
      <c r="X477" s="78">
        <f t="shared" si="403"/>
        <v>95.799972218008051</v>
      </c>
      <c r="Y477" s="78">
        <f t="shared" si="406"/>
        <v>0</v>
      </c>
      <c r="Z477" s="79">
        <f t="shared" si="407"/>
        <v>200000058</v>
      </c>
      <c r="AA477" s="79">
        <f t="shared" si="405"/>
        <v>8400058</v>
      </c>
      <c r="AB477" s="79">
        <f t="shared" si="407"/>
        <v>0</v>
      </c>
      <c r="AC477" s="102"/>
      <c r="AD477" s="226"/>
    </row>
    <row r="478" spans="1:30" s="100" customFormat="1" ht="30" customHeight="1">
      <c r="A478" s="88"/>
      <c r="B478" s="89"/>
      <c r="C478" s="82"/>
      <c r="D478" s="83"/>
      <c r="E478" s="83"/>
      <c r="F478" s="766" t="s">
        <v>794</v>
      </c>
      <c r="G478" s="783"/>
      <c r="H478" s="69"/>
      <c r="I478" s="69" t="s">
        <v>611</v>
      </c>
      <c r="J478" s="222">
        <v>149718981</v>
      </c>
      <c r="K478" s="230"/>
      <c r="L478" s="225"/>
      <c r="M478" s="225" t="s">
        <v>795</v>
      </c>
      <c r="N478" s="142"/>
      <c r="O478" s="75"/>
      <c r="P478" s="74">
        <v>142050000</v>
      </c>
      <c r="Q478" s="74">
        <v>143350000</v>
      </c>
      <c r="R478" s="74">
        <v>142050000</v>
      </c>
      <c r="S478" s="143" t="s">
        <v>646</v>
      </c>
      <c r="T478" s="77">
        <v>100</v>
      </c>
      <c r="U478" s="78">
        <v>100</v>
      </c>
      <c r="V478" s="78">
        <v>100</v>
      </c>
      <c r="W478" s="78">
        <v>94.87774966889468</v>
      </c>
      <c r="X478" s="78">
        <f t="shared" si="403"/>
        <v>95.746043048476267</v>
      </c>
      <c r="Y478" s="78">
        <f t="shared" si="406"/>
        <v>94.87774966889468</v>
      </c>
      <c r="Z478" s="79">
        <f t="shared" si="407"/>
        <v>7668981</v>
      </c>
      <c r="AA478" s="79">
        <f t="shared" si="405"/>
        <v>6368981</v>
      </c>
      <c r="AB478" s="79">
        <f t="shared" si="407"/>
        <v>-142050000</v>
      </c>
      <c r="AC478" s="102"/>
      <c r="AD478" s="226"/>
    </row>
    <row r="479" spans="1:30" s="100" customFormat="1" ht="30" customHeight="1">
      <c r="A479" s="88"/>
      <c r="B479" s="89"/>
      <c r="C479" s="82"/>
      <c r="D479" s="83"/>
      <c r="E479" s="83"/>
      <c r="F479" s="766" t="s">
        <v>796</v>
      </c>
      <c r="G479" s="783"/>
      <c r="H479" s="69"/>
      <c r="I479" s="69" t="s">
        <v>611</v>
      </c>
      <c r="J479" s="222">
        <v>199999925</v>
      </c>
      <c r="K479" s="230"/>
      <c r="L479" s="225"/>
      <c r="M479" s="225" t="s">
        <v>797</v>
      </c>
      <c r="N479" s="142"/>
      <c r="O479" s="75"/>
      <c r="P479" s="74"/>
      <c r="Q479" s="74">
        <v>190954000.12</v>
      </c>
      <c r="R479" s="74"/>
      <c r="S479" s="143" t="s">
        <v>798</v>
      </c>
      <c r="T479" s="77">
        <v>100</v>
      </c>
      <c r="U479" s="78">
        <v>100</v>
      </c>
      <c r="V479" s="78">
        <v>100</v>
      </c>
      <c r="W479" s="78">
        <v>0</v>
      </c>
      <c r="X479" s="78">
        <f t="shared" si="403"/>
        <v>95.477035863888446</v>
      </c>
      <c r="Y479" s="78">
        <f t="shared" si="406"/>
        <v>0</v>
      </c>
      <c r="Z479" s="79">
        <f t="shared" si="407"/>
        <v>199999925</v>
      </c>
      <c r="AA479" s="79">
        <f t="shared" si="405"/>
        <v>9045924.8799999952</v>
      </c>
      <c r="AB479" s="79">
        <f t="shared" si="407"/>
        <v>0</v>
      </c>
      <c r="AC479" s="102"/>
      <c r="AD479" s="226"/>
    </row>
    <row r="480" spans="1:30" s="100" customFormat="1" ht="30" customHeight="1">
      <c r="A480" s="88"/>
      <c r="B480" s="89"/>
      <c r="C480" s="82"/>
      <c r="D480" s="83"/>
      <c r="E480" s="83"/>
      <c r="F480" s="766" t="s">
        <v>799</v>
      </c>
      <c r="G480" s="783"/>
      <c r="H480" s="69"/>
      <c r="I480" s="69" t="s">
        <v>641</v>
      </c>
      <c r="J480" s="222">
        <v>200000000</v>
      </c>
      <c r="K480" s="230"/>
      <c r="L480" s="225"/>
      <c r="M480" s="225" t="s">
        <v>800</v>
      </c>
      <c r="N480" s="142"/>
      <c r="O480" s="75"/>
      <c r="P480" s="74"/>
      <c r="Q480" s="74">
        <v>190730000</v>
      </c>
      <c r="R480" s="74"/>
      <c r="S480" s="143" t="s">
        <v>637</v>
      </c>
      <c r="T480" s="77">
        <v>100</v>
      </c>
      <c r="U480" s="78">
        <v>100</v>
      </c>
      <c r="V480" s="78">
        <v>100</v>
      </c>
      <c r="W480" s="78">
        <v>0</v>
      </c>
      <c r="X480" s="78">
        <f t="shared" si="403"/>
        <v>95.364999999999995</v>
      </c>
      <c r="Y480" s="78">
        <f t="shared" si="406"/>
        <v>0</v>
      </c>
      <c r="Z480" s="79">
        <f t="shared" si="407"/>
        <v>200000000</v>
      </c>
      <c r="AA480" s="79">
        <f t="shared" si="405"/>
        <v>9270000</v>
      </c>
      <c r="AB480" s="79">
        <f t="shared" si="407"/>
        <v>0</v>
      </c>
      <c r="AC480" s="102"/>
      <c r="AD480" s="226"/>
    </row>
    <row r="481" spans="1:30" s="100" customFormat="1" ht="30" customHeight="1">
      <c r="A481" s="88"/>
      <c r="B481" s="89"/>
      <c r="C481" s="82"/>
      <c r="D481" s="83"/>
      <c r="E481" s="83"/>
      <c r="F481" s="766" t="s">
        <v>801</v>
      </c>
      <c r="G481" s="783"/>
      <c r="H481" s="69"/>
      <c r="I481" s="69" t="s">
        <v>538</v>
      </c>
      <c r="J481" s="222">
        <v>499999935</v>
      </c>
      <c r="K481" s="230"/>
      <c r="L481" s="225"/>
      <c r="M481" s="225"/>
      <c r="N481" s="142"/>
      <c r="O481" s="75"/>
      <c r="P481" s="74">
        <v>2860000</v>
      </c>
      <c r="Q481" s="74">
        <v>141797500</v>
      </c>
      <c r="R481" s="74">
        <v>2860000</v>
      </c>
      <c r="S481" s="143"/>
      <c r="T481" s="77">
        <v>0</v>
      </c>
      <c r="U481" s="78">
        <v>2</v>
      </c>
      <c r="V481" s="78">
        <v>0</v>
      </c>
      <c r="W481" s="78">
        <v>0.57200007436000966</v>
      </c>
      <c r="X481" s="78">
        <f t="shared" si="403"/>
        <v>28.359503686735476</v>
      </c>
      <c r="Y481" s="78">
        <f t="shared" si="406"/>
        <v>0.57200007436000966</v>
      </c>
      <c r="Z481" s="79">
        <f t="shared" si="407"/>
        <v>497139935</v>
      </c>
      <c r="AA481" s="79">
        <f t="shared" si="405"/>
        <v>358202435</v>
      </c>
      <c r="AB481" s="79">
        <f t="shared" si="407"/>
        <v>-2860000</v>
      </c>
      <c r="AC481" s="102"/>
      <c r="AD481" s="226"/>
    </row>
    <row r="482" spans="1:30" s="100" customFormat="1" ht="30" customHeight="1">
      <c r="A482" s="88"/>
      <c r="B482" s="89"/>
      <c r="C482" s="82"/>
      <c r="D482" s="83"/>
      <c r="E482" s="83"/>
      <c r="F482" s="766" t="s">
        <v>802</v>
      </c>
      <c r="G482" s="783"/>
      <c r="H482" s="69"/>
      <c r="I482" s="69" t="s">
        <v>673</v>
      </c>
      <c r="J482" s="222">
        <v>3000000000</v>
      </c>
      <c r="K482" s="230"/>
      <c r="L482" s="225"/>
      <c r="M482" s="225" t="s">
        <v>803</v>
      </c>
      <c r="N482" s="142"/>
      <c r="O482" s="75">
        <v>889380000</v>
      </c>
      <c r="P482" s="74">
        <v>2600908208.2800002</v>
      </c>
      <c r="Q482" s="74">
        <v>2964600000</v>
      </c>
      <c r="R482" s="74">
        <v>2600908208.2800002</v>
      </c>
      <c r="S482" s="143" t="s">
        <v>804</v>
      </c>
      <c r="T482" s="77">
        <v>92</v>
      </c>
      <c r="U482" s="78">
        <v>100</v>
      </c>
      <c r="V482" s="78">
        <v>92</v>
      </c>
      <c r="W482" s="78">
        <v>86.696940276000007</v>
      </c>
      <c r="X482" s="78">
        <f t="shared" si="403"/>
        <v>98.82</v>
      </c>
      <c r="Y482" s="78">
        <f t="shared" si="406"/>
        <v>86.696940276000007</v>
      </c>
      <c r="Z482" s="79">
        <f t="shared" si="407"/>
        <v>399091791.71999979</v>
      </c>
      <c r="AA482" s="79">
        <f t="shared" si="405"/>
        <v>35400000</v>
      </c>
      <c r="AB482" s="79">
        <f t="shared" si="407"/>
        <v>-2600908208.2800002</v>
      </c>
      <c r="AC482" s="102"/>
      <c r="AD482" s="226"/>
    </row>
    <row r="483" spans="1:30" s="100" customFormat="1" ht="30" customHeight="1">
      <c r="A483" s="88"/>
      <c r="B483" s="89"/>
      <c r="C483" s="82"/>
      <c r="D483" s="83"/>
      <c r="E483" s="83"/>
      <c r="F483" s="766" t="s">
        <v>805</v>
      </c>
      <c r="G483" s="783"/>
      <c r="H483" s="69"/>
      <c r="I483" s="69" t="s">
        <v>611</v>
      </c>
      <c r="J483" s="222">
        <v>3000000000</v>
      </c>
      <c r="K483" s="230"/>
      <c r="L483" s="225"/>
      <c r="M483" s="225" t="s">
        <v>806</v>
      </c>
      <c r="N483" s="142"/>
      <c r="O483" s="75">
        <v>887940000</v>
      </c>
      <c r="P483" s="74">
        <v>887940000</v>
      </c>
      <c r="Q483" s="74">
        <v>887940000</v>
      </c>
      <c r="R483" s="74">
        <v>887940000</v>
      </c>
      <c r="S483" s="143" t="s">
        <v>807</v>
      </c>
      <c r="T483" s="77">
        <v>85.36</v>
      </c>
      <c r="U483" s="78">
        <v>100</v>
      </c>
      <c r="V483" s="78">
        <v>85.36</v>
      </c>
      <c r="W483" s="78">
        <v>29.598000000000003</v>
      </c>
      <c r="X483" s="78">
        <f t="shared" si="403"/>
        <v>29.598000000000003</v>
      </c>
      <c r="Y483" s="78">
        <f t="shared" si="406"/>
        <v>29.598000000000003</v>
      </c>
      <c r="Z483" s="79">
        <f t="shared" si="407"/>
        <v>2112060000</v>
      </c>
      <c r="AA483" s="79">
        <f t="shared" si="405"/>
        <v>2112060000</v>
      </c>
      <c r="AB483" s="79">
        <f t="shared" si="407"/>
        <v>-887940000</v>
      </c>
      <c r="AC483" s="102"/>
      <c r="AD483" s="226"/>
    </row>
    <row r="484" spans="1:30" s="100" customFormat="1" ht="30" customHeight="1">
      <c r="A484" s="88"/>
      <c r="B484" s="89"/>
      <c r="C484" s="82"/>
      <c r="D484" s="83"/>
      <c r="E484" s="83"/>
      <c r="F484" s="766" t="s">
        <v>808</v>
      </c>
      <c r="G484" s="783"/>
      <c r="H484" s="69"/>
      <c r="I484" s="69" t="s">
        <v>605</v>
      </c>
      <c r="J484" s="222">
        <v>499999196</v>
      </c>
      <c r="K484" s="230"/>
      <c r="L484" s="225"/>
      <c r="M484" s="225"/>
      <c r="N484" s="142"/>
      <c r="O484" s="75"/>
      <c r="P484" s="74">
        <v>3600000</v>
      </c>
      <c r="Q484" s="74">
        <v>144674568.02000001</v>
      </c>
      <c r="R484" s="74">
        <v>3600000</v>
      </c>
      <c r="S484" s="143"/>
      <c r="T484" s="77"/>
      <c r="U484" s="78">
        <v>11.53</v>
      </c>
      <c r="V484" s="78"/>
      <c r="W484" s="78">
        <v>0.72000115776186169</v>
      </c>
      <c r="X484" s="78">
        <f t="shared" si="403"/>
        <v>28.934960131415892</v>
      </c>
      <c r="Y484" s="78">
        <f t="shared" si="406"/>
        <v>0.72000115776186169</v>
      </c>
      <c r="Z484" s="79">
        <f t="shared" si="407"/>
        <v>496399196</v>
      </c>
      <c r="AA484" s="79">
        <f t="shared" si="405"/>
        <v>355324627.98000002</v>
      </c>
      <c r="AB484" s="79">
        <f t="shared" si="407"/>
        <v>-3600000</v>
      </c>
      <c r="AC484" s="102"/>
      <c r="AD484" s="226"/>
    </row>
    <row r="485" spans="1:30" s="100" customFormat="1" ht="30" customHeight="1">
      <c r="A485" s="88"/>
      <c r="B485" s="89"/>
      <c r="C485" s="82"/>
      <c r="D485" s="83"/>
      <c r="E485" s="83"/>
      <c r="F485" s="766" t="s">
        <v>809</v>
      </c>
      <c r="G485" s="783"/>
      <c r="H485" s="69"/>
      <c r="I485" s="69" t="s">
        <v>44</v>
      </c>
      <c r="J485" s="222">
        <v>198759290</v>
      </c>
      <c r="K485" s="230"/>
      <c r="L485" s="225"/>
      <c r="M485" s="225" t="s">
        <v>810</v>
      </c>
      <c r="N485" s="142"/>
      <c r="O485" s="75"/>
      <c r="P485" s="74">
        <v>800000</v>
      </c>
      <c r="Q485" s="74">
        <v>190416999.99000001</v>
      </c>
      <c r="R485" s="74">
        <v>800000</v>
      </c>
      <c r="S485" s="143" t="s">
        <v>768</v>
      </c>
      <c r="T485" s="77">
        <v>90</v>
      </c>
      <c r="U485" s="78">
        <v>100</v>
      </c>
      <c r="V485" s="78">
        <v>90</v>
      </c>
      <c r="W485" s="78">
        <v>0.40249690970419549</v>
      </c>
      <c r="X485" s="78">
        <f t="shared" si="403"/>
        <v>95.802817563898529</v>
      </c>
      <c r="Y485" s="78">
        <f t="shared" si="406"/>
        <v>0.40249690970419549</v>
      </c>
      <c r="Z485" s="79">
        <f t="shared" si="407"/>
        <v>197959290</v>
      </c>
      <c r="AA485" s="79">
        <f t="shared" si="405"/>
        <v>8342290.0099999905</v>
      </c>
      <c r="AB485" s="79">
        <f t="shared" si="407"/>
        <v>-800000</v>
      </c>
      <c r="AC485" s="102"/>
      <c r="AD485" s="226"/>
    </row>
    <row r="486" spans="1:30" s="100" customFormat="1" ht="30" customHeight="1">
      <c r="A486" s="88"/>
      <c r="B486" s="89"/>
      <c r="C486" s="82"/>
      <c r="D486" s="83"/>
      <c r="E486" s="83"/>
      <c r="F486" s="766" t="s">
        <v>811</v>
      </c>
      <c r="G486" s="783"/>
      <c r="H486" s="69"/>
      <c r="I486" s="69" t="s">
        <v>44</v>
      </c>
      <c r="J486" s="222">
        <v>199273290</v>
      </c>
      <c r="K486" s="230"/>
      <c r="L486" s="225"/>
      <c r="M486" s="225" t="s">
        <v>812</v>
      </c>
      <c r="N486" s="142"/>
      <c r="O486" s="75"/>
      <c r="P486" s="74">
        <v>880000</v>
      </c>
      <c r="Q486" s="74">
        <v>190457000.30000001</v>
      </c>
      <c r="R486" s="74">
        <v>880000</v>
      </c>
      <c r="S486" s="143" t="s">
        <v>648</v>
      </c>
      <c r="T486" s="77">
        <v>90</v>
      </c>
      <c r="U486" s="78">
        <v>100</v>
      </c>
      <c r="V486" s="78">
        <v>90</v>
      </c>
      <c r="W486" s="78">
        <v>0.44160459236659366</v>
      </c>
      <c r="X486" s="78">
        <f t="shared" si="403"/>
        <v>95.575779523688311</v>
      </c>
      <c r="Y486" s="78">
        <f t="shared" si="406"/>
        <v>0.44160459236659366</v>
      </c>
      <c r="Z486" s="79">
        <f t="shared" si="407"/>
        <v>198393290</v>
      </c>
      <c r="AA486" s="79">
        <f t="shared" si="405"/>
        <v>8816289.6999999881</v>
      </c>
      <c r="AB486" s="79">
        <f t="shared" si="407"/>
        <v>-880000</v>
      </c>
      <c r="AC486" s="102"/>
      <c r="AD486" s="226"/>
    </row>
    <row r="487" spans="1:30" s="100" customFormat="1" ht="30" customHeight="1">
      <c r="A487" s="88"/>
      <c r="B487" s="89"/>
      <c r="C487" s="82" t="s">
        <v>813</v>
      </c>
      <c r="D487" s="83"/>
      <c r="E487" s="83"/>
      <c r="F487" s="762" t="s">
        <v>814</v>
      </c>
      <c r="G487" s="765"/>
      <c r="H487" s="69"/>
      <c r="I487" s="69"/>
      <c r="J487" s="222"/>
      <c r="K487" s="230"/>
      <c r="L487" s="225"/>
      <c r="M487" s="225"/>
      <c r="N487" s="142">
        <v>9000000</v>
      </c>
      <c r="O487" s="75"/>
      <c r="P487" s="74"/>
      <c r="Q487" s="74"/>
      <c r="R487" s="74"/>
      <c r="S487" s="143"/>
      <c r="T487" s="77"/>
      <c r="U487" s="78"/>
      <c r="V487" s="78"/>
      <c r="W487" s="78"/>
      <c r="X487" s="78"/>
      <c r="Y487" s="78"/>
      <c r="Z487" s="79"/>
      <c r="AA487" s="79"/>
      <c r="AB487" s="79"/>
      <c r="AC487" s="102"/>
      <c r="AD487" s="226"/>
    </row>
    <row r="488" spans="1:30" s="100" customFormat="1" ht="30" customHeight="1">
      <c r="A488" s="88"/>
      <c r="B488" s="89"/>
      <c r="C488" s="82"/>
      <c r="D488" s="83"/>
      <c r="E488" s="83"/>
      <c r="F488" s="762" t="s">
        <v>815</v>
      </c>
      <c r="G488" s="765"/>
      <c r="H488" s="69"/>
      <c r="I488" s="69" t="s">
        <v>99</v>
      </c>
      <c r="J488" s="222">
        <v>200000000</v>
      </c>
      <c r="K488" s="230" t="s">
        <v>45</v>
      </c>
      <c r="L488" s="225"/>
      <c r="M488" s="225" t="s">
        <v>816</v>
      </c>
      <c r="N488" s="142"/>
      <c r="O488" s="75"/>
      <c r="P488" s="74"/>
      <c r="Q488" s="74"/>
      <c r="R488" s="74"/>
      <c r="S488" s="143"/>
      <c r="T488" s="77">
        <v>35</v>
      </c>
      <c r="U488" s="78">
        <v>42.18</v>
      </c>
      <c r="V488" s="78">
        <v>35</v>
      </c>
      <c r="W488" s="78">
        <v>0</v>
      </c>
      <c r="X488" s="78">
        <f t="shared" si="403"/>
        <v>0</v>
      </c>
      <c r="Y488" s="78">
        <f t="shared" si="406"/>
        <v>0</v>
      </c>
      <c r="Z488" s="79">
        <f t="shared" si="407"/>
        <v>200000000</v>
      </c>
      <c r="AA488" s="79">
        <f>J488-Q488</f>
        <v>200000000</v>
      </c>
      <c r="AB488" s="79">
        <f t="shared" si="407"/>
        <v>0</v>
      </c>
      <c r="AC488" s="102"/>
      <c r="AD488" s="226"/>
    </row>
    <row r="489" spans="1:30" s="100" customFormat="1" ht="30" customHeight="1">
      <c r="A489" s="88"/>
      <c r="B489" s="89"/>
      <c r="C489" s="82"/>
      <c r="D489" s="83"/>
      <c r="E489" s="83"/>
      <c r="F489" s="762" t="s">
        <v>817</v>
      </c>
      <c r="G489" s="765"/>
      <c r="H489" s="69"/>
      <c r="I489" s="69" t="s">
        <v>99</v>
      </c>
      <c r="J489" s="222">
        <v>450000000</v>
      </c>
      <c r="K489" s="230" t="s">
        <v>45</v>
      </c>
      <c r="L489" s="225"/>
      <c r="M489" s="225"/>
      <c r="N489" s="142"/>
      <c r="O489" s="75">
        <v>27000000</v>
      </c>
      <c r="P489" s="74">
        <v>52000000</v>
      </c>
      <c r="Q489" s="74">
        <v>140606783</v>
      </c>
      <c r="R489" s="74">
        <v>52000000</v>
      </c>
      <c r="S489" s="143"/>
      <c r="T489" s="77">
        <v>11.56</v>
      </c>
      <c r="U489" s="78">
        <v>31.25</v>
      </c>
      <c r="V489" s="78">
        <v>11.56</v>
      </c>
      <c r="W489" s="78">
        <v>11.555555555555555</v>
      </c>
      <c r="X489" s="78">
        <f t="shared" si="403"/>
        <v>31.245951777777776</v>
      </c>
      <c r="Y489" s="78">
        <f t="shared" si="406"/>
        <v>11.555555555555555</v>
      </c>
      <c r="Z489" s="79">
        <f t="shared" si="407"/>
        <v>398000000</v>
      </c>
      <c r="AA489" s="79">
        <f>J489-Q489</f>
        <v>309393217</v>
      </c>
      <c r="AB489" s="79">
        <f t="shared" si="407"/>
        <v>-52000000</v>
      </c>
      <c r="AC489" s="102"/>
      <c r="AD489" s="226"/>
    </row>
    <row r="490" spans="1:30" s="100" customFormat="1" ht="30" customHeight="1">
      <c r="A490" s="88"/>
      <c r="B490" s="89"/>
      <c r="C490" s="82"/>
      <c r="D490" s="83"/>
      <c r="E490" s="83"/>
      <c r="F490" s="762" t="s">
        <v>818</v>
      </c>
      <c r="G490" s="765"/>
      <c r="H490" s="69"/>
      <c r="I490" s="69" t="s">
        <v>653</v>
      </c>
      <c r="J490" s="222">
        <v>199997890</v>
      </c>
      <c r="K490" s="230" t="s">
        <v>45</v>
      </c>
      <c r="L490" s="225"/>
      <c r="M490" s="225"/>
      <c r="N490" s="142"/>
      <c r="O490" s="75"/>
      <c r="P490" s="74"/>
      <c r="Q490" s="74">
        <v>80000</v>
      </c>
      <c r="R490" s="74"/>
      <c r="S490" s="143" t="s">
        <v>648</v>
      </c>
      <c r="T490" s="77"/>
      <c r="U490" s="78">
        <v>15</v>
      </c>
      <c r="V490" s="78"/>
      <c r="W490" s="78">
        <v>0</v>
      </c>
      <c r="X490" s="78">
        <f t="shared" si="403"/>
        <v>4.0000422004452148E-2</v>
      </c>
      <c r="Y490" s="78">
        <f t="shared" si="406"/>
        <v>0</v>
      </c>
      <c r="Z490" s="79">
        <f t="shared" si="407"/>
        <v>199997890</v>
      </c>
      <c r="AA490" s="79">
        <f>J490-Q490</f>
        <v>199917890</v>
      </c>
      <c r="AB490" s="79">
        <f t="shared" si="407"/>
        <v>0</v>
      </c>
      <c r="AC490" s="102"/>
      <c r="AD490" s="226"/>
    </row>
    <row r="491" spans="1:30" s="100" customFormat="1" ht="30" customHeight="1">
      <c r="A491" s="88"/>
      <c r="B491" s="89"/>
      <c r="C491" s="82"/>
      <c r="D491" s="83"/>
      <c r="E491" s="83"/>
      <c r="F491" s="762" t="s">
        <v>819</v>
      </c>
      <c r="G491" s="765"/>
      <c r="H491" s="69"/>
      <c r="I491" s="69" t="s">
        <v>695</v>
      </c>
      <c r="J491" s="222">
        <v>199997790</v>
      </c>
      <c r="K491" s="230" t="s">
        <v>45</v>
      </c>
      <c r="L491" s="225"/>
      <c r="M491" s="225"/>
      <c r="N491" s="142"/>
      <c r="O491" s="75"/>
      <c r="P491" s="74"/>
      <c r="Q491" s="74">
        <v>1800000</v>
      </c>
      <c r="R491" s="74"/>
      <c r="S491" s="143" t="s">
        <v>648</v>
      </c>
      <c r="T491" s="77"/>
      <c r="U491" s="78">
        <v>10</v>
      </c>
      <c r="V491" s="78"/>
      <c r="W491" s="78">
        <v>0</v>
      </c>
      <c r="X491" s="78">
        <f t="shared" si="403"/>
        <v>0.90000994510989352</v>
      </c>
      <c r="Y491" s="78">
        <f t="shared" si="406"/>
        <v>0</v>
      </c>
      <c r="Z491" s="79">
        <f t="shared" si="407"/>
        <v>199997790</v>
      </c>
      <c r="AA491" s="79">
        <f>J491-Q491</f>
        <v>198197790</v>
      </c>
      <c r="AB491" s="79">
        <f t="shared" si="407"/>
        <v>0</v>
      </c>
      <c r="AC491" s="102"/>
      <c r="AD491" s="226"/>
    </row>
    <row r="492" spans="1:30" s="100" customFormat="1" ht="30" customHeight="1">
      <c r="A492" s="88"/>
      <c r="B492" s="89"/>
      <c r="C492" s="82" t="s">
        <v>820</v>
      </c>
      <c r="D492" s="83"/>
      <c r="E492" s="83"/>
      <c r="F492" s="766" t="s">
        <v>821</v>
      </c>
      <c r="G492" s="767"/>
      <c r="H492" s="69"/>
      <c r="I492" s="69"/>
      <c r="J492" s="222"/>
      <c r="K492" s="230"/>
      <c r="L492" s="225"/>
      <c r="M492" s="225"/>
      <c r="N492" s="142"/>
      <c r="O492" s="75"/>
      <c r="P492" s="74">
        <f t="shared" ref="P492:R500" si="408">O492</f>
        <v>0</v>
      </c>
      <c r="Q492" s="74">
        <f t="shared" si="408"/>
        <v>0</v>
      </c>
      <c r="R492" s="74">
        <f t="shared" si="408"/>
        <v>0</v>
      </c>
      <c r="S492" s="143"/>
      <c r="T492" s="77"/>
      <c r="U492" s="78"/>
      <c r="V492" s="78"/>
      <c r="W492" s="78"/>
      <c r="X492" s="78"/>
      <c r="Y492" s="78"/>
      <c r="Z492" s="79"/>
      <c r="AA492" s="79"/>
      <c r="AB492" s="79"/>
      <c r="AC492" s="102"/>
      <c r="AD492" s="226"/>
    </row>
    <row r="493" spans="1:30" s="100" customFormat="1" ht="38.25">
      <c r="A493" s="88"/>
      <c r="B493" s="89"/>
      <c r="C493" s="82"/>
      <c r="D493" s="83"/>
      <c r="E493" s="83"/>
      <c r="F493" s="766" t="s">
        <v>822</v>
      </c>
      <c r="G493" s="783"/>
      <c r="H493" s="69"/>
      <c r="I493" s="69"/>
      <c r="J493" s="222">
        <v>462187500</v>
      </c>
      <c r="K493" s="230"/>
      <c r="L493" s="225"/>
      <c r="M493" s="225" t="s">
        <v>823</v>
      </c>
      <c r="N493" s="142">
        <v>415799656.76999998</v>
      </c>
      <c r="O493" s="75">
        <f t="shared" si="402"/>
        <v>415799656.76999998</v>
      </c>
      <c r="P493" s="74">
        <v>415799656.76999998</v>
      </c>
      <c r="Q493" s="74">
        <v>415799656.76999998</v>
      </c>
      <c r="R493" s="74">
        <v>415799656.76999998</v>
      </c>
      <c r="S493" s="232" t="s">
        <v>824</v>
      </c>
      <c r="T493" s="77">
        <v>100</v>
      </c>
      <c r="U493" s="78">
        <v>100</v>
      </c>
      <c r="V493" s="78">
        <v>100</v>
      </c>
      <c r="W493" s="78">
        <v>89.963414581744416</v>
      </c>
      <c r="X493" s="78">
        <f t="shared" si="403"/>
        <v>89.963414581744416</v>
      </c>
      <c r="Y493" s="78">
        <f t="shared" ref="Y493:Y501" si="409">(P493/J493)*100</f>
        <v>89.963414581744416</v>
      </c>
      <c r="Z493" s="79">
        <f t="shared" ref="Z493:AB501" si="410">J493-P493</f>
        <v>46387843.230000019</v>
      </c>
      <c r="AA493" s="79">
        <f t="shared" ref="AA493:AA501" si="411">J493-Q493</f>
        <v>46387843.230000019</v>
      </c>
      <c r="AB493" s="79">
        <f t="shared" si="410"/>
        <v>-415799656.76999998</v>
      </c>
      <c r="AC493" s="102"/>
      <c r="AD493" s="226"/>
    </row>
    <row r="494" spans="1:30" s="100" customFormat="1" ht="30" customHeight="1">
      <c r="A494" s="88"/>
      <c r="B494" s="89"/>
      <c r="C494" s="82"/>
      <c r="D494" s="83"/>
      <c r="E494" s="83"/>
      <c r="F494" s="766" t="s">
        <v>825</v>
      </c>
      <c r="G494" s="783"/>
      <c r="H494" s="69"/>
      <c r="I494" s="69"/>
      <c r="J494" s="222">
        <v>721598130</v>
      </c>
      <c r="K494" s="230"/>
      <c r="L494" s="225"/>
      <c r="M494" s="225" t="s">
        <v>823</v>
      </c>
      <c r="N494" s="142"/>
      <c r="O494" s="75">
        <f t="shared" si="402"/>
        <v>0</v>
      </c>
      <c r="P494" s="74"/>
      <c r="Q494" s="74">
        <v>5400000</v>
      </c>
      <c r="R494" s="74"/>
      <c r="S494" s="143" t="s">
        <v>826</v>
      </c>
      <c r="T494" s="77">
        <v>0</v>
      </c>
      <c r="U494" s="78">
        <v>15</v>
      </c>
      <c r="V494" s="78">
        <f t="shared" ref="V494:V500" si="412">ROUNDUP(Y494,0)</f>
        <v>0</v>
      </c>
      <c r="W494" s="78">
        <v>0</v>
      </c>
      <c r="X494" s="78">
        <f t="shared" si="403"/>
        <v>0.74833896811789136</v>
      </c>
      <c r="Y494" s="78">
        <f t="shared" si="409"/>
        <v>0</v>
      </c>
      <c r="Z494" s="79">
        <f t="shared" si="410"/>
        <v>721598130</v>
      </c>
      <c r="AA494" s="79">
        <f t="shared" si="411"/>
        <v>716198130</v>
      </c>
      <c r="AB494" s="79">
        <f t="shared" si="410"/>
        <v>0</v>
      </c>
      <c r="AC494" s="102"/>
      <c r="AD494" s="226"/>
    </row>
    <row r="495" spans="1:30" s="100" customFormat="1" ht="30" customHeight="1">
      <c r="A495" s="88"/>
      <c r="B495" s="89"/>
      <c r="C495" s="82"/>
      <c r="D495" s="83"/>
      <c r="E495" s="83"/>
      <c r="F495" s="766" t="s">
        <v>827</v>
      </c>
      <c r="G495" s="783"/>
      <c r="H495" s="69"/>
      <c r="I495" s="69"/>
      <c r="J495" s="222">
        <v>963500000</v>
      </c>
      <c r="K495" s="230"/>
      <c r="L495" s="225"/>
      <c r="M495" s="225"/>
      <c r="N495" s="142"/>
      <c r="O495" s="75">
        <f t="shared" si="402"/>
        <v>0</v>
      </c>
      <c r="P495" s="74">
        <v>3900000</v>
      </c>
      <c r="Q495" s="74">
        <v>274200000</v>
      </c>
      <c r="R495" s="74">
        <v>3900000</v>
      </c>
      <c r="S495" s="143" t="s">
        <v>826</v>
      </c>
      <c r="T495" s="77">
        <v>1</v>
      </c>
      <c r="U495" s="78">
        <v>5</v>
      </c>
      <c r="V495" s="78">
        <f t="shared" si="412"/>
        <v>1</v>
      </c>
      <c r="W495" s="78">
        <v>0.40477426050856258</v>
      </c>
      <c r="X495" s="78">
        <f t="shared" si="403"/>
        <v>28.458744161909706</v>
      </c>
      <c r="Y495" s="78">
        <f t="shared" si="409"/>
        <v>0.40477426050856258</v>
      </c>
      <c r="Z495" s="79">
        <f t="shared" si="410"/>
        <v>959600000</v>
      </c>
      <c r="AA495" s="79">
        <f t="shared" si="411"/>
        <v>689300000</v>
      </c>
      <c r="AB495" s="79">
        <f t="shared" si="410"/>
        <v>-3900000</v>
      </c>
      <c r="AC495" s="102"/>
      <c r="AD495" s="226"/>
    </row>
    <row r="496" spans="1:30" s="100" customFormat="1" ht="30" customHeight="1">
      <c r="A496" s="88"/>
      <c r="B496" s="89"/>
      <c r="C496" s="82"/>
      <c r="D496" s="83"/>
      <c r="E496" s="83"/>
      <c r="F496" s="766" t="s">
        <v>828</v>
      </c>
      <c r="G496" s="783"/>
      <c r="H496" s="69"/>
      <c r="I496" s="69"/>
      <c r="J496" s="222">
        <v>990524849</v>
      </c>
      <c r="K496" s="230"/>
      <c r="L496" s="225"/>
      <c r="M496" s="225" t="s">
        <v>823</v>
      </c>
      <c r="N496" s="142"/>
      <c r="O496" s="75">
        <f t="shared" si="402"/>
        <v>0</v>
      </c>
      <c r="P496" s="74"/>
      <c r="Q496" s="74">
        <v>4420000</v>
      </c>
      <c r="R496" s="74"/>
      <c r="S496" s="143" t="s">
        <v>637</v>
      </c>
      <c r="T496" s="77">
        <v>0</v>
      </c>
      <c r="U496" s="78">
        <v>15</v>
      </c>
      <c r="V496" s="78">
        <f t="shared" si="412"/>
        <v>0</v>
      </c>
      <c r="W496" s="78">
        <v>0</v>
      </c>
      <c r="X496" s="78">
        <f t="shared" si="403"/>
        <v>0.44622807842350248</v>
      </c>
      <c r="Y496" s="78">
        <f t="shared" si="409"/>
        <v>0</v>
      </c>
      <c r="Z496" s="79">
        <f t="shared" si="410"/>
        <v>990524849</v>
      </c>
      <c r="AA496" s="79">
        <f t="shared" si="411"/>
        <v>986104849</v>
      </c>
      <c r="AB496" s="79">
        <f t="shared" si="410"/>
        <v>0</v>
      </c>
      <c r="AC496" s="102"/>
      <c r="AD496" s="226"/>
    </row>
    <row r="497" spans="1:30" s="100" customFormat="1" ht="30" customHeight="1">
      <c r="A497" s="88"/>
      <c r="B497" s="89"/>
      <c r="C497" s="82"/>
      <c r="D497" s="83"/>
      <c r="E497" s="83"/>
      <c r="F497" s="766" t="s">
        <v>829</v>
      </c>
      <c r="G497" s="783"/>
      <c r="H497" s="69"/>
      <c r="I497" s="69"/>
      <c r="J497" s="222">
        <v>430000000</v>
      </c>
      <c r="K497" s="230"/>
      <c r="L497" s="225"/>
      <c r="M497" s="225" t="s">
        <v>823</v>
      </c>
      <c r="N497" s="142"/>
      <c r="O497" s="75">
        <f t="shared" si="402"/>
        <v>0</v>
      </c>
      <c r="P497" s="74"/>
      <c r="Q497" s="74">
        <v>4600000</v>
      </c>
      <c r="R497" s="74"/>
      <c r="S497" s="143" t="s">
        <v>830</v>
      </c>
      <c r="T497" s="77">
        <v>0</v>
      </c>
      <c r="U497" s="78"/>
      <c r="V497" s="78">
        <f t="shared" si="412"/>
        <v>0</v>
      </c>
      <c r="W497" s="78">
        <v>0</v>
      </c>
      <c r="X497" s="78">
        <f t="shared" si="403"/>
        <v>1.0697674418604652</v>
      </c>
      <c r="Y497" s="78">
        <f t="shared" si="409"/>
        <v>0</v>
      </c>
      <c r="Z497" s="79">
        <f t="shared" si="410"/>
        <v>430000000</v>
      </c>
      <c r="AA497" s="79">
        <f t="shared" si="411"/>
        <v>425400000</v>
      </c>
      <c r="AB497" s="79">
        <f t="shared" si="410"/>
        <v>0</v>
      </c>
      <c r="AC497" s="102"/>
      <c r="AD497" s="226"/>
    </row>
    <row r="498" spans="1:30" s="100" customFormat="1" ht="30" customHeight="1">
      <c r="A498" s="88"/>
      <c r="B498" s="89"/>
      <c r="C498" s="82"/>
      <c r="D498" s="83"/>
      <c r="E498" s="83"/>
      <c r="F498" s="766" t="s">
        <v>831</v>
      </c>
      <c r="G498" s="783"/>
      <c r="H498" s="69"/>
      <c r="I498" s="69"/>
      <c r="J498" s="222">
        <v>249999900</v>
      </c>
      <c r="K498" s="230"/>
      <c r="L498" s="225"/>
      <c r="M498" s="225"/>
      <c r="N498" s="142"/>
      <c r="O498" s="75">
        <f t="shared" si="402"/>
        <v>0</v>
      </c>
      <c r="P498" s="74">
        <v>2160000</v>
      </c>
      <c r="Q498" s="74">
        <v>2160000</v>
      </c>
      <c r="R498" s="74">
        <v>2160000</v>
      </c>
      <c r="S498" s="143" t="s">
        <v>594</v>
      </c>
      <c r="T498" s="77">
        <v>1</v>
      </c>
      <c r="U498" s="78">
        <v>2</v>
      </c>
      <c r="V498" s="78">
        <f t="shared" si="412"/>
        <v>1</v>
      </c>
      <c r="W498" s="78">
        <v>0.86400034560013828</v>
      </c>
      <c r="X498" s="78">
        <f t="shared" si="403"/>
        <v>0.86400034560013828</v>
      </c>
      <c r="Y498" s="78">
        <f t="shared" si="409"/>
        <v>0.86400034560013828</v>
      </c>
      <c r="Z498" s="79">
        <f t="shared" si="410"/>
        <v>247839900</v>
      </c>
      <c r="AA498" s="79">
        <f t="shared" si="411"/>
        <v>247839900</v>
      </c>
      <c r="AB498" s="79">
        <f t="shared" si="410"/>
        <v>-2160000</v>
      </c>
      <c r="AC498" s="102"/>
      <c r="AD498" s="226"/>
    </row>
    <row r="499" spans="1:30" s="100" customFormat="1" ht="30" customHeight="1">
      <c r="A499" s="88"/>
      <c r="B499" s="89"/>
      <c r="C499" s="82"/>
      <c r="D499" s="83"/>
      <c r="E499" s="83"/>
      <c r="F499" s="766" t="s">
        <v>832</v>
      </c>
      <c r="G499" s="783"/>
      <c r="H499" s="69"/>
      <c r="I499" s="69"/>
      <c r="J499" s="222">
        <v>1500365475</v>
      </c>
      <c r="K499" s="230"/>
      <c r="L499" s="225"/>
      <c r="M499" s="225"/>
      <c r="N499" s="142"/>
      <c r="O499" s="75">
        <f t="shared" si="402"/>
        <v>0</v>
      </c>
      <c r="P499" s="74">
        <v>5400000</v>
      </c>
      <c r="Q499" s="74">
        <v>391209175</v>
      </c>
      <c r="R499" s="74">
        <v>5400000</v>
      </c>
      <c r="S499" s="143" t="s">
        <v>726</v>
      </c>
      <c r="T499" s="77">
        <v>1</v>
      </c>
      <c r="U499" s="78">
        <v>2</v>
      </c>
      <c r="V499" s="78">
        <f t="shared" si="412"/>
        <v>1</v>
      </c>
      <c r="W499" s="78">
        <v>0.35991230736631019</v>
      </c>
      <c r="X499" s="78">
        <f t="shared" si="403"/>
        <v>26.074258673540857</v>
      </c>
      <c r="Y499" s="78">
        <f t="shared" si="409"/>
        <v>0.35991230736631019</v>
      </c>
      <c r="Z499" s="79">
        <f t="shared" si="410"/>
        <v>1494965475</v>
      </c>
      <c r="AA499" s="79">
        <f t="shared" si="411"/>
        <v>1109156300</v>
      </c>
      <c r="AB499" s="79">
        <f t="shared" si="410"/>
        <v>-5400000</v>
      </c>
      <c r="AC499" s="102"/>
      <c r="AD499" s="226"/>
    </row>
    <row r="500" spans="1:30" s="100" customFormat="1" ht="30" customHeight="1">
      <c r="A500" s="88"/>
      <c r="B500" s="89"/>
      <c r="C500" s="82"/>
      <c r="D500" s="83"/>
      <c r="E500" s="83"/>
      <c r="F500" s="766" t="s">
        <v>833</v>
      </c>
      <c r="G500" s="783"/>
      <c r="H500" s="69"/>
      <c r="I500" s="69"/>
      <c r="J500" s="222">
        <v>581404076</v>
      </c>
      <c r="K500" s="230"/>
      <c r="L500" s="225"/>
      <c r="M500" s="225" t="s">
        <v>834</v>
      </c>
      <c r="N500" s="142"/>
      <c r="O500" s="75">
        <f t="shared" si="402"/>
        <v>0</v>
      </c>
      <c r="P500" s="74">
        <f t="shared" si="408"/>
        <v>0</v>
      </c>
      <c r="Q500" s="74">
        <v>153521356.86000001</v>
      </c>
      <c r="R500" s="74">
        <f t="shared" si="408"/>
        <v>153521356.86000001</v>
      </c>
      <c r="S500" s="143" t="s">
        <v>835</v>
      </c>
      <c r="T500" s="77">
        <v>0</v>
      </c>
      <c r="U500" s="78">
        <v>5</v>
      </c>
      <c r="V500" s="78">
        <f t="shared" si="412"/>
        <v>0</v>
      </c>
      <c r="W500" s="78">
        <v>0</v>
      </c>
      <c r="X500" s="78">
        <f t="shared" si="403"/>
        <v>26.405277017700168</v>
      </c>
      <c r="Y500" s="78">
        <f t="shared" si="409"/>
        <v>0</v>
      </c>
      <c r="Z500" s="79">
        <f t="shared" si="410"/>
        <v>581404076</v>
      </c>
      <c r="AA500" s="79">
        <f t="shared" si="411"/>
        <v>427882719.13999999</v>
      </c>
      <c r="AB500" s="79">
        <f t="shared" si="410"/>
        <v>-153521356.86000001</v>
      </c>
      <c r="AC500" s="102"/>
      <c r="AD500" s="226"/>
    </row>
    <row r="501" spans="1:30" s="100" customFormat="1" ht="30" customHeight="1">
      <c r="A501" s="88"/>
      <c r="B501" s="89"/>
      <c r="C501" s="82" t="s">
        <v>836</v>
      </c>
      <c r="D501" s="83"/>
      <c r="E501" s="83"/>
      <c r="F501" s="766" t="s">
        <v>837</v>
      </c>
      <c r="G501" s="783"/>
      <c r="H501" s="69"/>
      <c r="I501" s="69"/>
      <c r="J501" s="222">
        <v>300000000</v>
      </c>
      <c r="K501" s="230" t="s">
        <v>45</v>
      </c>
      <c r="L501" s="225"/>
      <c r="M501" s="225"/>
      <c r="N501" s="142">
        <v>96421000</v>
      </c>
      <c r="O501" s="75">
        <f t="shared" si="402"/>
        <v>96421000</v>
      </c>
      <c r="P501" s="74">
        <v>281514000</v>
      </c>
      <c r="Q501" s="74">
        <v>281514000</v>
      </c>
      <c r="R501" s="74">
        <v>281514000</v>
      </c>
      <c r="S501" s="143"/>
      <c r="T501" s="77">
        <v>99.45</v>
      </c>
      <c r="U501" s="78">
        <v>99.45</v>
      </c>
      <c r="V501" s="78">
        <v>99.45</v>
      </c>
      <c r="W501" s="78">
        <v>93.837999999999994</v>
      </c>
      <c r="X501" s="78">
        <f t="shared" si="403"/>
        <v>93.837999999999994</v>
      </c>
      <c r="Y501" s="78">
        <f t="shared" si="409"/>
        <v>93.837999999999994</v>
      </c>
      <c r="Z501" s="79">
        <f t="shared" si="410"/>
        <v>18486000</v>
      </c>
      <c r="AA501" s="79">
        <f t="shared" si="411"/>
        <v>18486000</v>
      </c>
      <c r="AB501" s="79">
        <f t="shared" si="410"/>
        <v>-281514000</v>
      </c>
      <c r="AC501" s="102"/>
      <c r="AD501" s="226"/>
    </row>
    <row r="502" spans="1:30" s="35" customFormat="1" ht="30" customHeight="1">
      <c r="A502" s="5"/>
      <c r="B502" s="24"/>
      <c r="C502" s="51" t="s">
        <v>838</v>
      </c>
      <c r="D502" s="171"/>
      <c r="E502" s="171"/>
      <c r="F502" s="768" t="s">
        <v>839</v>
      </c>
      <c r="G502" s="782"/>
      <c r="H502" s="53"/>
      <c r="I502" s="54"/>
      <c r="J502" s="215"/>
      <c r="K502" s="216"/>
      <c r="L502" s="217"/>
      <c r="M502" s="217"/>
      <c r="N502" s="218"/>
      <c r="O502" s="219"/>
      <c r="P502" s="218"/>
      <c r="Q502" s="218"/>
      <c r="R502" s="218"/>
      <c r="S502" s="57"/>
      <c r="T502" s="220"/>
      <c r="U502" s="220"/>
      <c r="V502" s="220"/>
      <c r="W502" s="220"/>
      <c r="X502" s="220"/>
      <c r="Y502" s="220"/>
      <c r="Z502" s="215"/>
      <c r="AA502" s="215"/>
      <c r="AB502" s="215"/>
      <c r="AC502" s="63"/>
      <c r="AD502" s="221"/>
    </row>
    <row r="503" spans="1:30" s="35" customFormat="1" ht="30" customHeight="1">
      <c r="A503" s="5"/>
      <c r="B503" s="24"/>
      <c r="C503" s="51" t="s">
        <v>840</v>
      </c>
      <c r="D503" s="171"/>
      <c r="E503" s="171"/>
      <c r="F503" s="768" t="s">
        <v>841</v>
      </c>
      <c r="G503" s="782"/>
      <c r="H503" s="53"/>
      <c r="I503" s="54"/>
      <c r="J503" s="215"/>
      <c r="K503" s="216"/>
      <c r="L503" s="217"/>
      <c r="M503" s="217"/>
      <c r="N503" s="218"/>
      <c r="O503" s="219"/>
      <c r="P503" s="218"/>
      <c r="Q503" s="218"/>
      <c r="R503" s="218"/>
      <c r="S503" s="57"/>
      <c r="T503" s="220"/>
      <c r="U503" s="220"/>
      <c r="V503" s="220"/>
      <c r="W503" s="220"/>
      <c r="X503" s="220"/>
      <c r="Y503" s="220"/>
      <c r="Z503" s="215"/>
      <c r="AA503" s="215"/>
      <c r="AB503" s="215"/>
      <c r="AC503" s="63"/>
      <c r="AD503" s="221"/>
    </row>
    <row r="504" spans="1:30" s="100" customFormat="1" ht="30" customHeight="1">
      <c r="A504" s="88"/>
      <c r="B504" s="89"/>
      <c r="C504" s="82" t="s">
        <v>842</v>
      </c>
      <c r="D504" s="83"/>
      <c r="E504" s="83"/>
      <c r="F504" s="766" t="s">
        <v>843</v>
      </c>
      <c r="G504" s="783"/>
      <c r="H504" s="68"/>
      <c r="I504" s="69"/>
      <c r="J504" s="222">
        <v>199500000</v>
      </c>
      <c r="K504" s="230" t="s">
        <v>45</v>
      </c>
      <c r="L504" s="225"/>
      <c r="M504" s="225"/>
      <c r="N504" s="142">
        <v>199500000</v>
      </c>
      <c r="O504" s="75">
        <f>N504</f>
        <v>199500000</v>
      </c>
      <c r="P504" s="74">
        <f t="shared" ref="P504:R504" si="413">O504</f>
        <v>199500000</v>
      </c>
      <c r="Q504" s="74">
        <f t="shared" si="413"/>
        <v>199500000</v>
      </c>
      <c r="R504" s="74">
        <f t="shared" si="413"/>
        <v>199500000</v>
      </c>
      <c r="S504" s="143"/>
      <c r="T504" s="77">
        <v>100</v>
      </c>
      <c r="U504" s="78">
        <v>100</v>
      </c>
      <c r="V504" s="78">
        <f t="shared" ref="V504" si="414">ROUNDUP(Y504,0)</f>
        <v>100</v>
      </c>
      <c r="W504" s="78">
        <v>100</v>
      </c>
      <c r="X504" s="78">
        <v>100</v>
      </c>
      <c r="Y504" s="78">
        <f>(P504/J504)*100</f>
        <v>100</v>
      </c>
      <c r="Z504" s="79">
        <f>J504-P504</f>
        <v>0</v>
      </c>
      <c r="AA504" s="79">
        <f>J504-Q504</f>
        <v>0</v>
      </c>
      <c r="AB504" s="79">
        <f>L504-R504</f>
        <v>-199500000</v>
      </c>
      <c r="AC504" s="102"/>
      <c r="AD504" s="226"/>
    </row>
    <row r="505" spans="1:30" s="35" customFormat="1" ht="30" customHeight="1">
      <c r="A505" s="5"/>
      <c r="B505" s="24"/>
      <c r="C505" s="51" t="s">
        <v>844</v>
      </c>
      <c r="D505" s="171"/>
      <c r="E505" s="171"/>
      <c r="F505" s="768" t="s">
        <v>845</v>
      </c>
      <c r="G505" s="782"/>
      <c r="H505" s="53"/>
      <c r="I505" s="54"/>
      <c r="J505" s="215"/>
      <c r="K505" s="216"/>
      <c r="L505" s="217"/>
      <c r="M505" s="217"/>
      <c r="N505" s="218"/>
      <c r="O505" s="219"/>
      <c r="P505" s="218"/>
      <c r="Q505" s="218"/>
      <c r="R505" s="218"/>
      <c r="S505" s="57"/>
      <c r="T505" s="220"/>
      <c r="U505" s="220"/>
      <c r="V505" s="220"/>
      <c r="W505" s="220"/>
      <c r="X505" s="220"/>
      <c r="Y505" s="220"/>
      <c r="Z505" s="215"/>
      <c r="AA505" s="215"/>
      <c r="AB505" s="215"/>
      <c r="AC505" s="63"/>
      <c r="AD505" s="221"/>
    </row>
    <row r="506" spans="1:30" s="35" customFormat="1" ht="30" customHeight="1">
      <c r="A506" s="5"/>
      <c r="B506" s="24"/>
      <c r="C506" s="51" t="s">
        <v>846</v>
      </c>
      <c r="D506" s="171"/>
      <c r="E506" s="171"/>
      <c r="F506" s="768" t="s">
        <v>847</v>
      </c>
      <c r="G506" s="782"/>
      <c r="H506" s="53"/>
      <c r="I506" s="54"/>
      <c r="J506" s="215"/>
      <c r="K506" s="216"/>
      <c r="L506" s="217"/>
      <c r="M506" s="217"/>
      <c r="N506" s="218"/>
      <c r="O506" s="219"/>
      <c r="P506" s="218"/>
      <c r="Q506" s="218"/>
      <c r="R506" s="218"/>
      <c r="S506" s="57"/>
      <c r="T506" s="220"/>
      <c r="U506" s="220"/>
      <c r="V506" s="220"/>
      <c r="W506" s="220"/>
      <c r="X506" s="220"/>
      <c r="Y506" s="220"/>
      <c r="Z506" s="215"/>
      <c r="AA506" s="215"/>
      <c r="AB506" s="215"/>
      <c r="AC506" s="63"/>
      <c r="AD506" s="221"/>
    </row>
    <row r="507" spans="1:30" s="100" customFormat="1" ht="30" customHeight="1">
      <c r="A507" s="88"/>
      <c r="B507" s="89"/>
      <c r="C507" s="82" t="s">
        <v>848</v>
      </c>
      <c r="D507" s="83"/>
      <c r="E507" s="83"/>
      <c r="F507" s="766" t="s">
        <v>849</v>
      </c>
      <c r="G507" s="767"/>
      <c r="H507" s="229"/>
      <c r="I507" s="69"/>
      <c r="J507" s="222">
        <v>99999800</v>
      </c>
      <c r="K507" s="230" t="s">
        <v>45</v>
      </c>
      <c r="L507" s="225"/>
      <c r="M507" s="225"/>
      <c r="N507" s="142">
        <f t="shared" si="404"/>
        <v>0</v>
      </c>
      <c r="O507" s="75">
        <v>17881000</v>
      </c>
      <c r="P507" s="74">
        <f t="shared" ref="P507:R508" si="415">O507</f>
        <v>17881000</v>
      </c>
      <c r="Q507" s="74">
        <v>33647000</v>
      </c>
      <c r="R507" s="74">
        <f t="shared" si="415"/>
        <v>33647000</v>
      </c>
      <c r="S507" s="143"/>
      <c r="T507" s="77">
        <v>18</v>
      </c>
      <c r="U507" s="78">
        <f t="shared" ref="U507:V508" si="416">ROUNDUP(X507,0)</f>
        <v>34</v>
      </c>
      <c r="V507" s="78">
        <f t="shared" si="416"/>
        <v>18</v>
      </c>
      <c r="W507" s="78">
        <v>42.564271167926357</v>
      </c>
      <c r="X507" s="78">
        <f t="shared" ref="X507:X508" si="417">Q507/J507*100</f>
        <v>33.647067294134587</v>
      </c>
      <c r="Y507" s="78">
        <f>(P507/J507)*100</f>
        <v>17.881035762071523</v>
      </c>
      <c r="Z507" s="79">
        <f t="shared" ref="Z507:AB508" si="418">J507-P507</f>
        <v>82118800</v>
      </c>
      <c r="AA507" s="79">
        <f>J507-Q507</f>
        <v>66352800</v>
      </c>
      <c r="AB507" s="79">
        <f t="shared" si="418"/>
        <v>-33647000</v>
      </c>
      <c r="AC507" s="102"/>
      <c r="AD507" s="226"/>
    </row>
    <row r="508" spans="1:30" s="100" customFormat="1" ht="30" customHeight="1">
      <c r="A508" s="88"/>
      <c r="B508" s="89"/>
      <c r="C508" s="82" t="s">
        <v>850</v>
      </c>
      <c r="D508" s="83"/>
      <c r="E508" s="83"/>
      <c r="F508" s="766" t="s">
        <v>851</v>
      </c>
      <c r="G508" s="767"/>
      <c r="H508" s="69"/>
      <c r="I508" s="69"/>
      <c r="J508" s="222">
        <v>50000000</v>
      </c>
      <c r="K508" s="230" t="s">
        <v>45</v>
      </c>
      <c r="L508" s="225"/>
      <c r="M508" s="225"/>
      <c r="N508" s="142">
        <f t="shared" si="404"/>
        <v>0</v>
      </c>
      <c r="O508" s="75">
        <v>19200000</v>
      </c>
      <c r="P508" s="74">
        <f t="shared" si="415"/>
        <v>19200000</v>
      </c>
      <c r="Q508" s="74">
        <f t="shared" si="415"/>
        <v>19200000</v>
      </c>
      <c r="R508" s="74">
        <f t="shared" si="415"/>
        <v>19200000</v>
      </c>
      <c r="S508" s="143"/>
      <c r="T508" s="77">
        <v>39</v>
      </c>
      <c r="U508" s="78">
        <f t="shared" si="416"/>
        <v>39</v>
      </c>
      <c r="V508" s="78">
        <f t="shared" si="416"/>
        <v>39</v>
      </c>
      <c r="W508" s="78">
        <v>42.564271167926357</v>
      </c>
      <c r="X508" s="78">
        <f t="shared" si="417"/>
        <v>38.4</v>
      </c>
      <c r="Y508" s="78">
        <f>(P508/J508)*100</f>
        <v>38.4</v>
      </c>
      <c r="Z508" s="79">
        <f t="shared" si="418"/>
        <v>30800000</v>
      </c>
      <c r="AA508" s="79">
        <f>J508-Q508</f>
        <v>30800000</v>
      </c>
      <c r="AB508" s="79">
        <f t="shared" si="418"/>
        <v>-19200000</v>
      </c>
      <c r="AC508" s="102"/>
      <c r="AD508" s="226"/>
    </row>
    <row r="509" spans="1:30" s="35" customFormat="1" ht="30" customHeight="1">
      <c r="A509" s="5"/>
      <c r="B509" s="24"/>
      <c r="C509" s="51" t="s">
        <v>852</v>
      </c>
      <c r="D509" s="171"/>
      <c r="E509" s="171"/>
      <c r="F509" s="768" t="s">
        <v>853</v>
      </c>
      <c r="G509" s="782"/>
      <c r="H509" s="53"/>
      <c r="I509" s="54"/>
      <c r="J509" s="215"/>
      <c r="K509" s="216"/>
      <c r="L509" s="217"/>
      <c r="M509" s="217"/>
      <c r="N509" s="218"/>
      <c r="O509" s="219"/>
      <c r="P509" s="218"/>
      <c r="Q509" s="218"/>
      <c r="R509" s="218"/>
      <c r="S509" s="57"/>
      <c r="T509" s="220"/>
      <c r="U509" s="220"/>
      <c r="V509" s="220"/>
      <c r="W509" s="220"/>
      <c r="X509" s="220"/>
      <c r="Y509" s="220"/>
      <c r="Z509" s="215"/>
      <c r="AA509" s="215"/>
      <c r="AB509" s="215"/>
      <c r="AC509" s="63"/>
      <c r="AD509" s="221"/>
    </row>
    <row r="510" spans="1:30" s="100" customFormat="1" ht="30" customHeight="1">
      <c r="A510" s="88"/>
      <c r="B510" s="89"/>
      <c r="C510" s="82" t="s">
        <v>854</v>
      </c>
      <c r="D510" s="83"/>
      <c r="E510" s="83"/>
      <c r="F510" s="766" t="s">
        <v>855</v>
      </c>
      <c r="G510" s="767"/>
      <c r="H510" s="69"/>
      <c r="I510" s="69"/>
      <c r="J510" s="222">
        <v>99999900</v>
      </c>
      <c r="K510" s="230" t="s">
        <v>45</v>
      </c>
      <c r="L510" s="225"/>
      <c r="M510" s="225"/>
      <c r="N510" s="142">
        <f t="shared" si="404"/>
        <v>0</v>
      </c>
      <c r="O510" s="75">
        <f>N510</f>
        <v>0</v>
      </c>
      <c r="P510" s="74">
        <f t="shared" ref="P510:R510" si="419">O510</f>
        <v>0</v>
      </c>
      <c r="Q510" s="74">
        <v>17624312</v>
      </c>
      <c r="R510" s="74">
        <f t="shared" si="419"/>
        <v>17624312</v>
      </c>
      <c r="S510" s="143"/>
      <c r="T510" s="77">
        <v>0</v>
      </c>
      <c r="U510" s="78">
        <f t="shared" ref="U510:V510" si="420">ROUNDUP(X510,0)</f>
        <v>18</v>
      </c>
      <c r="V510" s="78">
        <f t="shared" si="420"/>
        <v>0</v>
      </c>
      <c r="W510" s="78">
        <v>42.564271167926357</v>
      </c>
      <c r="X510" s="78">
        <f t="shared" ref="X510" si="421">Q510/J510*100</f>
        <v>17.624329624329622</v>
      </c>
      <c r="Y510" s="78">
        <f>(P510/J510)*100</f>
        <v>0</v>
      </c>
      <c r="Z510" s="79">
        <f>J510-P510</f>
        <v>99999900</v>
      </c>
      <c r="AA510" s="79">
        <f>J510-Q510</f>
        <v>82375588</v>
      </c>
      <c r="AB510" s="79">
        <f>L510-R510</f>
        <v>-17624312</v>
      </c>
      <c r="AC510" s="102"/>
      <c r="AD510" s="226"/>
    </row>
    <row r="511" spans="1:30" s="35" customFormat="1" ht="30" customHeight="1">
      <c r="A511" s="5"/>
      <c r="B511" s="24"/>
      <c r="C511" s="51" t="s">
        <v>856</v>
      </c>
      <c r="D511" s="171"/>
      <c r="E511" s="171"/>
      <c r="F511" s="768" t="s">
        <v>857</v>
      </c>
      <c r="G511" s="782"/>
      <c r="H511" s="53"/>
      <c r="I511" s="54"/>
      <c r="J511" s="215"/>
      <c r="K511" s="216"/>
      <c r="L511" s="217"/>
      <c r="M511" s="217"/>
      <c r="N511" s="218"/>
      <c r="O511" s="219"/>
      <c r="P511" s="218"/>
      <c r="Q511" s="218"/>
      <c r="R511" s="218"/>
      <c r="S511" s="57"/>
      <c r="T511" s="220"/>
      <c r="U511" s="220"/>
      <c r="V511" s="220"/>
      <c r="W511" s="220"/>
      <c r="X511" s="220"/>
      <c r="Y511" s="220"/>
      <c r="Z511" s="215"/>
      <c r="AA511" s="215"/>
      <c r="AB511" s="215"/>
      <c r="AC511" s="63"/>
      <c r="AD511" s="221"/>
    </row>
    <row r="512" spans="1:30" s="100" customFormat="1" ht="30" customHeight="1">
      <c r="A512" s="88"/>
      <c r="B512" s="89"/>
      <c r="C512" s="82" t="s">
        <v>858</v>
      </c>
      <c r="D512" s="83"/>
      <c r="E512" s="83"/>
      <c r="F512" s="766" t="s">
        <v>859</v>
      </c>
      <c r="G512" s="767"/>
      <c r="H512" s="68"/>
      <c r="I512" s="69"/>
      <c r="J512" s="222">
        <v>150000000</v>
      </c>
      <c r="K512" s="230" t="s">
        <v>45</v>
      </c>
      <c r="L512" s="225"/>
      <c r="M512" s="225"/>
      <c r="N512" s="142">
        <f t="shared" ref="N512" si="422">M512</f>
        <v>0</v>
      </c>
      <c r="O512" s="75">
        <v>41303287</v>
      </c>
      <c r="P512" s="74">
        <f t="shared" ref="P512:R512" si="423">O512</f>
        <v>41303287</v>
      </c>
      <c r="Q512" s="74">
        <v>41303000</v>
      </c>
      <c r="R512" s="74">
        <f t="shared" si="423"/>
        <v>41303000</v>
      </c>
      <c r="S512" s="143"/>
      <c r="T512" s="77">
        <v>28</v>
      </c>
      <c r="U512" s="78">
        <f t="shared" ref="U512:V513" si="424">ROUNDUP(X512,0)</f>
        <v>28</v>
      </c>
      <c r="V512" s="78">
        <f t="shared" si="424"/>
        <v>28</v>
      </c>
      <c r="W512" s="78">
        <v>42.564271167926357</v>
      </c>
      <c r="X512" s="78">
        <f t="shared" ref="X512:X513" si="425">Q512/J512*100</f>
        <v>27.535333333333334</v>
      </c>
      <c r="Y512" s="78">
        <f>(P512/J512)*100</f>
        <v>27.535524666666667</v>
      </c>
      <c r="Z512" s="79">
        <f t="shared" ref="Z512:AB513" si="426">J512-P512</f>
        <v>108696713</v>
      </c>
      <c r="AA512" s="79">
        <f>J512-Q512</f>
        <v>108697000</v>
      </c>
      <c r="AB512" s="79">
        <f t="shared" si="426"/>
        <v>-41303000</v>
      </c>
      <c r="AC512" s="102"/>
      <c r="AD512" s="226"/>
    </row>
    <row r="513" spans="1:30" s="104" customFormat="1" ht="30" customHeight="1">
      <c r="A513" s="36"/>
      <c r="B513" s="37"/>
      <c r="C513" s="25" t="s">
        <v>860</v>
      </c>
      <c r="D513" s="109"/>
      <c r="E513" s="109"/>
      <c r="F513" s="770" t="s">
        <v>861</v>
      </c>
      <c r="G513" s="771"/>
      <c r="H513" s="27"/>
      <c r="I513" s="28"/>
      <c r="J513" s="163">
        <f>SUM(J514:J623)</f>
        <v>31104135139</v>
      </c>
      <c r="K513" s="207"/>
      <c r="L513" s="208"/>
      <c r="M513" s="208"/>
      <c r="N513" s="163">
        <f>SUM(N514:N623)</f>
        <v>3199198902</v>
      </c>
      <c r="O513" s="163">
        <f>SUM(O514:O623)</f>
        <v>3364200987</v>
      </c>
      <c r="P513" s="163">
        <f>SUM(P514:P623)</f>
        <v>7214695200</v>
      </c>
      <c r="Q513" s="163">
        <f>SUM(Q514:Q623)</f>
        <v>9052843126</v>
      </c>
      <c r="R513" s="163">
        <f>SUM(R514:R623)</f>
        <v>7244667700</v>
      </c>
      <c r="S513" s="163"/>
      <c r="T513" s="207">
        <v>24</v>
      </c>
      <c r="U513" s="207">
        <f t="shared" si="424"/>
        <v>30</v>
      </c>
      <c r="V513" s="207">
        <f t="shared" si="424"/>
        <v>24</v>
      </c>
      <c r="W513" s="207">
        <v>42.564271167926357</v>
      </c>
      <c r="X513" s="207">
        <f t="shared" si="425"/>
        <v>29.104950468946072</v>
      </c>
      <c r="Y513" s="207">
        <f>(P513/$J$513)*100</f>
        <v>23.19529274084794</v>
      </c>
      <c r="Z513" s="29">
        <f t="shared" si="426"/>
        <v>23889439939</v>
      </c>
      <c r="AA513" s="29">
        <f>J513-Q513</f>
        <v>22051292013</v>
      </c>
      <c r="AB513" s="29">
        <f t="shared" si="426"/>
        <v>-7244667700</v>
      </c>
      <c r="AC513" s="111"/>
      <c r="AD513" s="112"/>
    </row>
    <row r="514" spans="1:30" s="241" customFormat="1" ht="30" customHeight="1">
      <c r="A514" s="234"/>
      <c r="B514" s="235"/>
      <c r="C514" s="38" t="s">
        <v>862</v>
      </c>
      <c r="D514" s="165"/>
      <c r="E514" s="165"/>
      <c r="F514" s="800" t="s">
        <v>863</v>
      </c>
      <c r="G514" s="801"/>
      <c r="H514" s="236"/>
      <c r="I514" s="41"/>
      <c r="J514" s="213"/>
      <c r="K514" s="237"/>
      <c r="L514" s="212"/>
      <c r="M514" s="212"/>
      <c r="N514" s="213"/>
      <c r="O514" s="213"/>
      <c r="P514" s="213"/>
      <c r="Q514" s="213"/>
      <c r="R514" s="213"/>
      <c r="S514" s="238"/>
      <c r="T514" s="239"/>
      <c r="U514" s="239"/>
      <c r="V514" s="239"/>
      <c r="W514" s="239"/>
      <c r="X514" s="239"/>
      <c r="Y514" s="239"/>
      <c r="Z514" s="240"/>
      <c r="AA514" s="240"/>
      <c r="AB514" s="240"/>
      <c r="AC514" s="213"/>
      <c r="AD514" s="214"/>
    </row>
    <row r="515" spans="1:30" s="241" customFormat="1" ht="30" customHeight="1">
      <c r="A515" s="234"/>
      <c r="B515" s="235"/>
      <c r="C515" s="51" t="s">
        <v>864</v>
      </c>
      <c r="D515" s="171"/>
      <c r="E515" s="171"/>
      <c r="F515" s="802" t="s">
        <v>865</v>
      </c>
      <c r="G515" s="803"/>
      <c r="H515" s="242"/>
      <c r="I515" s="243"/>
      <c r="J515" s="63"/>
      <c r="K515" s="244"/>
      <c r="L515" s="245"/>
      <c r="M515" s="245"/>
      <c r="N515" s="63"/>
      <c r="O515" s="63"/>
      <c r="P515" s="63"/>
      <c r="Q515" s="63"/>
      <c r="R515" s="63"/>
      <c r="S515" s="60"/>
      <c r="T515" s="62"/>
      <c r="U515" s="62"/>
      <c r="V515" s="62"/>
      <c r="W515" s="62"/>
      <c r="X515" s="62"/>
      <c r="Y515" s="62"/>
      <c r="Z515" s="63"/>
      <c r="AA515" s="63"/>
      <c r="AB515" s="63"/>
      <c r="AC515" s="63"/>
      <c r="AD515" s="221"/>
    </row>
    <row r="516" spans="1:30" s="146" customFormat="1" ht="30" customHeight="1">
      <c r="A516" s="135"/>
      <c r="B516" s="136"/>
      <c r="C516" s="82" t="s">
        <v>866</v>
      </c>
      <c r="D516" s="83"/>
      <c r="E516" s="83"/>
      <c r="F516" s="762" t="s">
        <v>867</v>
      </c>
      <c r="G516" s="765"/>
      <c r="H516" s="246"/>
      <c r="I516" s="247"/>
      <c r="J516" s="79"/>
      <c r="K516" s="248"/>
      <c r="L516" s="249"/>
      <c r="M516" s="249"/>
      <c r="N516" s="142"/>
      <c r="O516" s="75"/>
      <c r="P516" s="74"/>
      <c r="Q516" s="74"/>
      <c r="R516" s="74"/>
      <c r="S516" s="143"/>
      <c r="T516" s="77"/>
      <c r="U516" s="78"/>
      <c r="V516" s="78"/>
      <c r="W516" s="78"/>
      <c r="X516" s="78"/>
      <c r="Y516" s="78"/>
      <c r="Z516" s="79"/>
      <c r="AA516" s="79"/>
      <c r="AB516" s="79"/>
      <c r="AC516" s="102"/>
      <c r="AD516" s="226"/>
    </row>
    <row r="517" spans="1:30" s="146" customFormat="1" ht="30" customHeight="1">
      <c r="A517" s="135"/>
      <c r="B517" s="136"/>
      <c r="C517" s="82"/>
      <c r="D517" s="83"/>
      <c r="E517" s="83"/>
      <c r="F517" s="808" t="s">
        <v>868</v>
      </c>
      <c r="G517" s="809"/>
      <c r="H517" s="246" t="s">
        <v>869</v>
      </c>
      <c r="I517" s="247" t="s">
        <v>44</v>
      </c>
      <c r="J517" s="79">
        <v>624975000</v>
      </c>
      <c r="K517" s="248"/>
      <c r="L517" s="249"/>
      <c r="M517" s="249"/>
      <c r="N517" s="142"/>
      <c r="O517" s="75"/>
      <c r="P517" s="74">
        <v>0</v>
      </c>
      <c r="Q517" s="74">
        <v>0</v>
      </c>
      <c r="R517" s="74">
        <v>0</v>
      </c>
      <c r="S517" s="143" t="s">
        <v>870</v>
      </c>
      <c r="T517" s="77">
        <v>0</v>
      </c>
      <c r="U517" s="78">
        <f t="shared" ref="U517:V522" si="427">ROUNDUP(X517,0)</f>
        <v>0</v>
      </c>
      <c r="V517" s="78">
        <f t="shared" si="427"/>
        <v>0</v>
      </c>
      <c r="W517" s="78">
        <v>42.564271167926357</v>
      </c>
      <c r="X517" s="78">
        <f t="shared" ref="X517:X522" si="428">Q517/J517*100</f>
        <v>0</v>
      </c>
      <c r="Y517" s="78">
        <f t="shared" ref="Y517:Y520" si="429">(P517/J517)*100</f>
        <v>0</v>
      </c>
      <c r="Z517" s="79">
        <f t="shared" ref="Z517:AB522" si="430">J517-P517</f>
        <v>624975000</v>
      </c>
      <c r="AA517" s="79">
        <f t="shared" ref="AA517:AA522" si="431">J517-Q517</f>
        <v>624975000</v>
      </c>
      <c r="AB517" s="79">
        <f t="shared" si="430"/>
        <v>0</v>
      </c>
      <c r="AC517" s="102"/>
      <c r="AD517" s="226"/>
    </row>
    <row r="518" spans="1:30" s="146" customFormat="1" ht="30" customHeight="1">
      <c r="A518" s="135"/>
      <c r="B518" s="136"/>
      <c r="C518" s="82"/>
      <c r="D518" s="83"/>
      <c r="E518" s="83"/>
      <c r="F518" s="808" t="s">
        <v>871</v>
      </c>
      <c r="G518" s="809"/>
      <c r="H518" s="246" t="s">
        <v>872</v>
      </c>
      <c r="I518" s="247" t="s">
        <v>596</v>
      </c>
      <c r="J518" s="79">
        <v>1025025000</v>
      </c>
      <c r="K518" s="248"/>
      <c r="L518" s="249"/>
      <c r="M518" s="249"/>
      <c r="N518" s="142"/>
      <c r="O518" s="75"/>
      <c r="P518" s="74">
        <v>0</v>
      </c>
      <c r="Q518" s="74">
        <v>0</v>
      </c>
      <c r="R518" s="74">
        <v>0</v>
      </c>
      <c r="S518" s="143" t="s">
        <v>870</v>
      </c>
      <c r="T518" s="77">
        <v>0</v>
      </c>
      <c r="U518" s="78">
        <f t="shared" si="427"/>
        <v>0</v>
      </c>
      <c r="V518" s="78">
        <f t="shared" si="427"/>
        <v>0</v>
      </c>
      <c r="W518" s="78">
        <v>42.564271167926357</v>
      </c>
      <c r="X518" s="78">
        <f t="shared" si="428"/>
        <v>0</v>
      </c>
      <c r="Y518" s="78">
        <f t="shared" si="429"/>
        <v>0</v>
      </c>
      <c r="Z518" s="79">
        <f t="shared" si="430"/>
        <v>1025025000</v>
      </c>
      <c r="AA518" s="79">
        <f t="shared" si="431"/>
        <v>1025025000</v>
      </c>
      <c r="AB518" s="79">
        <f t="shared" si="430"/>
        <v>0</v>
      </c>
      <c r="AC518" s="102"/>
      <c r="AD518" s="226"/>
    </row>
    <row r="519" spans="1:30" s="146" customFormat="1" ht="30" customHeight="1">
      <c r="A519" s="135"/>
      <c r="B519" s="136"/>
      <c r="C519" s="82"/>
      <c r="D519" s="83"/>
      <c r="E519" s="83"/>
      <c r="F519" s="808" t="s">
        <v>873</v>
      </c>
      <c r="G519" s="809"/>
      <c r="H519" s="246" t="s">
        <v>874</v>
      </c>
      <c r="I519" s="247" t="s">
        <v>529</v>
      </c>
      <c r="J519" s="79">
        <v>585000000</v>
      </c>
      <c r="K519" s="248"/>
      <c r="L519" s="249"/>
      <c r="M519" s="249"/>
      <c r="N519" s="142"/>
      <c r="O519" s="75"/>
      <c r="P519" s="74">
        <v>0</v>
      </c>
      <c r="Q519" s="74">
        <v>0</v>
      </c>
      <c r="R519" s="74">
        <v>0</v>
      </c>
      <c r="S519" s="143" t="s">
        <v>870</v>
      </c>
      <c r="T519" s="77">
        <v>0</v>
      </c>
      <c r="U519" s="78">
        <f t="shared" si="427"/>
        <v>0</v>
      </c>
      <c r="V519" s="78">
        <f t="shared" si="427"/>
        <v>0</v>
      </c>
      <c r="W519" s="78">
        <v>42.564271167926357</v>
      </c>
      <c r="X519" s="78">
        <f t="shared" si="428"/>
        <v>0</v>
      </c>
      <c r="Y519" s="78">
        <f t="shared" si="429"/>
        <v>0</v>
      </c>
      <c r="Z519" s="79">
        <f t="shared" si="430"/>
        <v>585000000</v>
      </c>
      <c r="AA519" s="79">
        <f t="shared" si="431"/>
        <v>585000000</v>
      </c>
      <c r="AB519" s="79">
        <f t="shared" si="430"/>
        <v>0</v>
      </c>
      <c r="AC519" s="102"/>
      <c r="AD519" s="226"/>
    </row>
    <row r="520" spans="1:30" s="146" customFormat="1" ht="30" customHeight="1">
      <c r="A520" s="135"/>
      <c r="B520" s="136"/>
      <c r="C520" s="82"/>
      <c r="D520" s="83"/>
      <c r="E520" s="83"/>
      <c r="F520" s="808" t="s">
        <v>875</v>
      </c>
      <c r="G520" s="809"/>
      <c r="H520" s="246"/>
      <c r="I520" s="247"/>
      <c r="J520" s="79">
        <v>73754000</v>
      </c>
      <c r="K520" s="248"/>
      <c r="L520" s="249"/>
      <c r="M520" s="249"/>
      <c r="N520" s="142"/>
      <c r="O520" s="75"/>
      <c r="P520" s="74">
        <v>46445300</v>
      </c>
      <c r="Q520" s="74">
        <v>46445300</v>
      </c>
      <c r="R520" s="74">
        <v>46445300</v>
      </c>
      <c r="S520" s="143" t="s">
        <v>870</v>
      </c>
      <c r="T520" s="77">
        <v>63</v>
      </c>
      <c r="U520" s="78">
        <f t="shared" si="427"/>
        <v>63</v>
      </c>
      <c r="V520" s="78">
        <f t="shared" si="427"/>
        <v>63</v>
      </c>
      <c r="W520" s="78">
        <v>42.564271167926357</v>
      </c>
      <c r="X520" s="78">
        <f t="shared" si="428"/>
        <v>62.973262467120428</v>
      </c>
      <c r="Y520" s="78">
        <f t="shared" si="429"/>
        <v>62.973262467120428</v>
      </c>
      <c r="Z520" s="79">
        <f t="shared" si="430"/>
        <v>27308700</v>
      </c>
      <c r="AA520" s="79">
        <f t="shared" si="431"/>
        <v>27308700</v>
      </c>
      <c r="AB520" s="79">
        <f t="shared" si="430"/>
        <v>-46445300</v>
      </c>
      <c r="AC520" s="102"/>
      <c r="AD520" s="226"/>
    </row>
    <row r="521" spans="1:30" s="146" customFormat="1" ht="30" customHeight="1">
      <c r="A521" s="135"/>
      <c r="B521" s="136"/>
      <c r="C521" s="82" t="s">
        <v>876</v>
      </c>
      <c r="D521" s="83"/>
      <c r="E521" s="83"/>
      <c r="F521" s="766" t="s">
        <v>877</v>
      </c>
      <c r="G521" s="767"/>
      <c r="H521" s="246"/>
      <c r="I521" s="247"/>
      <c r="J521" s="79">
        <v>732499934</v>
      </c>
      <c r="K521" s="248" t="s">
        <v>878</v>
      </c>
      <c r="L521" s="249"/>
      <c r="M521" s="249"/>
      <c r="N521" s="142">
        <f t="shared" ref="N521:O522" si="432">M521</f>
        <v>0</v>
      </c>
      <c r="O521" s="75">
        <f t="shared" si="432"/>
        <v>0</v>
      </c>
      <c r="P521" s="74">
        <v>3643300</v>
      </c>
      <c r="Q521" s="74">
        <v>3643300</v>
      </c>
      <c r="R521" s="74">
        <v>3643300</v>
      </c>
      <c r="S521" s="143" t="s">
        <v>870</v>
      </c>
      <c r="T521" s="77">
        <v>1</v>
      </c>
      <c r="U521" s="78">
        <f t="shared" si="427"/>
        <v>1</v>
      </c>
      <c r="V521" s="78">
        <f t="shared" si="427"/>
        <v>1</v>
      </c>
      <c r="W521" s="78">
        <v>42.564271167926357</v>
      </c>
      <c r="X521" s="78">
        <f t="shared" si="428"/>
        <v>0.49737888440546951</v>
      </c>
      <c r="Y521" s="78">
        <f>(P521/J521)*100</f>
        <v>0.49737888440546951</v>
      </c>
      <c r="Z521" s="79">
        <f t="shared" si="430"/>
        <v>728856634</v>
      </c>
      <c r="AA521" s="79">
        <f t="shared" si="431"/>
        <v>728856634</v>
      </c>
      <c r="AB521" s="79">
        <f t="shared" si="430"/>
        <v>-3643300</v>
      </c>
      <c r="AC521" s="102"/>
      <c r="AD521" s="226"/>
    </row>
    <row r="522" spans="1:30" s="146" customFormat="1" ht="30" customHeight="1">
      <c r="A522" s="135"/>
      <c r="B522" s="136"/>
      <c r="C522" s="82" t="s">
        <v>879</v>
      </c>
      <c r="D522" s="83"/>
      <c r="E522" s="83"/>
      <c r="F522" s="766" t="s">
        <v>880</v>
      </c>
      <c r="G522" s="783"/>
      <c r="H522" s="246"/>
      <c r="I522" s="247"/>
      <c r="J522" s="79">
        <v>155000000</v>
      </c>
      <c r="K522" s="250" t="s">
        <v>45</v>
      </c>
      <c r="L522" s="249"/>
      <c r="M522" s="249"/>
      <c r="N522" s="142">
        <f t="shared" si="432"/>
        <v>0</v>
      </c>
      <c r="O522" s="75">
        <f t="shared" si="432"/>
        <v>0</v>
      </c>
      <c r="P522" s="74">
        <v>16500000</v>
      </c>
      <c r="Q522" s="74">
        <v>16500000</v>
      </c>
      <c r="R522" s="74">
        <v>16500000</v>
      </c>
      <c r="S522" s="143" t="s">
        <v>870</v>
      </c>
      <c r="T522" s="77">
        <v>11</v>
      </c>
      <c r="U522" s="78">
        <f t="shared" si="427"/>
        <v>11</v>
      </c>
      <c r="V522" s="78">
        <f t="shared" si="427"/>
        <v>11</v>
      </c>
      <c r="W522" s="78">
        <v>42.564271167926357</v>
      </c>
      <c r="X522" s="78">
        <f t="shared" si="428"/>
        <v>10.64516129032258</v>
      </c>
      <c r="Y522" s="78">
        <f>(P522/J522)*100</f>
        <v>10.64516129032258</v>
      </c>
      <c r="Z522" s="79">
        <f t="shared" si="430"/>
        <v>138500000</v>
      </c>
      <c r="AA522" s="79">
        <f t="shared" si="431"/>
        <v>138500000</v>
      </c>
      <c r="AB522" s="79">
        <f t="shared" si="430"/>
        <v>-16500000</v>
      </c>
      <c r="AC522" s="102"/>
      <c r="AD522" s="226"/>
    </row>
    <row r="523" spans="1:30" s="241" customFormat="1" ht="30" customHeight="1">
      <c r="A523" s="234"/>
      <c r="B523" s="235"/>
      <c r="C523" s="51" t="s">
        <v>881</v>
      </c>
      <c r="D523" s="171"/>
      <c r="E523" s="171"/>
      <c r="F523" s="802" t="s">
        <v>882</v>
      </c>
      <c r="G523" s="803"/>
      <c r="H523" s="242"/>
      <c r="I523" s="243"/>
      <c r="J523" s="63"/>
      <c r="K523" s="244"/>
      <c r="L523" s="245"/>
      <c r="M523" s="245"/>
      <c r="N523" s="63"/>
      <c r="O523" s="63"/>
      <c r="P523" s="63"/>
      <c r="Q523" s="63"/>
      <c r="R523" s="63"/>
      <c r="S523" s="60"/>
      <c r="T523" s="62"/>
      <c r="U523" s="62"/>
      <c r="V523" s="62"/>
      <c r="W523" s="62"/>
      <c r="X523" s="62"/>
      <c r="Y523" s="62"/>
      <c r="Z523" s="63"/>
      <c r="AA523" s="63"/>
      <c r="AB523" s="63"/>
      <c r="AC523" s="63"/>
      <c r="AD523" s="221"/>
    </row>
    <row r="524" spans="1:30" s="241" customFormat="1" ht="30" customHeight="1">
      <c r="A524" s="234"/>
      <c r="B524" s="235"/>
      <c r="C524" s="51" t="s">
        <v>883</v>
      </c>
      <c r="D524" s="171"/>
      <c r="E524" s="171"/>
      <c r="F524" s="802" t="s">
        <v>884</v>
      </c>
      <c r="G524" s="803"/>
      <c r="H524" s="242"/>
      <c r="I524" s="243"/>
      <c r="J524" s="63"/>
      <c r="K524" s="244"/>
      <c r="L524" s="245"/>
      <c r="M524" s="245"/>
      <c r="N524" s="63"/>
      <c r="O524" s="63"/>
      <c r="P524" s="63"/>
      <c r="Q524" s="63"/>
      <c r="R524" s="63"/>
      <c r="S524" s="60"/>
      <c r="T524" s="62"/>
      <c r="U524" s="62"/>
      <c r="V524" s="62"/>
      <c r="W524" s="62"/>
      <c r="X524" s="62"/>
      <c r="Y524" s="62"/>
      <c r="Z524" s="63"/>
      <c r="AA524" s="63"/>
      <c r="AB524" s="63"/>
      <c r="AC524" s="63"/>
      <c r="AD524" s="221"/>
    </row>
    <row r="525" spans="1:30" s="146" customFormat="1" ht="30" customHeight="1">
      <c r="A525" s="135"/>
      <c r="B525" s="136"/>
      <c r="C525" s="82" t="s">
        <v>885</v>
      </c>
      <c r="D525" s="83"/>
      <c r="E525" s="83"/>
      <c r="F525" s="762" t="s">
        <v>886</v>
      </c>
      <c r="G525" s="765"/>
      <c r="H525" s="246"/>
      <c r="I525" s="247"/>
      <c r="J525" s="79">
        <v>108909800</v>
      </c>
      <c r="K525" s="248" t="s">
        <v>45</v>
      </c>
      <c r="L525" s="249"/>
      <c r="M525" s="249"/>
      <c r="N525" s="142">
        <f t="shared" ref="N525:O526" si="433">M525</f>
        <v>0</v>
      </c>
      <c r="O525" s="75">
        <f t="shared" si="433"/>
        <v>0</v>
      </c>
      <c r="P525" s="74">
        <v>21383097</v>
      </c>
      <c r="Q525" s="74">
        <v>21383097</v>
      </c>
      <c r="R525" s="74">
        <v>21383097</v>
      </c>
      <c r="S525" s="143" t="str">
        <f>IF(L525="Swakelola","Dinas Perumahan Rakyat dan Kawasan Pemukiman"," ")</f>
        <v/>
      </c>
      <c r="T525" s="77">
        <v>20</v>
      </c>
      <c r="U525" s="78">
        <f t="shared" ref="U525:V537" si="434">ROUNDUP(X525,0)</f>
        <v>20</v>
      </c>
      <c r="V525" s="78">
        <f t="shared" si="434"/>
        <v>20</v>
      </c>
      <c r="W525" s="78">
        <v>42.564271167926357</v>
      </c>
      <c r="X525" s="78">
        <f t="shared" ref="X525" si="435">Q525/J525*100</f>
        <v>19.633767576471538</v>
      </c>
      <c r="Y525" s="78">
        <f>(P525/J525)*100</f>
        <v>19.633767576471538</v>
      </c>
      <c r="Z525" s="79">
        <f t="shared" ref="Z525:AB525" si="436">J525-P525</f>
        <v>87526703</v>
      </c>
      <c r="AA525" s="79">
        <f>J525-Q525</f>
        <v>87526703</v>
      </c>
      <c r="AB525" s="79">
        <f t="shared" si="436"/>
        <v>-21383097</v>
      </c>
      <c r="AC525" s="102"/>
      <c r="AD525" s="226"/>
    </row>
    <row r="526" spans="1:30" s="146" customFormat="1" ht="30" customHeight="1">
      <c r="A526" s="135"/>
      <c r="B526" s="136"/>
      <c r="C526" s="82" t="s">
        <v>887</v>
      </c>
      <c r="D526" s="83"/>
      <c r="E526" s="83"/>
      <c r="F526" s="766" t="s">
        <v>888</v>
      </c>
      <c r="G526" s="767"/>
      <c r="H526" s="246"/>
      <c r="I526" s="247"/>
      <c r="J526" s="79"/>
      <c r="K526" s="248"/>
      <c r="L526" s="249"/>
      <c r="M526" s="249"/>
      <c r="N526" s="142">
        <f t="shared" si="433"/>
        <v>0</v>
      </c>
      <c r="O526" s="75">
        <f t="shared" si="433"/>
        <v>0</v>
      </c>
      <c r="P526" s="74">
        <v>26863600</v>
      </c>
      <c r="Q526" s="74"/>
      <c r="R526" s="74">
        <v>26863600</v>
      </c>
      <c r="S526" s="143" t="str">
        <f>IF(L526="Swakelola","Dinas Perumahan Rakyat dan Kawasan Pemukiman"," ")</f>
        <v/>
      </c>
      <c r="T526" s="77">
        <v>1</v>
      </c>
      <c r="U526" s="78"/>
      <c r="V526" s="78">
        <f t="shared" si="434"/>
        <v>0</v>
      </c>
      <c r="W526" s="78">
        <v>42.564271167926357</v>
      </c>
      <c r="X526" s="78"/>
      <c r="Y526" s="78"/>
      <c r="Z526" s="79"/>
      <c r="AA526" s="79"/>
      <c r="AB526" s="79"/>
      <c r="AC526" s="102"/>
      <c r="AD526" s="226"/>
    </row>
    <row r="527" spans="1:30" s="146" customFormat="1" ht="30" customHeight="1">
      <c r="A527" s="135"/>
      <c r="B527" s="136"/>
      <c r="C527" s="82"/>
      <c r="D527" s="83"/>
      <c r="E527" s="83"/>
      <c r="F527" s="806" t="s">
        <v>889</v>
      </c>
      <c r="G527" s="807"/>
      <c r="H527" s="251" t="s">
        <v>890</v>
      </c>
      <c r="I527" s="251" t="s">
        <v>605</v>
      </c>
      <c r="J527" s="79">
        <v>380000000</v>
      </c>
      <c r="K527" s="248" t="s">
        <v>891</v>
      </c>
      <c r="L527" s="249"/>
      <c r="M527" s="249"/>
      <c r="N527" s="142"/>
      <c r="O527" s="75"/>
      <c r="P527" s="74"/>
      <c r="Q527" s="74">
        <v>95000000</v>
      </c>
      <c r="R527" s="74"/>
      <c r="S527" s="143"/>
      <c r="T527" s="78"/>
      <c r="U527" s="78">
        <f t="shared" ref="U527:U537" si="437">ROUNDUP(X527,0)</f>
        <v>25</v>
      </c>
      <c r="V527" s="78">
        <f t="shared" si="434"/>
        <v>0</v>
      </c>
      <c r="W527" s="78">
        <v>42.564271167926357</v>
      </c>
      <c r="X527" s="78">
        <f t="shared" ref="X527:X537" si="438">Q527/J527*100</f>
        <v>25</v>
      </c>
      <c r="Y527" s="78">
        <f t="shared" ref="Y527:Y537" si="439">(P527/J527)*100</f>
        <v>0</v>
      </c>
      <c r="Z527" s="79">
        <f t="shared" ref="Z527:Z537" si="440">J527-P527</f>
        <v>380000000</v>
      </c>
      <c r="AA527" s="79">
        <f t="shared" ref="AA527:AA537" si="441">J527-Q527</f>
        <v>285000000</v>
      </c>
      <c r="AB527" s="79"/>
      <c r="AC527" s="102"/>
      <c r="AD527" s="226"/>
    </row>
    <row r="528" spans="1:30" s="146" customFormat="1" ht="30" customHeight="1">
      <c r="A528" s="135"/>
      <c r="B528" s="136"/>
      <c r="C528" s="82"/>
      <c r="D528" s="83"/>
      <c r="E528" s="83"/>
      <c r="F528" s="804" t="s">
        <v>892</v>
      </c>
      <c r="G528" s="805"/>
      <c r="H528" s="251" t="s">
        <v>893</v>
      </c>
      <c r="I528" s="251" t="s">
        <v>618</v>
      </c>
      <c r="J528" s="79">
        <v>333500000</v>
      </c>
      <c r="K528" s="248" t="s">
        <v>891</v>
      </c>
      <c r="L528" s="249"/>
      <c r="M528" s="249"/>
      <c r="N528" s="142"/>
      <c r="O528" s="75"/>
      <c r="P528" s="74"/>
      <c r="Q528" s="74">
        <v>83375000</v>
      </c>
      <c r="R528" s="74"/>
      <c r="S528" s="143"/>
      <c r="T528" s="78"/>
      <c r="U528" s="78">
        <f t="shared" si="437"/>
        <v>25</v>
      </c>
      <c r="V528" s="78">
        <f t="shared" si="434"/>
        <v>0</v>
      </c>
      <c r="W528" s="78">
        <v>42.564271167926357</v>
      </c>
      <c r="X528" s="78">
        <f t="shared" si="438"/>
        <v>25</v>
      </c>
      <c r="Y528" s="78">
        <f t="shared" si="439"/>
        <v>0</v>
      </c>
      <c r="Z528" s="79">
        <f t="shared" si="440"/>
        <v>333500000</v>
      </c>
      <c r="AA528" s="79">
        <f t="shared" si="441"/>
        <v>250125000</v>
      </c>
      <c r="AB528" s="79"/>
      <c r="AC528" s="102"/>
      <c r="AD528" s="226"/>
    </row>
    <row r="529" spans="1:30" s="146" customFormat="1" ht="30" customHeight="1">
      <c r="A529" s="135"/>
      <c r="B529" s="136"/>
      <c r="C529" s="82"/>
      <c r="D529" s="83"/>
      <c r="E529" s="83"/>
      <c r="F529" s="804" t="s">
        <v>894</v>
      </c>
      <c r="G529" s="805"/>
      <c r="H529" s="251" t="s">
        <v>895</v>
      </c>
      <c r="I529" s="251" t="s">
        <v>44</v>
      </c>
      <c r="J529" s="79">
        <v>333500000</v>
      </c>
      <c r="K529" s="248" t="s">
        <v>891</v>
      </c>
      <c r="L529" s="249"/>
      <c r="M529" s="249"/>
      <c r="N529" s="142"/>
      <c r="O529" s="75"/>
      <c r="P529" s="74"/>
      <c r="Q529" s="74">
        <v>83375000</v>
      </c>
      <c r="R529" s="74"/>
      <c r="S529" s="143"/>
      <c r="T529" s="78"/>
      <c r="U529" s="78">
        <f t="shared" si="437"/>
        <v>25</v>
      </c>
      <c r="V529" s="78">
        <f t="shared" si="434"/>
        <v>0</v>
      </c>
      <c r="W529" s="78">
        <v>42.564271167926357</v>
      </c>
      <c r="X529" s="78">
        <f t="shared" si="438"/>
        <v>25</v>
      </c>
      <c r="Y529" s="78">
        <f t="shared" si="439"/>
        <v>0</v>
      </c>
      <c r="Z529" s="79">
        <f t="shared" si="440"/>
        <v>333500000</v>
      </c>
      <c r="AA529" s="79">
        <f t="shared" si="441"/>
        <v>250125000</v>
      </c>
      <c r="AB529" s="79"/>
      <c r="AC529" s="102"/>
      <c r="AD529" s="226"/>
    </row>
    <row r="530" spans="1:30" s="146" customFormat="1" ht="30" customHeight="1">
      <c r="A530" s="135"/>
      <c r="B530" s="136"/>
      <c r="C530" s="82"/>
      <c r="D530" s="83"/>
      <c r="E530" s="83"/>
      <c r="F530" s="804" t="s">
        <v>896</v>
      </c>
      <c r="G530" s="805"/>
      <c r="H530" s="251" t="s">
        <v>897</v>
      </c>
      <c r="I530" s="251" t="s">
        <v>653</v>
      </c>
      <c r="J530" s="79">
        <v>333500000</v>
      </c>
      <c r="K530" s="248" t="s">
        <v>891</v>
      </c>
      <c r="L530" s="249"/>
      <c r="M530" s="249"/>
      <c r="N530" s="142"/>
      <c r="O530" s="75"/>
      <c r="P530" s="74"/>
      <c r="Q530" s="74">
        <v>83375000</v>
      </c>
      <c r="R530" s="74"/>
      <c r="S530" s="143"/>
      <c r="T530" s="78"/>
      <c r="U530" s="78">
        <f t="shared" si="437"/>
        <v>25</v>
      </c>
      <c r="V530" s="78">
        <f t="shared" si="434"/>
        <v>0</v>
      </c>
      <c r="W530" s="78">
        <v>42.564271167926357</v>
      </c>
      <c r="X530" s="78">
        <f t="shared" si="438"/>
        <v>25</v>
      </c>
      <c r="Y530" s="78">
        <f t="shared" si="439"/>
        <v>0</v>
      </c>
      <c r="Z530" s="79">
        <f t="shared" si="440"/>
        <v>333500000</v>
      </c>
      <c r="AA530" s="79">
        <f t="shared" si="441"/>
        <v>250125000</v>
      </c>
      <c r="AB530" s="79"/>
      <c r="AC530" s="102"/>
      <c r="AD530" s="226"/>
    </row>
    <row r="531" spans="1:30" s="146" customFormat="1" ht="30" customHeight="1">
      <c r="A531" s="135"/>
      <c r="B531" s="136"/>
      <c r="C531" s="82"/>
      <c r="D531" s="83"/>
      <c r="E531" s="83"/>
      <c r="F531" s="804" t="s">
        <v>898</v>
      </c>
      <c r="G531" s="805"/>
      <c r="H531" s="251" t="s">
        <v>899</v>
      </c>
      <c r="I531" s="251" t="s">
        <v>673</v>
      </c>
      <c r="J531" s="79">
        <v>333500000</v>
      </c>
      <c r="K531" s="248" t="s">
        <v>891</v>
      </c>
      <c r="L531" s="249"/>
      <c r="M531" s="249"/>
      <c r="N531" s="142"/>
      <c r="O531" s="75"/>
      <c r="P531" s="74"/>
      <c r="Q531" s="74">
        <v>83375000</v>
      </c>
      <c r="R531" s="74"/>
      <c r="S531" s="143"/>
      <c r="T531" s="78"/>
      <c r="U531" s="78">
        <f t="shared" si="437"/>
        <v>25</v>
      </c>
      <c r="V531" s="78">
        <f t="shared" si="434"/>
        <v>0</v>
      </c>
      <c r="W531" s="78">
        <v>42.564271167926357</v>
      </c>
      <c r="X531" s="78">
        <f t="shared" si="438"/>
        <v>25</v>
      </c>
      <c r="Y531" s="78">
        <f t="shared" si="439"/>
        <v>0</v>
      </c>
      <c r="Z531" s="79">
        <f t="shared" si="440"/>
        <v>333500000</v>
      </c>
      <c r="AA531" s="79">
        <f t="shared" si="441"/>
        <v>250125000</v>
      </c>
      <c r="AB531" s="79"/>
      <c r="AC531" s="102"/>
      <c r="AD531" s="226"/>
    </row>
    <row r="532" spans="1:30" s="146" customFormat="1" ht="30" customHeight="1">
      <c r="A532" s="135"/>
      <c r="B532" s="136"/>
      <c r="C532" s="82"/>
      <c r="D532" s="83"/>
      <c r="E532" s="83"/>
      <c r="F532" s="804" t="s">
        <v>900</v>
      </c>
      <c r="G532" s="805"/>
      <c r="H532" s="251" t="s">
        <v>901</v>
      </c>
      <c r="I532" s="251" t="s">
        <v>596</v>
      </c>
      <c r="J532" s="79">
        <v>333500000</v>
      </c>
      <c r="K532" s="248" t="s">
        <v>891</v>
      </c>
      <c r="L532" s="249"/>
      <c r="M532" s="249"/>
      <c r="N532" s="142"/>
      <c r="O532" s="75"/>
      <c r="P532" s="74"/>
      <c r="Q532" s="74">
        <v>83375000</v>
      </c>
      <c r="R532" s="74"/>
      <c r="S532" s="143"/>
      <c r="T532" s="78"/>
      <c r="U532" s="78">
        <f t="shared" si="437"/>
        <v>25</v>
      </c>
      <c r="V532" s="78">
        <f t="shared" si="434"/>
        <v>0</v>
      </c>
      <c r="W532" s="78">
        <v>42.564271167926357</v>
      </c>
      <c r="X532" s="78">
        <f t="shared" si="438"/>
        <v>25</v>
      </c>
      <c r="Y532" s="78">
        <f t="shared" si="439"/>
        <v>0</v>
      </c>
      <c r="Z532" s="79">
        <f t="shared" si="440"/>
        <v>333500000</v>
      </c>
      <c r="AA532" s="79">
        <f t="shared" si="441"/>
        <v>250125000</v>
      </c>
      <c r="AB532" s="79"/>
      <c r="AC532" s="102"/>
      <c r="AD532" s="226"/>
    </row>
    <row r="533" spans="1:30" s="146" customFormat="1" ht="30" customHeight="1">
      <c r="A533" s="135"/>
      <c r="B533" s="136"/>
      <c r="C533" s="82"/>
      <c r="D533" s="83"/>
      <c r="E533" s="83"/>
      <c r="F533" s="804" t="s">
        <v>902</v>
      </c>
      <c r="G533" s="805"/>
      <c r="H533" s="251" t="s">
        <v>903</v>
      </c>
      <c r="I533" s="251" t="s">
        <v>641</v>
      </c>
      <c r="J533" s="79">
        <v>333500000</v>
      </c>
      <c r="K533" s="248" t="s">
        <v>891</v>
      </c>
      <c r="L533" s="249"/>
      <c r="M533" s="249"/>
      <c r="N533" s="142"/>
      <c r="O533" s="75"/>
      <c r="P533" s="74"/>
      <c r="Q533" s="74">
        <v>83375000</v>
      </c>
      <c r="R533" s="74"/>
      <c r="S533" s="143"/>
      <c r="T533" s="78"/>
      <c r="U533" s="78">
        <f t="shared" si="437"/>
        <v>25</v>
      </c>
      <c r="V533" s="78">
        <f t="shared" si="434"/>
        <v>0</v>
      </c>
      <c r="W533" s="78">
        <v>42.564271167926357</v>
      </c>
      <c r="X533" s="78">
        <f t="shared" si="438"/>
        <v>25</v>
      </c>
      <c r="Y533" s="78">
        <f t="shared" si="439"/>
        <v>0</v>
      </c>
      <c r="Z533" s="79">
        <f t="shared" si="440"/>
        <v>333500000</v>
      </c>
      <c r="AA533" s="79">
        <f t="shared" si="441"/>
        <v>250125000</v>
      </c>
      <c r="AB533" s="79"/>
      <c r="AC533" s="102"/>
      <c r="AD533" s="226"/>
    </row>
    <row r="534" spans="1:30" s="146" customFormat="1" ht="30" customHeight="1">
      <c r="A534" s="135"/>
      <c r="B534" s="136"/>
      <c r="C534" s="82"/>
      <c r="D534" s="83"/>
      <c r="E534" s="83"/>
      <c r="F534" s="806" t="s">
        <v>904</v>
      </c>
      <c r="G534" s="807"/>
      <c r="H534" s="251" t="s">
        <v>905</v>
      </c>
      <c r="I534" s="251" t="s">
        <v>641</v>
      </c>
      <c r="J534" s="79">
        <v>333500000</v>
      </c>
      <c r="K534" s="248" t="s">
        <v>891</v>
      </c>
      <c r="L534" s="249"/>
      <c r="M534" s="249"/>
      <c r="N534" s="142"/>
      <c r="O534" s="75"/>
      <c r="P534" s="74"/>
      <c r="Q534" s="74">
        <v>83375000</v>
      </c>
      <c r="R534" s="74"/>
      <c r="S534" s="143"/>
      <c r="T534" s="78"/>
      <c r="U534" s="78">
        <f t="shared" si="437"/>
        <v>25</v>
      </c>
      <c r="V534" s="78">
        <f t="shared" si="434"/>
        <v>0</v>
      </c>
      <c r="W534" s="78">
        <v>42.564271167926357</v>
      </c>
      <c r="X534" s="78">
        <f t="shared" si="438"/>
        <v>25</v>
      </c>
      <c r="Y534" s="78">
        <f t="shared" si="439"/>
        <v>0</v>
      </c>
      <c r="Z534" s="79">
        <f t="shared" si="440"/>
        <v>333500000</v>
      </c>
      <c r="AA534" s="79">
        <f t="shared" si="441"/>
        <v>250125000</v>
      </c>
      <c r="AB534" s="79"/>
      <c r="AC534" s="102"/>
      <c r="AD534" s="226"/>
    </row>
    <row r="535" spans="1:30" s="146" customFormat="1" ht="30" customHeight="1">
      <c r="A535" s="135"/>
      <c r="B535" s="136"/>
      <c r="C535" s="82"/>
      <c r="D535" s="83"/>
      <c r="E535" s="83"/>
      <c r="F535" s="806" t="s">
        <v>906</v>
      </c>
      <c r="G535" s="807"/>
      <c r="H535" s="251" t="s">
        <v>907</v>
      </c>
      <c r="I535" s="251" t="s">
        <v>553</v>
      </c>
      <c r="J535" s="79">
        <v>333500000</v>
      </c>
      <c r="K535" s="248" t="s">
        <v>891</v>
      </c>
      <c r="L535" s="249"/>
      <c r="M535" s="249"/>
      <c r="N535" s="142"/>
      <c r="O535" s="75"/>
      <c r="P535" s="74"/>
      <c r="Q535" s="74">
        <v>83375000</v>
      </c>
      <c r="R535" s="74"/>
      <c r="S535" s="143"/>
      <c r="T535" s="78"/>
      <c r="U535" s="78">
        <f t="shared" si="437"/>
        <v>25</v>
      </c>
      <c r="V535" s="78">
        <f t="shared" si="434"/>
        <v>0</v>
      </c>
      <c r="W535" s="78">
        <v>42.564271167926357</v>
      </c>
      <c r="X535" s="78">
        <f t="shared" si="438"/>
        <v>25</v>
      </c>
      <c r="Y535" s="78">
        <f t="shared" si="439"/>
        <v>0</v>
      </c>
      <c r="Z535" s="79">
        <f t="shared" si="440"/>
        <v>333500000</v>
      </c>
      <c r="AA535" s="79">
        <f t="shared" si="441"/>
        <v>250125000</v>
      </c>
      <c r="AB535" s="79"/>
      <c r="AC535" s="102"/>
      <c r="AD535" s="226"/>
    </row>
    <row r="536" spans="1:30" s="146" customFormat="1" ht="30" customHeight="1">
      <c r="A536" s="135"/>
      <c r="B536" s="136"/>
      <c r="C536" s="82"/>
      <c r="D536" s="83"/>
      <c r="E536" s="83"/>
      <c r="F536" s="804" t="s">
        <v>908</v>
      </c>
      <c r="G536" s="805"/>
      <c r="H536" s="251" t="s">
        <v>909</v>
      </c>
      <c r="I536" s="251" t="s">
        <v>546</v>
      </c>
      <c r="J536" s="79">
        <v>333500000</v>
      </c>
      <c r="K536" s="248" t="s">
        <v>891</v>
      </c>
      <c r="L536" s="249"/>
      <c r="M536" s="249"/>
      <c r="N536" s="142"/>
      <c r="O536" s="75"/>
      <c r="P536" s="74"/>
      <c r="Q536" s="74">
        <v>83375000</v>
      </c>
      <c r="R536" s="74"/>
      <c r="S536" s="143"/>
      <c r="T536" s="78"/>
      <c r="U536" s="78">
        <f t="shared" si="437"/>
        <v>25</v>
      </c>
      <c r="V536" s="78">
        <f t="shared" si="434"/>
        <v>0</v>
      </c>
      <c r="W536" s="78">
        <v>42.564271167926357</v>
      </c>
      <c r="X536" s="78">
        <f t="shared" si="438"/>
        <v>25</v>
      </c>
      <c r="Y536" s="78">
        <f t="shared" si="439"/>
        <v>0</v>
      </c>
      <c r="Z536" s="79">
        <f t="shared" si="440"/>
        <v>333500000</v>
      </c>
      <c r="AA536" s="79">
        <f t="shared" si="441"/>
        <v>250125000</v>
      </c>
      <c r="AB536" s="79"/>
      <c r="AC536" s="102"/>
      <c r="AD536" s="226"/>
    </row>
    <row r="537" spans="1:30" s="146" customFormat="1" ht="30" customHeight="1">
      <c r="A537" s="135"/>
      <c r="B537" s="136"/>
      <c r="C537" s="82"/>
      <c r="D537" s="83"/>
      <c r="E537" s="83"/>
      <c r="F537" s="810" t="s">
        <v>910</v>
      </c>
      <c r="G537" s="811"/>
      <c r="H537" s="246"/>
      <c r="I537" s="247"/>
      <c r="J537" s="79">
        <v>168500000</v>
      </c>
      <c r="K537" s="248"/>
      <c r="L537" s="249"/>
      <c r="M537" s="249"/>
      <c r="N537" s="142"/>
      <c r="O537" s="75"/>
      <c r="P537" s="74"/>
      <c r="Q537" s="74">
        <v>29159600</v>
      </c>
      <c r="R537" s="74"/>
      <c r="S537" s="143"/>
      <c r="T537" s="78"/>
      <c r="U537" s="78">
        <f t="shared" si="437"/>
        <v>18</v>
      </c>
      <c r="V537" s="78">
        <f t="shared" si="434"/>
        <v>0</v>
      </c>
      <c r="W537" s="78">
        <v>42.564271167926357</v>
      </c>
      <c r="X537" s="78">
        <f t="shared" si="438"/>
        <v>17.305400593471809</v>
      </c>
      <c r="Y537" s="78">
        <f t="shared" si="439"/>
        <v>0</v>
      </c>
      <c r="Z537" s="79">
        <f t="shared" si="440"/>
        <v>168500000</v>
      </c>
      <c r="AA537" s="79">
        <f t="shared" si="441"/>
        <v>139340400</v>
      </c>
      <c r="AB537" s="79"/>
      <c r="AC537" s="102"/>
      <c r="AD537" s="226"/>
    </row>
    <row r="538" spans="1:30" s="241" customFormat="1" ht="30" customHeight="1">
      <c r="A538" s="234"/>
      <c r="B538" s="235"/>
      <c r="C538" s="51" t="s">
        <v>911</v>
      </c>
      <c r="D538" s="171"/>
      <c r="E538" s="171"/>
      <c r="F538" s="802" t="s">
        <v>912</v>
      </c>
      <c r="G538" s="803"/>
      <c r="H538" s="242"/>
      <c r="I538" s="243"/>
      <c r="J538" s="63"/>
      <c r="K538" s="244"/>
      <c r="L538" s="245"/>
      <c r="M538" s="245"/>
      <c r="N538" s="63"/>
      <c r="O538" s="63"/>
      <c r="P538" s="63"/>
      <c r="Q538" s="63"/>
      <c r="R538" s="63"/>
      <c r="S538" s="60"/>
      <c r="T538" s="62"/>
      <c r="U538" s="62"/>
      <c r="V538" s="62"/>
      <c r="W538" s="62"/>
      <c r="X538" s="62"/>
      <c r="Y538" s="62"/>
      <c r="Z538" s="63"/>
      <c r="AA538" s="63"/>
      <c r="AB538" s="63"/>
      <c r="AC538" s="63"/>
      <c r="AD538" s="221"/>
    </row>
    <row r="539" spans="1:30" s="241" customFormat="1" ht="30" customHeight="1">
      <c r="A539" s="234"/>
      <c r="B539" s="235"/>
      <c r="C539" s="51" t="s">
        <v>913</v>
      </c>
      <c r="D539" s="171"/>
      <c r="E539" s="171"/>
      <c r="F539" s="802" t="s">
        <v>914</v>
      </c>
      <c r="G539" s="803"/>
      <c r="H539" s="242"/>
      <c r="I539" s="243"/>
      <c r="J539" s="63"/>
      <c r="K539" s="244"/>
      <c r="L539" s="245"/>
      <c r="M539" s="245"/>
      <c r="N539" s="63"/>
      <c r="O539" s="63"/>
      <c r="P539" s="63"/>
      <c r="Q539" s="63"/>
      <c r="R539" s="63"/>
      <c r="S539" s="60"/>
      <c r="T539" s="62"/>
      <c r="U539" s="62"/>
      <c r="V539" s="62"/>
      <c r="W539" s="62"/>
      <c r="X539" s="62"/>
      <c r="Y539" s="62"/>
      <c r="Z539" s="63"/>
      <c r="AA539" s="63"/>
      <c r="AB539" s="63"/>
      <c r="AC539" s="63"/>
      <c r="AD539" s="221"/>
    </row>
    <row r="540" spans="1:30" s="146" customFormat="1" ht="42" customHeight="1">
      <c r="A540" s="135"/>
      <c r="B540" s="136"/>
      <c r="C540" s="82" t="s">
        <v>915</v>
      </c>
      <c r="D540" s="83"/>
      <c r="E540" s="83"/>
      <c r="F540" s="766" t="s">
        <v>916</v>
      </c>
      <c r="G540" s="783"/>
      <c r="H540" s="246" t="s">
        <v>917</v>
      </c>
      <c r="I540" s="247" t="s">
        <v>553</v>
      </c>
      <c r="J540" s="79">
        <v>149999759</v>
      </c>
      <c r="K540" s="250" t="s">
        <v>45</v>
      </c>
      <c r="L540" s="249"/>
      <c r="M540" s="249"/>
      <c r="N540" s="142">
        <v>0</v>
      </c>
      <c r="O540" s="75">
        <f>N540</f>
        <v>0</v>
      </c>
      <c r="P540" s="74">
        <v>982700</v>
      </c>
      <c r="Q540" s="74">
        <v>982700</v>
      </c>
      <c r="R540" s="74">
        <v>982700</v>
      </c>
      <c r="S540" s="143" t="s">
        <v>918</v>
      </c>
      <c r="T540" s="77">
        <v>1</v>
      </c>
      <c r="U540" s="78">
        <f t="shared" ref="U540:V540" si="442">ROUNDUP(X540,0)</f>
        <v>1</v>
      </c>
      <c r="V540" s="78">
        <f t="shared" si="442"/>
        <v>1</v>
      </c>
      <c r="W540" s="78">
        <v>42.564271167926357</v>
      </c>
      <c r="X540" s="78">
        <f t="shared" ref="X540" si="443">Q540/J540*100</f>
        <v>0.65513438591591333</v>
      </c>
      <c r="Y540" s="78">
        <f>(P540/J540)*100</f>
        <v>0.65513438591591333</v>
      </c>
      <c r="Z540" s="79">
        <f>J540-P540</f>
        <v>149017059</v>
      </c>
      <c r="AA540" s="79">
        <f>J540-Q540</f>
        <v>149017059</v>
      </c>
      <c r="AB540" s="79">
        <f>L540-R540</f>
        <v>-982700</v>
      </c>
      <c r="AC540" s="102"/>
      <c r="AD540" s="226"/>
    </row>
    <row r="541" spans="1:30" s="241" customFormat="1" ht="30" customHeight="1">
      <c r="A541" s="234"/>
      <c r="B541" s="235"/>
      <c r="C541" s="51" t="s">
        <v>919</v>
      </c>
      <c r="D541" s="171"/>
      <c r="E541" s="171"/>
      <c r="F541" s="802" t="s">
        <v>920</v>
      </c>
      <c r="G541" s="803"/>
      <c r="H541" s="242"/>
      <c r="I541" s="243"/>
      <c r="J541" s="63"/>
      <c r="K541" s="244"/>
      <c r="L541" s="245"/>
      <c r="M541" s="245"/>
      <c r="N541" s="63"/>
      <c r="O541" s="63"/>
      <c r="P541" s="63"/>
      <c r="Q541" s="63"/>
      <c r="R541" s="63"/>
      <c r="S541" s="60"/>
      <c r="T541" s="62"/>
      <c r="U541" s="62"/>
      <c r="V541" s="62"/>
      <c r="W541" s="62"/>
      <c r="X541" s="62"/>
      <c r="Y541" s="62"/>
      <c r="Z541" s="63"/>
      <c r="AA541" s="63"/>
      <c r="AB541" s="63"/>
      <c r="AC541" s="63"/>
      <c r="AD541" s="221"/>
    </row>
    <row r="542" spans="1:30" s="241" customFormat="1" ht="45" customHeight="1">
      <c r="A542" s="234"/>
      <c r="B542" s="235"/>
      <c r="C542" s="51" t="s">
        <v>921</v>
      </c>
      <c r="D542" s="171"/>
      <c r="E542" s="171"/>
      <c r="F542" s="802" t="s">
        <v>922</v>
      </c>
      <c r="G542" s="803"/>
      <c r="H542" s="242"/>
      <c r="I542" s="243"/>
      <c r="J542" s="63"/>
      <c r="K542" s="244"/>
      <c r="L542" s="245"/>
      <c r="M542" s="245"/>
      <c r="N542" s="63"/>
      <c r="O542" s="63"/>
      <c r="P542" s="63"/>
      <c r="Q542" s="63"/>
      <c r="R542" s="63"/>
      <c r="S542" s="60"/>
      <c r="T542" s="62"/>
      <c r="U542" s="62"/>
      <c r="V542" s="62"/>
      <c r="W542" s="62"/>
      <c r="X542" s="62"/>
      <c r="Y542" s="62"/>
      <c r="Z542" s="63"/>
      <c r="AA542" s="63"/>
      <c r="AB542" s="63"/>
      <c r="AC542" s="63"/>
      <c r="AD542" s="221"/>
    </row>
    <row r="543" spans="1:30" s="146" customFormat="1" ht="45" customHeight="1">
      <c r="A543" s="135"/>
      <c r="B543" s="136"/>
      <c r="C543" s="82" t="s">
        <v>923</v>
      </c>
      <c r="D543" s="83"/>
      <c r="E543" s="83"/>
      <c r="F543" s="762" t="s">
        <v>924</v>
      </c>
      <c r="G543" s="765"/>
      <c r="H543" s="246"/>
      <c r="I543" s="247"/>
      <c r="J543" s="79"/>
      <c r="K543" s="252"/>
      <c r="L543" s="253"/>
      <c r="M543" s="249"/>
      <c r="N543" s="142"/>
      <c r="O543" s="75"/>
      <c r="P543" s="74"/>
      <c r="Q543" s="74"/>
      <c r="R543" s="74"/>
      <c r="S543" s="143"/>
      <c r="T543" s="77"/>
      <c r="U543" s="78"/>
      <c r="V543" s="78"/>
      <c r="W543" s="78"/>
      <c r="X543" s="78"/>
      <c r="Y543" s="78"/>
      <c r="Z543" s="79"/>
      <c r="AA543" s="79"/>
      <c r="AB543" s="79"/>
      <c r="AC543" s="102"/>
      <c r="AD543" s="226"/>
    </row>
    <row r="544" spans="1:30" s="146" customFormat="1" ht="45" customHeight="1">
      <c r="A544" s="135"/>
      <c r="B544" s="136"/>
      <c r="C544" s="66"/>
      <c r="D544" s="67"/>
      <c r="E544" s="67"/>
      <c r="F544" s="762" t="s">
        <v>925</v>
      </c>
      <c r="G544" s="765"/>
      <c r="H544" s="246"/>
      <c r="I544" s="247"/>
      <c r="J544" s="79">
        <v>180000000</v>
      </c>
      <c r="K544" s="252" t="s">
        <v>45</v>
      </c>
      <c r="L544" s="253"/>
      <c r="M544" s="249"/>
      <c r="N544" s="142"/>
      <c r="O544" s="75"/>
      <c r="P544" s="74">
        <v>4461100</v>
      </c>
      <c r="Q544" s="74">
        <v>4461100</v>
      </c>
      <c r="R544" s="74">
        <v>4461100</v>
      </c>
      <c r="S544" s="143" t="s">
        <v>870</v>
      </c>
      <c r="T544" s="77">
        <v>3</v>
      </c>
      <c r="U544" s="78">
        <f t="shared" ref="U544:V551" si="444">ROUNDUP(X544,0)</f>
        <v>3</v>
      </c>
      <c r="V544" s="78">
        <f t="shared" si="444"/>
        <v>3</v>
      </c>
      <c r="W544" s="78">
        <v>42.564271167926357</v>
      </c>
      <c r="X544" s="78">
        <f t="shared" ref="X544:X551" si="445">Q544/J544*100</f>
        <v>2.478388888888889</v>
      </c>
      <c r="Y544" s="78">
        <f>(P544/J544)*100</f>
        <v>2.478388888888889</v>
      </c>
      <c r="Z544" s="79">
        <f t="shared" ref="Z544:AB545" si="446">J544-P544</f>
        <v>175538900</v>
      </c>
      <c r="AA544" s="79">
        <f>J544-Q544</f>
        <v>175538900</v>
      </c>
      <c r="AB544" s="79">
        <f t="shared" si="446"/>
        <v>-4461100</v>
      </c>
      <c r="AC544" s="102"/>
      <c r="AD544" s="226"/>
    </row>
    <row r="545" spans="1:30" s="146" customFormat="1" ht="45" customHeight="1">
      <c r="A545" s="135"/>
      <c r="B545" s="136"/>
      <c r="C545" s="82"/>
      <c r="D545" s="83"/>
      <c r="E545" s="83"/>
      <c r="F545" s="762" t="s">
        <v>926</v>
      </c>
      <c r="G545" s="765"/>
      <c r="H545" s="246"/>
      <c r="I545" s="247"/>
      <c r="J545" s="79">
        <v>19999800</v>
      </c>
      <c r="K545" s="252" t="s">
        <v>45</v>
      </c>
      <c r="L545" s="253"/>
      <c r="M545" s="249"/>
      <c r="N545" s="142">
        <v>4890000</v>
      </c>
      <c r="O545" s="75">
        <v>4890000</v>
      </c>
      <c r="P545" s="74">
        <v>10193000</v>
      </c>
      <c r="Q545" s="74">
        <v>10193000</v>
      </c>
      <c r="R545" s="74">
        <v>10193000</v>
      </c>
      <c r="S545" s="143" t="s">
        <v>870</v>
      </c>
      <c r="T545" s="77">
        <v>51</v>
      </c>
      <c r="U545" s="78">
        <f t="shared" si="444"/>
        <v>51</v>
      </c>
      <c r="V545" s="78">
        <f t="shared" si="444"/>
        <v>51</v>
      </c>
      <c r="W545" s="78">
        <v>42.564271167926357</v>
      </c>
      <c r="X545" s="78">
        <f t="shared" si="445"/>
        <v>50.965509655096554</v>
      </c>
      <c r="Y545" s="78">
        <f>(P545/J545)*100</f>
        <v>50.965509655096554</v>
      </c>
      <c r="Z545" s="79">
        <f t="shared" si="446"/>
        <v>9806800</v>
      </c>
      <c r="AA545" s="79">
        <f>J545-Q545</f>
        <v>9806800</v>
      </c>
      <c r="AB545" s="79">
        <f t="shared" si="446"/>
        <v>-10193000</v>
      </c>
      <c r="AC545" s="102"/>
      <c r="AD545" s="226"/>
    </row>
    <row r="546" spans="1:30" s="146" customFormat="1" ht="30" customHeight="1">
      <c r="A546" s="135"/>
      <c r="B546" s="136"/>
      <c r="C546" s="82" t="s">
        <v>927</v>
      </c>
      <c r="D546" s="83"/>
      <c r="E546" s="83"/>
      <c r="F546" s="766" t="s">
        <v>928</v>
      </c>
      <c r="G546" s="783"/>
      <c r="H546" s="246"/>
      <c r="I546" s="247"/>
      <c r="J546" s="79"/>
      <c r="K546" s="252"/>
      <c r="L546" s="253"/>
      <c r="M546" s="249"/>
      <c r="N546" s="142"/>
      <c r="O546" s="75"/>
      <c r="P546" s="74"/>
      <c r="Q546" s="74"/>
      <c r="R546" s="74"/>
      <c r="S546" s="143"/>
      <c r="T546" s="77"/>
      <c r="U546" s="78"/>
      <c r="V546" s="78"/>
      <c r="W546" s="78"/>
      <c r="X546" s="78"/>
      <c r="Y546" s="78"/>
      <c r="Z546" s="79"/>
      <c r="AA546" s="79"/>
      <c r="AB546" s="79"/>
      <c r="AC546" s="102"/>
      <c r="AD546" s="226"/>
    </row>
    <row r="547" spans="1:30" s="146" customFormat="1" ht="30" customHeight="1">
      <c r="A547" s="135"/>
      <c r="B547" s="136"/>
      <c r="C547" s="82"/>
      <c r="D547" s="83"/>
      <c r="E547" s="83"/>
      <c r="F547" s="796" t="s">
        <v>929</v>
      </c>
      <c r="G547" s="797"/>
      <c r="H547" s="246"/>
      <c r="I547" s="247"/>
      <c r="J547" s="79">
        <v>40000000</v>
      </c>
      <c r="K547" s="252" t="s">
        <v>45</v>
      </c>
      <c r="L547" s="253"/>
      <c r="M547" s="249"/>
      <c r="N547" s="142"/>
      <c r="O547" s="75"/>
      <c r="P547" s="74">
        <v>8568400</v>
      </c>
      <c r="Q547" s="74">
        <v>14908400</v>
      </c>
      <c r="R547" s="74">
        <v>8568400</v>
      </c>
      <c r="S547" s="143" t="s">
        <v>870</v>
      </c>
      <c r="T547" s="78">
        <v>22</v>
      </c>
      <c r="U547" s="78">
        <f t="shared" si="444"/>
        <v>38</v>
      </c>
      <c r="V547" s="78">
        <f t="shared" si="444"/>
        <v>22</v>
      </c>
      <c r="W547" s="78">
        <v>42.564271167926357</v>
      </c>
      <c r="X547" s="78">
        <f t="shared" si="445"/>
        <v>37.271000000000001</v>
      </c>
      <c r="Y547" s="78">
        <f t="shared" ref="Y547:Y551" si="447">(P547/J547)*100</f>
        <v>21.420999999999999</v>
      </c>
      <c r="Z547" s="79">
        <f t="shared" ref="Z547:AB551" si="448">J547-P547</f>
        <v>31431600</v>
      </c>
      <c r="AA547" s="79">
        <f>J547-Q547</f>
        <v>25091600</v>
      </c>
      <c r="AB547" s="79">
        <f t="shared" si="448"/>
        <v>-8568400</v>
      </c>
      <c r="AC547" s="102"/>
      <c r="AD547" s="226"/>
    </row>
    <row r="548" spans="1:30" s="146" customFormat="1" ht="30" customHeight="1">
      <c r="A548" s="135"/>
      <c r="B548" s="136"/>
      <c r="C548" s="82"/>
      <c r="D548" s="83"/>
      <c r="E548" s="83"/>
      <c r="F548" s="796" t="s">
        <v>930</v>
      </c>
      <c r="G548" s="797"/>
      <c r="H548" s="246"/>
      <c r="I548" s="247"/>
      <c r="J548" s="79">
        <v>149999743</v>
      </c>
      <c r="K548" s="252" t="s">
        <v>45</v>
      </c>
      <c r="L548" s="253"/>
      <c r="M548" s="249"/>
      <c r="N548" s="142"/>
      <c r="O548" s="75"/>
      <c r="P548" s="74">
        <v>2705500</v>
      </c>
      <c r="Q548" s="74">
        <v>2705500</v>
      </c>
      <c r="R548" s="74">
        <v>2705500</v>
      </c>
      <c r="S548" s="143" t="s">
        <v>870</v>
      </c>
      <c r="T548" s="78">
        <v>2</v>
      </c>
      <c r="U548" s="78">
        <f t="shared" si="444"/>
        <v>2</v>
      </c>
      <c r="V548" s="78">
        <f t="shared" si="444"/>
        <v>2</v>
      </c>
      <c r="W548" s="78">
        <v>42.564271167926357</v>
      </c>
      <c r="X548" s="78">
        <f t="shared" si="445"/>
        <v>1.8036697569541835</v>
      </c>
      <c r="Y548" s="78">
        <f t="shared" si="447"/>
        <v>1.8036697569541835</v>
      </c>
      <c r="Z548" s="79">
        <f t="shared" si="448"/>
        <v>147294243</v>
      </c>
      <c r="AA548" s="79">
        <f>J548-Q548</f>
        <v>147294243</v>
      </c>
      <c r="AB548" s="79">
        <f t="shared" si="448"/>
        <v>-2705500</v>
      </c>
      <c r="AC548" s="102"/>
      <c r="AD548" s="226"/>
    </row>
    <row r="549" spans="1:30" s="146" customFormat="1" ht="30" customHeight="1">
      <c r="A549" s="135"/>
      <c r="B549" s="136"/>
      <c r="C549" s="82"/>
      <c r="D549" s="83"/>
      <c r="E549" s="83"/>
      <c r="F549" s="796" t="s">
        <v>931</v>
      </c>
      <c r="G549" s="797"/>
      <c r="H549" s="246"/>
      <c r="I549" s="247"/>
      <c r="J549" s="79">
        <v>109999719</v>
      </c>
      <c r="K549" s="252" t="s">
        <v>45</v>
      </c>
      <c r="L549" s="253"/>
      <c r="M549" s="249"/>
      <c r="N549" s="142"/>
      <c r="O549" s="75"/>
      <c r="P549" s="74">
        <v>1259600</v>
      </c>
      <c r="Q549" s="74">
        <v>1259600</v>
      </c>
      <c r="R549" s="74">
        <v>1259600</v>
      </c>
      <c r="S549" s="143" t="s">
        <v>870</v>
      </c>
      <c r="T549" s="78">
        <v>2</v>
      </c>
      <c r="U549" s="78">
        <f t="shared" si="444"/>
        <v>2</v>
      </c>
      <c r="V549" s="78">
        <f t="shared" si="444"/>
        <v>2</v>
      </c>
      <c r="W549" s="78">
        <v>42.564271167926357</v>
      </c>
      <c r="X549" s="78">
        <f t="shared" si="445"/>
        <v>1.1450938342851584</v>
      </c>
      <c r="Y549" s="78">
        <f t="shared" si="447"/>
        <v>1.1450938342851584</v>
      </c>
      <c r="Z549" s="79">
        <f t="shared" si="448"/>
        <v>108740119</v>
      </c>
      <c r="AA549" s="79">
        <f>J549-Q549</f>
        <v>108740119</v>
      </c>
      <c r="AB549" s="79">
        <f t="shared" si="448"/>
        <v>-1259600</v>
      </c>
      <c r="AC549" s="102"/>
      <c r="AD549" s="226"/>
    </row>
    <row r="550" spans="1:30" s="146" customFormat="1" ht="30" customHeight="1">
      <c r="A550" s="135"/>
      <c r="B550" s="136"/>
      <c r="C550" s="82"/>
      <c r="D550" s="83"/>
      <c r="E550" s="83"/>
      <c r="F550" s="796" t="s">
        <v>932</v>
      </c>
      <c r="G550" s="797"/>
      <c r="H550" s="246"/>
      <c r="I550" s="247"/>
      <c r="J550" s="79">
        <v>450000000</v>
      </c>
      <c r="K550" s="252"/>
      <c r="L550" s="253"/>
      <c r="M550" s="249"/>
      <c r="N550" s="142"/>
      <c r="O550" s="75"/>
      <c r="P550" s="74">
        <v>5554400</v>
      </c>
      <c r="Q550" s="74">
        <v>5554400</v>
      </c>
      <c r="R550" s="74">
        <v>5554400</v>
      </c>
      <c r="S550" s="143" t="s">
        <v>870</v>
      </c>
      <c r="T550" s="78">
        <v>2</v>
      </c>
      <c r="U550" s="78">
        <f t="shared" si="444"/>
        <v>2</v>
      </c>
      <c r="V550" s="78">
        <f t="shared" si="444"/>
        <v>2</v>
      </c>
      <c r="W550" s="78">
        <v>42.564271167926357</v>
      </c>
      <c r="X550" s="78">
        <f t="shared" si="445"/>
        <v>1.2343111111111109</v>
      </c>
      <c r="Y550" s="78">
        <f t="shared" si="447"/>
        <v>1.2343111111111109</v>
      </c>
      <c r="Z550" s="79">
        <f t="shared" si="448"/>
        <v>444445600</v>
      </c>
      <c r="AA550" s="79">
        <f>J550-Q550</f>
        <v>444445600</v>
      </c>
      <c r="AB550" s="79">
        <f t="shared" si="448"/>
        <v>-5554400</v>
      </c>
      <c r="AC550" s="102"/>
      <c r="AD550" s="226"/>
    </row>
    <row r="551" spans="1:30" s="146" customFormat="1" ht="30" customHeight="1">
      <c r="A551" s="135"/>
      <c r="B551" s="136"/>
      <c r="C551" s="82"/>
      <c r="D551" s="83"/>
      <c r="E551" s="83"/>
      <c r="F551" s="766" t="s">
        <v>933</v>
      </c>
      <c r="G551" s="797"/>
      <c r="H551" s="246"/>
      <c r="I551" s="247"/>
      <c r="J551" s="79">
        <v>80000000</v>
      </c>
      <c r="K551" s="252" t="s">
        <v>45</v>
      </c>
      <c r="L551" s="253"/>
      <c r="M551" s="249"/>
      <c r="N551" s="142"/>
      <c r="O551" s="75"/>
      <c r="P551" s="74">
        <v>0</v>
      </c>
      <c r="Q551" s="74">
        <v>14828000</v>
      </c>
      <c r="R551" s="74">
        <v>0</v>
      </c>
      <c r="S551" s="143" t="s">
        <v>870</v>
      </c>
      <c r="T551" s="78">
        <v>0</v>
      </c>
      <c r="U551" s="78">
        <f t="shared" si="444"/>
        <v>19</v>
      </c>
      <c r="V551" s="78">
        <f t="shared" si="444"/>
        <v>0</v>
      </c>
      <c r="W551" s="78">
        <v>42.564271167926357</v>
      </c>
      <c r="X551" s="78">
        <f t="shared" si="445"/>
        <v>18.535</v>
      </c>
      <c r="Y551" s="78">
        <f t="shared" si="447"/>
        <v>0</v>
      </c>
      <c r="Z551" s="79">
        <f t="shared" si="448"/>
        <v>80000000</v>
      </c>
      <c r="AA551" s="79">
        <f>J551-Q551</f>
        <v>65172000</v>
      </c>
      <c r="AB551" s="79">
        <f t="shared" si="448"/>
        <v>0</v>
      </c>
      <c r="AC551" s="102"/>
      <c r="AD551" s="226"/>
    </row>
    <row r="552" spans="1:30" s="241" customFormat="1" ht="30" customHeight="1">
      <c r="A552" s="234"/>
      <c r="B552" s="235"/>
      <c r="C552" s="51" t="s">
        <v>934</v>
      </c>
      <c r="D552" s="171"/>
      <c r="E552" s="171"/>
      <c r="F552" s="802" t="s">
        <v>38</v>
      </c>
      <c r="G552" s="803"/>
      <c r="H552" s="242"/>
      <c r="I552" s="243"/>
      <c r="J552" s="63"/>
      <c r="K552" s="244"/>
      <c r="L552" s="245"/>
      <c r="M552" s="245"/>
      <c r="N552" s="63"/>
      <c r="O552" s="63"/>
      <c r="P552" s="63"/>
      <c r="Q552" s="63"/>
      <c r="R552" s="63"/>
      <c r="S552" s="60"/>
      <c r="T552" s="62"/>
      <c r="U552" s="62"/>
      <c r="V552" s="62"/>
      <c r="W552" s="62"/>
      <c r="X552" s="62"/>
      <c r="Y552" s="62"/>
      <c r="Z552" s="63"/>
      <c r="AA552" s="63"/>
      <c r="AB552" s="63"/>
      <c r="AC552" s="63"/>
      <c r="AD552" s="221"/>
    </row>
    <row r="553" spans="1:30" s="241" customFormat="1" ht="30" customHeight="1">
      <c r="A553" s="234"/>
      <c r="B553" s="235"/>
      <c r="C553" s="51" t="s">
        <v>935</v>
      </c>
      <c r="D553" s="171"/>
      <c r="E553" s="171"/>
      <c r="F553" s="802" t="s">
        <v>40</v>
      </c>
      <c r="G553" s="803"/>
      <c r="H553" s="242"/>
      <c r="I553" s="243"/>
      <c r="J553" s="63"/>
      <c r="K553" s="244"/>
      <c r="L553" s="245"/>
      <c r="M553" s="245"/>
      <c r="N553" s="63"/>
      <c r="O553" s="63"/>
      <c r="P553" s="63"/>
      <c r="Q553" s="63"/>
      <c r="R553" s="63"/>
      <c r="S553" s="60"/>
      <c r="T553" s="62"/>
      <c r="U553" s="62"/>
      <c r="V553" s="62"/>
      <c r="W553" s="62"/>
      <c r="X553" s="62"/>
      <c r="Y553" s="62"/>
      <c r="Z553" s="63"/>
      <c r="AA553" s="63"/>
      <c r="AB553" s="63"/>
      <c r="AC553" s="63"/>
      <c r="AD553" s="221"/>
    </row>
    <row r="554" spans="1:30" s="146" customFormat="1" ht="30" customHeight="1">
      <c r="A554" s="150"/>
      <c r="B554" s="151"/>
      <c r="C554" s="82" t="s">
        <v>936</v>
      </c>
      <c r="D554" s="83"/>
      <c r="E554" s="83"/>
      <c r="F554" s="762" t="s">
        <v>42</v>
      </c>
      <c r="G554" s="765"/>
      <c r="H554" s="254" t="s">
        <v>937</v>
      </c>
      <c r="I554" s="255" t="s">
        <v>653</v>
      </c>
      <c r="J554" s="79">
        <v>64418600</v>
      </c>
      <c r="K554" s="248" t="s">
        <v>45</v>
      </c>
      <c r="L554" s="249" t="s">
        <v>46</v>
      </c>
      <c r="M554" s="249"/>
      <c r="N554" s="142">
        <v>6540000</v>
      </c>
      <c r="O554" s="75">
        <f t="shared" ref="O554:O555" si="449">N554</f>
        <v>6540000</v>
      </c>
      <c r="P554" s="74">
        <v>21420000</v>
      </c>
      <c r="Q554" s="74">
        <v>21420000</v>
      </c>
      <c r="R554" s="74">
        <v>21420000</v>
      </c>
      <c r="S554" s="143" t="str">
        <f t="shared" ref="S554:S555" si="450">IF(L554="Swakelola","Dinas Perumahan Rakyat dan Kawasan Pemukiman"," ")</f>
        <v>Dinas Perumahan Rakyat dan Kawasan Pemukiman</v>
      </c>
      <c r="T554" s="77">
        <v>34</v>
      </c>
      <c r="U554" s="78">
        <f t="shared" ref="U554:V555" si="451">ROUNDUP(X554,0)</f>
        <v>34</v>
      </c>
      <c r="V554" s="78">
        <f t="shared" si="451"/>
        <v>34</v>
      </c>
      <c r="W554" s="78">
        <v>42.564271167926357</v>
      </c>
      <c r="X554" s="78">
        <f t="shared" ref="X554:X555" si="452">Q554/J554*100</f>
        <v>33.251265938719563</v>
      </c>
      <c r="Y554" s="78">
        <f>(P554/J554)*100</f>
        <v>33.251265938719563</v>
      </c>
      <c r="Z554" s="79">
        <f t="shared" ref="Z554:AB555" si="453">J554-P554</f>
        <v>42998600</v>
      </c>
      <c r="AA554" s="79">
        <f>J554-Q554</f>
        <v>42998600</v>
      </c>
      <c r="AB554" s="79" t="e">
        <f t="shared" si="453"/>
        <v>#VALUE!</v>
      </c>
      <c r="AC554" s="102"/>
      <c r="AD554" s="226"/>
    </row>
    <row r="555" spans="1:30" s="146" customFormat="1" ht="30" customHeight="1">
      <c r="A555" s="135"/>
      <c r="B555" s="136"/>
      <c r="C555" s="82" t="s">
        <v>938</v>
      </c>
      <c r="D555" s="83"/>
      <c r="E555" s="83"/>
      <c r="F555" s="766" t="s">
        <v>49</v>
      </c>
      <c r="G555" s="767"/>
      <c r="H555" s="254" t="s">
        <v>937</v>
      </c>
      <c r="I555" s="255" t="s">
        <v>653</v>
      </c>
      <c r="J555" s="79">
        <v>5918900</v>
      </c>
      <c r="K555" s="248" t="s">
        <v>45</v>
      </c>
      <c r="L555" s="249" t="s">
        <v>46</v>
      </c>
      <c r="M555" s="249"/>
      <c r="N555" s="142">
        <v>5149500</v>
      </c>
      <c r="O555" s="75">
        <f t="shared" si="449"/>
        <v>5149500</v>
      </c>
      <c r="P555" s="74">
        <v>5817500</v>
      </c>
      <c r="Q555" s="74">
        <v>5817500</v>
      </c>
      <c r="R555" s="74">
        <v>5817500</v>
      </c>
      <c r="S555" s="143" t="str">
        <f t="shared" si="450"/>
        <v>Dinas Perumahan Rakyat dan Kawasan Pemukiman</v>
      </c>
      <c r="T555" s="77">
        <v>99</v>
      </c>
      <c r="U555" s="78">
        <f t="shared" si="451"/>
        <v>99</v>
      </c>
      <c r="V555" s="78">
        <f t="shared" si="451"/>
        <v>99</v>
      </c>
      <c r="W555" s="78">
        <v>42.564271167926357</v>
      </c>
      <c r="X555" s="78">
        <f t="shared" si="452"/>
        <v>98.286843839226876</v>
      </c>
      <c r="Y555" s="78">
        <f>(P555/J555)*100</f>
        <v>98.286843839226876</v>
      </c>
      <c r="Z555" s="79">
        <f t="shared" si="453"/>
        <v>101400</v>
      </c>
      <c r="AA555" s="79">
        <f>J555-Q555</f>
        <v>101400</v>
      </c>
      <c r="AB555" s="79" t="e">
        <f t="shared" si="453"/>
        <v>#VALUE!</v>
      </c>
      <c r="AC555" s="102"/>
      <c r="AD555" s="226"/>
    </row>
    <row r="556" spans="1:30" s="241" customFormat="1" ht="30" customHeight="1">
      <c r="A556" s="234"/>
      <c r="B556" s="235"/>
      <c r="C556" s="51" t="s">
        <v>939</v>
      </c>
      <c r="D556" s="171"/>
      <c r="E556" s="171"/>
      <c r="F556" s="802" t="s">
        <v>51</v>
      </c>
      <c r="G556" s="803"/>
      <c r="H556" s="242"/>
      <c r="I556" s="243"/>
      <c r="J556" s="63"/>
      <c r="K556" s="244"/>
      <c r="L556" s="245"/>
      <c r="M556" s="245"/>
      <c r="N556" s="63"/>
      <c r="O556" s="63"/>
      <c r="P556" s="63"/>
      <c r="Q556" s="63"/>
      <c r="R556" s="63"/>
      <c r="S556" s="60"/>
      <c r="T556" s="62"/>
      <c r="U556" s="62"/>
      <c r="V556" s="62"/>
      <c r="W556" s="62"/>
      <c r="X556" s="62"/>
      <c r="Y556" s="62"/>
      <c r="Z556" s="63"/>
      <c r="AA556" s="63"/>
      <c r="AB556" s="63"/>
      <c r="AC556" s="63"/>
      <c r="AD556" s="221"/>
    </row>
    <row r="557" spans="1:30" s="146" customFormat="1" ht="30" customHeight="1">
      <c r="A557" s="135"/>
      <c r="B557" s="136"/>
      <c r="C557" s="82" t="s">
        <v>940</v>
      </c>
      <c r="D557" s="83"/>
      <c r="E557" s="83"/>
      <c r="F557" s="766" t="s">
        <v>53</v>
      </c>
      <c r="G557" s="783"/>
      <c r="H557" s="254" t="s">
        <v>937</v>
      </c>
      <c r="I557" s="255" t="s">
        <v>653</v>
      </c>
      <c r="J557" s="79">
        <v>4304183358</v>
      </c>
      <c r="K557" s="248" t="s">
        <v>45</v>
      </c>
      <c r="L557" s="249" t="s">
        <v>46</v>
      </c>
      <c r="M557" s="249"/>
      <c r="N557" s="142">
        <v>660994395</v>
      </c>
      <c r="O557" s="75">
        <v>825996480</v>
      </c>
      <c r="P557" s="74">
        <v>1766946367</v>
      </c>
      <c r="Q557" s="74">
        <v>1891049846</v>
      </c>
      <c r="R557" s="74">
        <v>1766946367</v>
      </c>
      <c r="S557" s="143" t="str">
        <f t="shared" ref="S557:S559" si="454">IF(L557="Swakelola","Dinas Perumahan Rakyat dan Kawasan Pemukiman"," ")</f>
        <v>Dinas Perumahan Rakyat dan Kawasan Pemukiman</v>
      </c>
      <c r="T557" s="77">
        <v>42</v>
      </c>
      <c r="U557" s="78">
        <f t="shared" ref="U557:V559" si="455">ROUNDUP(X557,0)</f>
        <v>44</v>
      </c>
      <c r="V557" s="78">
        <f t="shared" si="455"/>
        <v>42</v>
      </c>
      <c r="W557" s="78">
        <v>42.564271167926357</v>
      </c>
      <c r="X557" s="78">
        <f t="shared" ref="X557:X559" si="456">Q557/J557*100</f>
        <v>43.935160022520577</v>
      </c>
      <c r="Y557" s="78">
        <f>(P557/J557)*100</f>
        <v>41.051837713090286</v>
      </c>
      <c r="Z557" s="79">
        <f t="shared" ref="Z557:AB559" si="457">J557-P557</f>
        <v>2537236991</v>
      </c>
      <c r="AA557" s="79">
        <f>J557-Q557</f>
        <v>2413133512</v>
      </c>
      <c r="AB557" s="79" t="e">
        <f t="shared" si="457"/>
        <v>#VALUE!</v>
      </c>
      <c r="AC557" s="102"/>
      <c r="AD557" s="226"/>
    </row>
    <row r="558" spans="1:30" s="146" customFormat="1" ht="30" customHeight="1">
      <c r="A558" s="135"/>
      <c r="B558" s="136"/>
      <c r="C558" s="82" t="s">
        <v>941</v>
      </c>
      <c r="D558" s="83"/>
      <c r="E558" s="83"/>
      <c r="F558" s="766" t="s">
        <v>174</v>
      </c>
      <c r="G558" s="783"/>
      <c r="H558" s="254" t="s">
        <v>937</v>
      </c>
      <c r="I558" s="255" t="s">
        <v>653</v>
      </c>
      <c r="J558" s="79">
        <v>78517200</v>
      </c>
      <c r="K558" s="248" t="s">
        <v>45</v>
      </c>
      <c r="L558" s="249" t="s">
        <v>46</v>
      </c>
      <c r="M558" s="249"/>
      <c r="N558" s="142">
        <f t="shared" ref="N558:R559" si="458">M558</f>
        <v>0</v>
      </c>
      <c r="O558" s="75">
        <f t="shared" si="458"/>
        <v>0</v>
      </c>
      <c r="P558" s="74">
        <f t="shared" si="458"/>
        <v>0</v>
      </c>
      <c r="Q558" s="74">
        <v>32715500</v>
      </c>
      <c r="R558" s="74">
        <f t="shared" si="458"/>
        <v>32715500</v>
      </c>
      <c r="S558" s="143" t="str">
        <f t="shared" si="454"/>
        <v>Dinas Perumahan Rakyat dan Kawasan Pemukiman</v>
      </c>
      <c r="T558" s="77">
        <v>0</v>
      </c>
      <c r="U558" s="78">
        <f t="shared" si="455"/>
        <v>42</v>
      </c>
      <c r="V558" s="78">
        <f t="shared" si="455"/>
        <v>0</v>
      </c>
      <c r="W558" s="78">
        <v>42.564271167926357</v>
      </c>
      <c r="X558" s="78">
        <f t="shared" si="456"/>
        <v>41.666666666666671</v>
      </c>
      <c r="Y558" s="78">
        <f>(P558/J558)*100</f>
        <v>0</v>
      </c>
      <c r="Z558" s="79">
        <f t="shared" si="457"/>
        <v>78517200</v>
      </c>
      <c r="AA558" s="79">
        <f>J558-Q558</f>
        <v>45801700</v>
      </c>
      <c r="AB558" s="79" t="e">
        <f t="shared" si="457"/>
        <v>#VALUE!</v>
      </c>
      <c r="AC558" s="102"/>
      <c r="AD558" s="226"/>
    </row>
    <row r="559" spans="1:30" s="146" customFormat="1" ht="30" customHeight="1">
      <c r="A559" s="135"/>
      <c r="B559" s="136"/>
      <c r="C559" s="82" t="s">
        <v>942</v>
      </c>
      <c r="D559" s="83"/>
      <c r="E559" s="83"/>
      <c r="F559" s="762" t="s">
        <v>57</v>
      </c>
      <c r="G559" s="785"/>
      <c r="H559" s="254" t="s">
        <v>937</v>
      </c>
      <c r="I559" s="255" t="s">
        <v>653</v>
      </c>
      <c r="J559" s="79">
        <v>7500000</v>
      </c>
      <c r="K559" s="248" t="s">
        <v>45</v>
      </c>
      <c r="L559" s="249" t="s">
        <v>46</v>
      </c>
      <c r="M559" s="249"/>
      <c r="N559" s="142">
        <f t="shared" si="458"/>
        <v>0</v>
      </c>
      <c r="O559" s="75">
        <f t="shared" si="458"/>
        <v>0</v>
      </c>
      <c r="P559" s="74">
        <v>7019200</v>
      </c>
      <c r="Q559" s="74">
        <v>7019200</v>
      </c>
      <c r="R559" s="74">
        <v>7019200</v>
      </c>
      <c r="S559" s="143" t="str">
        <f t="shared" si="454"/>
        <v>Dinas Perumahan Rakyat dan Kawasan Pemukiman</v>
      </c>
      <c r="T559" s="77">
        <v>94</v>
      </c>
      <c r="U559" s="78">
        <f t="shared" si="455"/>
        <v>94</v>
      </c>
      <c r="V559" s="78">
        <f t="shared" si="455"/>
        <v>94</v>
      </c>
      <c r="W559" s="78">
        <v>42.564271167926357</v>
      </c>
      <c r="X559" s="78">
        <f t="shared" si="456"/>
        <v>93.589333333333329</v>
      </c>
      <c r="Y559" s="78">
        <f>(P559/J559)*100</f>
        <v>93.589333333333329</v>
      </c>
      <c r="Z559" s="79">
        <f t="shared" si="457"/>
        <v>480800</v>
      </c>
      <c r="AA559" s="79">
        <f>J559-Q559</f>
        <v>480800</v>
      </c>
      <c r="AB559" s="79" t="e">
        <f t="shared" si="457"/>
        <v>#VALUE!</v>
      </c>
      <c r="AC559" s="102"/>
      <c r="AD559" s="226"/>
    </row>
    <row r="560" spans="1:30" s="241" customFormat="1" ht="30" customHeight="1">
      <c r="A560" s="234"/>
      <c r="B560" s="235"/>
      <c r="C560" s="51" t="s">
        <v>943</v>
      </c>
      <c r="D560" s="171"/>
      <c r="E560" s="171"/>
      <c r="F560" s="802" t="s">
        <v>63</v>
      </c>
      <c r="G560" s="803"/>
      <c r="H560" s="242"/>
      <c r="I560" s="243"/>
      <c r="J560" s="63"/>
      <c r="K560" s="244"/>
      <c r="L560" s="245"/>
      <c r="M560" s="245"/>
      <c r="N560" s="63"/>
      <c r="O560" s="63"/>
      <c r="P560" s="63"/>
      <c r="Q560" s="63"/>
      <c r="R560" s="63"/>
      <c r="S560" s="60"/>
      <c r="T560" s="62"/>
      <c r="U560" s="62"/>
      <c r="V560" s="62"/>
      <c r="W560" s="62"/>
      <c r="X560" s="62"/>
      <c r="Y560" s="62"/>
      <c r="Z560" s="63"/>
      <c r="AA560" s="63"/>
      <c r="AB560" s="63"/>
      <c r="AC560" s="63"/>
      <c r="AD560" s="221"/>
    </row>
    <row r="561" spans="1:30" s="146" customFormat="1" ht="30" customHeight="1">
      <c r="A561" s="135"/>
      <c r="B561" s="136"/>
      <c r="C561" s="82" t="s">
        <v>944</v>
      </c>
      <c r="D561" s="83"/>
      <c r="E561" s="83"/>
      <c r="F561" s="762" t="s">
        <v>65</v>
      </c>
      <c r="G561" s="785"/>
      <c r="H561" s="254" t="s">
        <v>937</v>
      </c>
      <c r="I561" s="255" t="s">
        <v>653</v>
      </c>
      <c r="J561" s="79">
        <v>15000000</v>
      </c>
      <c r="K561" s="248" t="s">
        <v>45</v>
      </c>
      <c r="L561" s="249" t="s">
        <v>46</v>
      </c>
      <c r="M561" s="249"/>
      <c r="N561" s="142">
        <v>2730000</v>
      </c>
      <c r="O561" s="75">
        <v>2730000</v>
      </c>
      <c r="P561" s="74">
        <v>6811000</v>
      </c>
      <c r="Q561" s="74">
        <v>6811000</v>
      </c>
      <c r="R561" s="74">
        <v>6811000</v>
      </c>
      <c r="S561" s="143" t="str">
        <f t="shared" ref="S561:S567" si="459">IF(L561="Swakelola","Dinas Perumahan Rakyat dan Kawasan Pemukiman"," ")</f>
        <v>Dinas Perumahan Rakyat dan Kawasan Pemukiman</v>
      </c>
      <c r="T561" s="77">
        <v>46</v>
      </c>
      <c r="U561" s="78">
        <f t="shared" ref="U561:V567" si="460">ROUNDUP(X561,0)</f>
        <v>46</v>
      </c>
      <c r="V561" s="78">
        <f t="shared" si="460"/>
        <v>46</v>
      </c>
      <c r="W561" s="78">
        <v>42.564271167926357</v>
      </c>
      <c r="X561" s="78">
        <f t="shared" ref="X561:X567" si="461">Q561/J561*100</f>
        <v>45.406666666666666</v>
      </c>
      <c r="Y561" s="78">
        <f t="shared" ref="Y561:Y567" si="462">(P561/J561)*100</f>
        <v>45.406666666666666</v>
      </c>
      <c r="Z561" s="79">
        <f t="shared" ref="Z561:AB567" si="463">J561-P561</f>
        <v>8189000</v>
      </c>
      <c r="AA561" s="79">
        <f t="shared" ref="AA561:AA567" si="464">J561-Q561</f>
        <v>8189000</v>
      </c>
      <c r="AB561" s="79" t="e">
        <f t="shared" si="463"/>
        <v>#VALUE!</v>
      </c>
      <c r="AC561" s="102"/>
      <c r="AD561" s="226"/>
    </row>
    <row r="562" spans="1:30" s="146" customFormat="1" ht="30" customHeight="1">
      <c r="A562" s="135"/>
      <c r="B562" s="136"/>
      <c r="C562" s="82" t="s">
        <v>945</v>
      </c>
      <c r="D562" s="83"/>
      <c r="E562" s="83"/>
      <c r="F562" s="762" t="s">
        <v>67</v>
      </c>
      <c r="G562" s="785"/>
      <c r="H562" s="254" t="s">
        <v>937</v>
      </c>
      <c r="I562" s="255" t="s">
        <v>653</v>
      </c>
      <c r="J562" s="79">
        <v>233073800</v>
      </c>
      <c r="K562" s="248" t="s">
        <v>45</v>
      </c>
      <c r="L562" s="249" t="s">
        <v>46</v>
      </c>
      <c r="M562" s="249"/>
      <c r="N562" s="142">
        <v>57721500</v>
      </c>
      <c r="O562" s="75">
        <v>57721500</v>
      </c>
      <c r="P562" s="74">
        <v>100153420</v>
      </c>
      <c r="Q562" s="74">
        <v>148713020</v>
      </c>
      <c r="R562" s="74">
        <v>100153420</v>
      </c>
      <c r="S562" s="143" t="str">
        <f t="shared" si="459"/>
        <v>Dinas Perumahan Rakyat dan Kawasan Pemukiman</v>
      </c>
      <c r="T562" s="77">
        <v>43</v>
      </c>
      <c r="U562" s="78">
        <f t="shared" si="460"/>
        <v>64</v>
      </c>
      <c r="V562" s="78">
        <f t="shared" si="460"/>
        <v>43</v>
      </c>
      <c r="W562" s="78">
        <v>42.564271167926357</v>
      </c>
      <c r="X562" s="78">
        <f t="shared" si="461"/>
        <v>63.805120953105842</v>
      </c>
      <c r="Y562" s="78">
        <f t="shared" si="462"/>
        <v>42.970689970301251</v>
      </c>
      <c r="Z562" s="79">
        <f t="shared" si="463"/>
        <v>132920380</v>
      </c>
      <c r="AA562" s="79">
        <f t="shared" si="464"/>
        <v>84360780</v>
      </c>
      <c r="AB562" s="79" t="e">
        <f t="shared" si="463"/>
        <v>#VALUE!</v>
      </c>
      <c r="AC562" s="102"/>
      <c r="AD562" s="226"/>
    </row>
    <row r="563" spans="1:30" s="146" customFormat="1" ht="30" customHeight="1">
      <c r="A563" s="135"/>
      <c r="B563" s="136"/>
      <c r="C563" s="66" t="s">
        <v>946</v>
      </c>
      <c r="D563" s="83"/>
      <c r="E563" s="83"/>
      <c r="F563" s="762" t="s">
        <v>69</v>
      </c>
      <c r="G563" s="785"/>
      <c r="H563" s="254" t="s">
        <v>937</v>
      </c>
      <c r="I563" s="255" t="s">
        <v>653</v>
      </c>
      <c r="J563" s="79">
        <v>22617100</v>
      </c>
      <c r="K563" s="248" t="s">
        <v>45</v>
      </c>
      <c r="L563" s="249" t="s">
        <v>46</v>
      </c>
      <c r="M563" s="249"/>
      <c r="N563" s="142">
        <v>5162000</v>
      </c>
      <c r="O563" s="75">
        <v>5162000</v>
      </c>
      <c r="P563" s="74">
        <f t="shared" ref="P563:R563" si="465">O563</f>
        <v>5162000</v>
      </c>
      <c r="Q563" s="74">
        <v>5162000</v>
      </c>
      <c r="R563" s="74">
        <f t="shared" si="465"/>
        <v>5162000</v>
      </c>
      <c r="S563" s="143" t="str">
        <f t="shared" si="459"/>
        <v>Dinas Perumahan Rakyat dan Kawasan Pemukiman</v>
      </c>
      <c r="T563" s="77">
        <v>23</v>
      </c>
      <c r="U563" s="78">
        <f t="shared" si="460"/>
        <v>23</v>
      </c>
      <c r="V563" s="78">
        <f t="shared" si="460"/>
        <v>23</v>
      </c>
      <c r="W563" s="78">
        <v>42.564271167926357</v>
      </c>
      <c r="X563" s="78">
        <f t="shared" si="461"/>
        <v>22.823438902423387</v>
      </c>
      <c r="Y563" s="78">
        <f t="shared" si="462"/>
        <v>22.823438902423387</v>
      </c>
      <c r="Z563" s="79">
        <f t="shared" si="463"/>
        <v>17455100</v>
      </c>
      <c r="AA563" s="79">
        <f t="shared" si="464"/>
        <v>17455100</v>
      </c>
      <c r="AB563" s="79" t="e">
        <f t="shared" si="463"/>
        <v>#VALUE!</v>
      </c>
      <c r="AC563" s="102"/>
      <c r="AD563" s="226"/>
    </row>
    <row r="564" spans="1:30" s="146" customFormat="1" ht="30" customHeight="1">
      <c r="A564" s="135"/>
      <c r="B564" s="136"/>
      <c r="C564" s="66" t="s">
        <v>947</v>
      </c>
      <c r="D564" s="83"/>
      <c r="E564" s="83"/>
      <c r="F564" s="766" t="s">
        <v>71</v>
      </c>
      <c r="G564" s="767"/>
      <c r="H564" s="254" t="s">
        <v>937</v>
      </c>
      <c r="I564" s="255" t="s">
        <v>653</v>
      </c>
      <c r="J564" s="79">
        <v>31605900</v>
      </c>
      <c r="K564" s="248" t="s">
        <v>45</v>
      </c>
      <c r="L564" s="249" t="s">
        <v>46</v>
      </c>
      <c r="M564" s="249"/>
      <c r="N564" s="142">
        <v>6745000</v>
      </c>
      <c r="O564" s="75">
        <v>6745000</v>
      </c>
      <c r="P564" s="74">
        <v>15810000</v>
      </c>
      <c r="Q564" s="74">
        <v>15810000</v>
      </c>
      <c r="R564" s="74">
        <v>15810000</v>
      </c>
      <c r="S564" s="143" t="str">
        <f t="shared" si="459"/>
        <v>Dinas Perumahan Rakyat dan Kawasan Pemukiman</v>
      </c>
      <c r="T564" s="77">
        <v>51</v>
      </c>
      <c r="U564" s="78">
        <f t="shared" si="460"/>
        <v>51</v>
      </c>
      <c r="V564" s="78">
        <f t="shared" si="460"/>
        <v>51</v>
      </c>
      <c r="W564" s="78">
        <v>42.564271167926357</v>
      </c>
      <c r="X564" s="78">
        <f t="shared" si="461"/>
        <v>50.022305961861548</v>
      </c>
      <c r="Y564" s="78">
        <f t="shared" si="462"/>
        <v>50.022305961861548</v>
      </c>
      <c r="Z564" s="79">
        <f t="shared" si="463"/>
        <v>15795900</v>
      </c>
      <c r="AA564" s="79">
        <f t="shared" si="464"/>
        <v>15795900</v>
      </c>
      <c r="AB564" s="79" t="e">
        <f t="shared" si="463"/>
        <v>#VALUE!</v>
      </c>
      <c r="AC564" s="102"/>
      <c r="AD564" s="226"/>
    </row>
    <row r="565" spans="1:30" s="146" customFormat="1" ht="30" customHeight="1">
      <c r="A565" s="135"/>
      <c r="B565" s="136"/>
      <c r="C565" s="82" t="s">
        <v>948</v>
      </c>
      <c r="D565" s="83"/>
      <c r="E565" s="83"/>
      <c r="F565" s="762" t="s">
        <v>73</v>
      </c>
      <c r="G565" s="785"/>
      <c r="H565" s="254" t="s">
        <v>937</v>
      </c>
      <c r="I565" s="255" t="s">
        <v>653</v>
      </c>
      <c r="J565" s="79">
        <v>30680000</v>
      </c>
      <c r="K565" s="248" t="s">
        <v>45</v>
      </c>
      <c r="L565" s="249" t="s">
        <v>46</v>
      </c>
      <c r="M565" s="249"/>
      <c r="N565" s="142">
        <v>0</v>
      </c>
      <c r="O565" s="75">
        <v>0</v>
      </c>
      <c r="P565" s="74">
        <v>7600000</v>
      </c>
      <c r="Q565" s="74">
        <v>15200000</v>
      </c>
      <c r="R565" s="74">
        <v>7600000</v>
      </c>
      <c r="S565" s="143" t="str">
        <f t="shared" si="459"/>
        <v>Dinas Perumahan Rakyat dan Kawasan Pemukiman</v>
      </c>
      <c r="T565" s="77">
        <v>25</v>
      </c>
      <c r="U565" s="78">
        <f t="shared" si="460"/>
        <v>50</v>
      </c>
      <c r="V565" s="78">
        <f t="shared" si="460"/>
        <v>25</v>
      </c>
      <c r="W565" s="78">
        <v>42.564271167926357</v>
      </c>
      <c r="X565" s="78">
        <f t="shared" si="461"/>
        <v>49.543676662320728</v>
      </c>
      <c r="Y565" s="78">
        <f t="shared" si="462"/>
        <v>24.771838331160364</v>
      </c>
      <c r="Z565" s="79">
        <f t="shared" si="463"/>
        <v>23080000</v>
      </c>
      <c r="AA565" s="79">
        <f t="shared" si="464"/>
        <v>15480000</v>
      </c>
      <c r="AB565" s="79" t="e">
        <f t="shared" si="463"/>
        <v>#VALUE!</v>
      </c>
      <c r="AC565" s="102"/>
      <c r="AD565" s="226"/>
    </row>
    <row r="566" spans="1:30" s="146" customFormat="1" ht="30" customHeight="1">
      <c r="A566" s="135"/>
      <c r="B566" s="136"/>
      <c r="C566" s="82" t="s">
        <v>949</v>
      </c>
      <c r="D566" s="83"/>
      <c r="E566" s="83"/>
      <c r="F566" s="762" t="s">
        <v>75</v>
      </c>
      <c r="G566" s="785"/>
      <c r="H566" s="254" t="s">
        <v>937</v>
      </c>
      <c r="I566" s="255" t="s">
        <v>653</v>
      </c>
      <c r="J566" s="79">
        <v>11160000</v>
      </c>
      <c r="K566" s="248" t="s">
        <v>45</v>
      </c>
      <c r="L566" s="249" t="s">
        <v>46</v>
      </c>
      <c r="M566" s="249"/>
      <c r="N566" s="142">
        <v>2000000</v>
      </c>
      <c r="O566" s="75">
        <v>2000000</v>
      </c>
      <c r="P566" s="74">
        <v>4056000</v>
      </c>
      <c r="Q566" s="74">
        <v>5088000</v>
      </c>
      <c r="R566" s="74">
        <v>4056000</v>
      </c>
      <c r="S566" s="143" t="str">
        <f t="shared" si="459"/>
        <v>Dinas Perumahan Rakyat dan Kawasan Pemukiman</v>
      </c>
      <c r="T566" s="77">
        <v>37</v>
      </c>
      <c r="U566" s="78">
        <f t="shared" si="460"/>
        <v>46</v>
      </c>
      <c r="V566" s="78">
        <f t="shared" si="460"/>
        <v>37</v>
      </c>
      <c r="W566" s="78">
        <v>42.564271167926357</v>
      </c>
      <c r="X566" s="78">
        <f t="shared" si="461"/>
        <v>45.591397849462368</v>
      </c>
      <c r="Y566" s="78">
        <f t="shared" si="462"/>
        <v>36.344086021505376</v>
      </c>
      <c r="Z566" s="79">
        <f t="shared" si="463"/>
        <v>7104000</v>
      </c>
      <c r="AA566" s="79">
        <f t="shared" si="464"/>
        <v>6072000</v>
      </c>
      <c r="AB566" s="79" t="e">
        <f t="shared" si="463"/>
        <v>#VALUE!</v>
      </c>
      <c r="AC566" s="102"/>
      <c r="AD566" s="226"/>
    </row>
    <row r="567" spans="1:30" s="146" customFormat="1" ht="30" customHeight="1">
      <c r="A567" s="135"/>
      <c r="B567" s="136"/>
      <c r="C567" s="82" t="s">
        <v>950</v>
      </c>
      <c r="D567" s="83"/>
      <c r="E567" s="83"/>
      <c r="F567" s="762" t="s">
        <v>77</v>
      </c>
      <c r="G567" s="785"/>
      <c r="H567" s="254" t="s">
        <v>937</v>
      </c>
      <c r="I567" s="255" t="s">
        <v>653</v>
      </c>
      <c r="J567" s="79">
        <v>324948000</v>
      </c>
      <c r="K567" s="248" t="s">
        <v>45</v>
      </c>
      <c r="L567" s="249" t="s">
        <v>46</v>
      </c>
      <c r="M567" s="249"/>
      <c r="N567" s="142">
        <v>118128508</v>
      </c>
      <c r="O567" s="75">
        <f t="shared" ref="O567" si="466">N567</f>
        <v>118128508</v>
      </c>
      <c r="P567" s="74">
        <v>192806763</v>
      </c>
      <c r="Q567" s="74">
        <v>266248174</v>
      </c>
      <c r="R567" s="74">
        <v>192806763</v>
      </c>
      <c r="S567" s="143" t="str">
        <f t="shared" si="459"/>
        <v>Dinas Perumahan Rakyat dan Kawasan Pemukiman</v>
      </c>
      <c r="T567" s="77">
        <v>60</v>
      </c>
      <c r="U567" s="78">
        <f t="shared" si="460"/>
        <v>82</v>
      </c>
      <c r="V567" s="78">
        <f t="shared" si="460"/>
        <v>60</v>
      </c>
      <c r="W567" s="78">
        <v>42.564271167926357</v>
      </c>
      <c r="X567" s="78">
        <f t="shared" si="461"/>
        <v>81.93562477688738</v>
      </c>
      <c r="Y567" s="78">
        <f t="shared" si="462"/>
        <v>59.334651390376301</v>
      </c>
      <c r="Z567" s="79">
        <f t="shared" si="463"/>
        <v>132141237</v>
      </c>
      <c r="AA567" s="79">
        <f t="shared" si="464"/>
        <v>58699826</v>
      </c>
      <c r="AB567" s="79" t="e">
        <f t="shared" si="463"/>
        <v>#VALUE!</v>
      </c>
      <c r="AC567" s="102"/>
      <c r="AD567" s="226"/>
    </row>
    <row r="568" spans="1:30" s="241" customFormat="1" ht="30" customHeight="1">
      <c r="A568" s="234"/>
      <c r="B568" s="235"/>
      <c r="C568" s="51" t="s">
        <v>951</v>
      </c>
      <c r="D568" s="171"/>
      <c r="E568" s="171"/>
      <c r="F568" s="802" t="s">
        <v>79</v>
      </c>
      <c r="G568" s="803"/>
      <c r="H568" s="242"/>
      <c r="I568" s="243"/>
      <c r="J568" s="63"/>
      <c r="K568" s="244"/>
      <c r="L568" s="245"/>
      <c r="M568" s="245"/>
      <c r="N568" s="63"/>
      <c r="O568" s="63"/>
      <c r="P568" s="63"/>
      <c r="Q568" s="63"/>
      <c r="R568" s="63"/>
      <c r="S568" s="60"/>
      <c r="T568" s="62"/>
      <c r="U568" s="62"/>
      <c r="V568" s="62"/>
      <c r="W568" s="62"/>
      <c r="X568" s="62"/>
      <c r="Y568" s="62"/>
      <c r="Z568" s="63"/>
      <c r="AA568" s="63"/>
      <c r="AB568" s="63"/>
      <c r="AC568" s="63"/>
      <c r="AD568" s="221"/>
    </row>
    <row r="569" spans="1:30" s="146" customFormat="1" ht="30" customHeight="1">
      <c r="A569" s="135"/>
      <c r="B569" s="136"/>
      <c r="C569" s="82" t="s">
        <v>952</v>
      </c>
      <c r="D569" s="83"/>
      <c r="E569" s="83"/>
      <c r="F569" s="762" t="s">
        <v>81</v>
      </c>
      <c r="G569" s="785"/>
      <c r="H569" s="254" t="s">
        <v>937</v>
      </c>
      <c r="I569" s="255" t="s">
        <v>653</v>
      </c>
      <c r="J569" s="79">
        <v>4950000</v>
      </c>
      <c r="K569" s="248" t="s">
        <v>45</v>
      </c>
      <c r="L569" s="249" t="s">
        <v>46</v>
      </c>
      <c r="M569" s="249"/>
      <c r="N569" s="142">
        <v>1200000</v>
      </c>
      <c r="O569" s="75">
        <f t="shared" ref="O569:O571" si="467">N569</f>
        <v>1200000</v>
      </c>
      <c r="P569" s="74">
        <v>2460000</v>
      </c>
      <c r="Q569" s="74">
        <v>2460000</v>
      </c>
      <c r="R569" s="74">
        <v>2460000</v>
      </c>
      <c r="S569" s="143" t="str">
        <f t="shared" ref="S569:S571" si="468">IF(L569="Swakelola","Dinas Perumahan Rakyat dan Kawasan Pemukiman"," ")</f>
        <v>Dinas Perumahan Rakyat dan Kawasan Pemukiman</v>
      </c>
      <c r="T569" s="77">
        <v>50</v>
      </c>
      <c r="U569" s="78">
        <f t="shared" ref="U569:V571" si="469">ROUNDUP(X569,0)</f>
        <v>50</v>
      </c>
      <c r="V569" s="78">
        <f t="shared" si="469"/>
        <v>50</v>
      </c>
      <c r="W569" s="78">
        <v>42.564271167926357</v>
      </c>
      <c r="X569" s="78">
        <f t="shared" ref="X569:X571" si="470">Q569/J569*100</f>
        <v>49.696969696969695</v>
      </c>
      <c r="Y569" s="78">
        <f>(P569/J569)*100</f>
        <v>49.696969696969695</v>
      </c>
      <c r="Z569" s="79">
        <f t="shared" ref="Z569:AB571" si="471">J569-P569</f>
        <v>2490000</v>
      </c>
      <c r="AA569" s="79">
        <f>J569-Q569</f>
        <v>2490000</v>
      </c>
      <c r="AB569" s="79" t="e">
        <f t="shared" si="471"/>
        <v>#VALUE!</v>
      </c>
      <c r="AC569" s="102"/>
      <c r="AD569" s="226"/>
    </row>
    <row r="570" spans="1:30" s="146" customFormat="1" ht="30" customHeight="1">
      <c r="A570" s="135"/>
      <c r="B570" s="136"/>
      <c r="C570" s="82" t="s">
        <v>953</v>
      </c>
      <c r="D570" s="83"/>
      <c r="E570" s="83"/>
      <c r="F570" s="762" t="s">
        <v>83</v>
      </c>
      <c r="G570" s="765"/>
      <c r="H570" s="254" t="s">
        <v>937</v>
      </c>
      <c r="I570" s="255" t="s">
        <v>653</v>
      </c>
      <c r="J570" s="79">
        <v>5999998900</v>
      </c>
      <c r="K570" s="248" t="s">
        <v>45</v>
      </c>
      <c r="L570" s="249" t="s">
        <v>46</v>
      </c>
      <c r="M570" s="249"/>
      <c r="N570" s="142">
        <v>1955238599</v>
      </c>
      <c r="O570" s="75">
        <f t="shared" si="467"/>
        <v>1955238599</v>
      </c>
      <c r="P570" s="74">
        <v>3419417285</v>
      </c>
      <c r="Q570" s="74">
        <v>3988415621</v>
      </c>
      <c r="R570" s="74">
        <v>3419417285</v>
      </c>
      <c r="S570" s="143" t="str">
        <f t="shared" si="468"/>
        <v>Dinas Perumahan Rakyat dan Kawasan Pemukiman</v>
      </c>
      <c r="T570" s="77">
        <v>57</v>
      </c>
      <c r="U570" s="78">
        <f t="shared" si="469"/>
        <v>67</v>
      </c>
      <c r="V570" s="78">
        <f t="shared" si="469"/>
        <v>57</v>
      </c>
      <c r="W570" s="78">
        <v>42.564271167926357</v>
      </c>
      <c r="X570" s="78">
        <f t="shared" si="470"/>
        <v>66.47360587016108</v>
      </c>
      <c r="Y570" s="78">
        <f>(P570/J570)*100</f>
        <v>56.990298531554728</v>
      </c>
      <c r="Z570" s="79">
        <f t="shared" si="471"/>
        <v>2580581615</v>
      </c>
      <c r="AA570" s="79">
        <f>J570-Q570</f>
        <v>2011583279</v>
      </c>
      <c r="AB570" s="79" t="e">
        <f t="shared" si="471"/>
        <v>#VALUE!</v>
      </c>
      <c r="AC570" s="102"/>
      <c r="AD570" s="226"/>
    </row>
    <row r="571" spans="1:30" s="146" customFormat="1" ht="30" customHeight="1">
      <c r="A571" s="135"/>
      <c r="B571" s="136"/>
      <c r="C571" s="82" t="s">
        <v>954</v>
      </c>
      <c r="D571" s="83"/>
      <c r="E571" s="83"/>
      <c r="F571" s="762" t="s">
        <v>87</v>
      </c>
      <c r="G571" s="765"/>
      <c r="H571" s="254" t="s">
        <v>937</v>
      </c>
      <c r="I571" s="255" t="s">
        <v>653</v>
      </c>
      <c r="J571" s="79">
        <v>72496800</v>
      </c>
      <c r="K571" s="248" t="s">
        <v>45</v>
      </c>
      <c r="L571" s="249" t="s">
        <v>46</v>
      </c>
      <c r="M571" s="249"/>
      <c r="N571" s="142">
        <v>30000000</v>
      </c>
      <c r="O571" s="75">
        <f t="shared" si="467"/>
        <v>30000000</v>
      </c>
      <c r="P571" s="74">
        <v>42000000</v>
      </c>
      <c r="Q571" s="74">
        <v>48000000</v>
      </c>
      <c r="R571" s="74">
        <v>42000000</v>
      </c>
      <c r="S571" s="143" t="str">
        <f t="shared" si="468"/>
        <v>Dinas Perumahan Rakyat dan Kawasan Pemukiman</v>
      </c>
      <c r="T571" s="77">
        <v>58</v>
      </c>
      <c r="U571" s="78">
        <f t="shared" si="469"/>
        <v>67</v>
      </c>
      <c r="V571" s="78">
        <f t="shared" si="469"/>
        <v>58</v>
      </c>
      <c r="W571" s="78">
        <v>42.564271167926357</v>
      </c>
      <c r="X571" s="78">
        <f t="shared" si="470"/>
        <v>66.209818916145267</v>
      </c>
      <c r="Y571" s="78">
        <f>(P571/J571)*100</f>
        <v>57.933591551627103</v>
      </c>
      <c r="Z571" s="79">
        <f t="shared" si="471"/>
        <v>30496800</v>
      </c>
      <c r="AA571" s="79">
        <f>J571-Q571</f>
        <v>24496800</v>
      </c>
      <c r="AB571" s="79" t="e">
        <f t="shared" si="471"/>
        <v>#VALUE!</v>
      </c>
      <c r="AC571" s="102"/>
      <c r="AD571" s="226"/>
    </row>
    <row r="572" spans="1:30" s="241" customFormat="1" ht="30" customHeight="1">
      <c r="A572" s="234"/>
      <c r="B572" s="235"/>
      <c r="C572" s="51" t="s">
        <v>955</v>
      </c>
      <c r="D572" s="171"/>
      <c r="E572" s="171"/>
      <c r="F572" s="802" t="s">
        <v>90</v>
      </c>
      <c r="G572" s="803"/>
      <c r="H572" s="242"/>
      <c r="I572" s="243"/>
      <c r="J572" s="63"/>
      <c r="K572" s="244"/>
      <c r="L572" s="245"/>
      <c r="M572" s="245"/>
      <c r="N572" s="63"/>
      <c r="O572" s="63"/>
      <c r="P572" s="63"/>
      <c r="Q572" s="63"/>
      <c r="R572" s="63"/>
      <c r="S572" s="60"/>
      <c r="T572" s="62"/>
      <c r="U572" s="62"/>
      <c r="V572" s="62"/>
      <c r="W572" s="62"/>
      <c r="X572" s="62"/>
      <c r="Y572" s="62"/>
      <c r="Z572" s="63"/>
      <c r="AA572" s="63"/>
      <c r="AB572" s="63"/>
      <c r="AC572" s="63"/>
      <c r="AD572" s="221"/>
    </row>
    <row r="573" spans="1:30" s="146" customFormat="1" ht="30" customHeight="1">
      <c r="A573" s="135"/>
      <c r="B573" s="136"/>
      <c r="C573" s="66" t="s">
        <v>956</v>
      </c>
      <c r="D573" s="83"/>
      <c r="E573" s="83"/>
      <c r="F573" s="762" t="s">
        <v>497</v>
      </c>
      <c r="G573" s="765"/>
      <c r="H573" s="246"/>
      <c r="I573" s="247"/>
      <c r="J573" s="79">
        <v>130178100</v>
      </c>
      <c r="K573" s="248" t="s">
        <v>45</v>
      </c>
      <c r="L573" s="249"/>
      <c r="M573" s="249"/>
      <c r="N573" s="142">
        <v>25393700</v>
      </c>
      <c r="O573" s="75">
        <f t="shared" ref="O573:O575" si="472">N573</f>
        <v>25393700</v>
      </c>
      <c r="P573" s="74">
        <v>59404700</v>
      </c>
      <c r="Q573" s="74">
        <v>59404700</v>
      </c>
      <c r="R573" s="74">
        <v>59404700</v>
      </c>
      <c r="S573" s="143" t="str">
        <f t="shared" ref="S573:S575" si="473">IF(L573="Swakelola","Dinas Perumahan Rakyat dan Kawasan Pemukiman"," ")</f>
        <v/>
      </c>
      <c r="T573" s="77">
        <v>46</v>
      </c>
      <c r="U573" s="78">
        <f t="shared" ref="U573:V575" si="474">ROUNDUP(X573,0)</f>
        <v>46</v>
      </c>
      <c r="V573" s="78">
        <f t="shared" si="474"/>
        <v>46</v>
      </c>
      <c r="W573" s="78">
        <v>42.564271167926357</v>
      </c>
      <c r="X573" s="78">
        <f t="shared" ref="X573:X575" si="475">Q573/J573*100</f>
        <v>45.633405311646122</v>
      </c>
      <c r="Y573" s="78">
        <f>(P573/J573)*100</f>
        <v>45.633405311646122</v>
      </c>
      <c r="Z573" s="79">
        <f t="shared" ref="Z573:AB575" si="476">J573-P573</f>
        <v>70773400</v>
      </c>
      <c r="AA573" s="79">
        <f>J573-Q573</f>
        <v>70773400</v>
      </c>
      <c r="AB573" s="79">
        <f t="shared" si="476"/>
        <v>-59404700</v>
      </c>
      <c r="AC573" s="102"/>
      <c r="AD573" s="226"/>
    </row>
    <row r="574" spans="1:30" s="146" customFormat="1" ht="30" customHeight="1">
      <c r="A574" s="135"/>
      <c r="B574" s="136"/>
      <c r="C574" s="82" t="s">
        <v>957</v>
      </c>
      <c r="D574" s="83"/>
      <c r="E574" s="83"/>
      <c r="F574" s="762" t="s">
        <v>206</v>
      </c>
      <c r="G574" s="765"/>
      <c r="H574" s="246"/>
      <c r="I574" s="247"/>
      <c r="J574" s="79">
        <v>54823500</v>
      </c>
      <c r="K574" s="248" t="s">
        <v>45</v>
      </c>
      <c r="L574" s="249"/>
      <c r="M574" s="249"/>
      <c r="N574" s="142">
        <v>0</v>
      </c>
      <c r="O574" s="75">
        <f t="shared" si="472"/>
        <v>0</v>
      </c>
      <c r="P574" s="74">
        <v>0</v>
      </c>
      <c r="Q574" s="74">
        <v>0</v>
      </c>
      <c r="R574" s="74">
        <v>0</v>
      </c>
      <c r="S574" s="143" t="str">
        <f t="shared" si="473"/>
        <v/>
      </c>
      <c r="T574" s="77">
        <v>0</v>
      </c>
      <c r="U574" s="78">
        <f t="shared" si="474"/>
        <v>0</v>
      </c>
      <c r="V574" s="78">
        <f t="shared" si="474"/>
        <v>0</v>
      </c>
      <c r="W574" s="78">
        <v>42.564271167926357</v>
      </c>
      <c r="X574" s="78">
        <f t="shared" si="475"/>
        <v>0</v>
      </c>
      <c r="Y574" s="78">
        <f>(P574/J574)*100</f>
        <v>0</v>
      </c>
      <c r="Z574" s="79">
        <f t="shared" si="476"/>
        <v>54823500</v>
      </c>
      <c r="AA574" s="79">
        <f>J574-Q574</f>
        <v>54823500</v>
      </c>
      <c r="AB574" s="79">
        <f t="shared" si="476"/>
        <v>0</v>
      </c>
      <c r="AC574" s="102"/>
      <c r="AD574" s="226"/>
    </row>
    <row r="575" spans="1:30" s="146" customFormat="1" ht="30" customHeight="1">
      <c r="A575" s="135"/>
      <c r="B575" s="136"/>
      <c r="C575" s="82" t="s">
        <v>958</v>
      </c>
      <c r="D575" s="83"/>
      <c r="E575" s="83"/>
      <c r="F575" s="762" t="s">
        <v>208</v>
      </c>
      <c r="G575" s="785"/>
      <c r="H575" s="246"/>
      <c r="I575" s="247"/>
      <c r="J575" s="79">
        <v>19710000</v>
      </c>
      <c r="K575" s="248" t="s">
        <v>45</v>
      </c>
      <c r="L575" s="249"/>
      <c r="M575" s="249"/>
      <c r="N575" s="142">
        <v>1551000</v>
      </c>
      <c r="O575" s="75">
        <f t="shared" si="472"/>
        <v>1551000</v>
      </c>
      <c r="P575" s="74">
        <v>7321000</v>
      </c>
      <c r="Q575" s="74">
        <v>7321000</v>
      </c>
      <c r="R575" s="74">
        <v>7321000</v>
      </c>
      <c r="S575" s="143" t="str">
        <f t="shared" si="473"/>
        <v/>
      </c>
      <c r="T575" s="77">
        <v>38</v>
      </c>
      <c r="U575" s="78">
        <f t="shared" si="474"/>
        <v>38</v>
      </c>
      <c r="V575" s="78">
        <f t="shared" si="474"/>
        <v>38</v>
      </c>
      <c r="W575" s="78">
        <v>42.564271167926357</v>
      </c>
      <c r="X575" s="78">
        <f t="shared" si="475"/>
        <v>37.143581938102486</v>
      </c>
      <c r="Y575" s="78">
        <f>(P575/J575)*100</f>
        <v>37.143581938102486</v>
      </c>
      <c r="Z575" s="79">
        <f t="shared" si="476"/>
        <v>12389000</v>
      </c>
      <c r="AA575" s="79">
        <f>J575-Q575</f>
        <v>12389000</v>
      </c>
      <c r="AB575" s="79">
        <f t="shared" si="476"/>
        <v>-7321000</v>
      </c>
      <c r="AC575" s="102"/>
      <c r="AD575" s="226"/>
    </row>
    <row r="576" spans="1:30" s="241" customFormat="1" ht="30" customHeight="1">
      <c r="A576" s="234"/>
      <c r="B576" s="235"/>
      <c r="C576" s="51" t="s">
        <v>959</v>
      </c>
      <c r="D576" s="171"/>
      <c r="E576" s="171"/>
      <c r="F576" s="802" t="s">
        <v>960</v>
      </c>
      <c r="G576" s="803"/>
      <c r="H576" s="242"/>
      <c r="I576" s="243"/>
      <c r="J576" s="63"/>
      <c r="K576" s="244"/>
      <c r="L576" s="245"/>
      <c r="M576" s="245"/>
      <c r="N576" s="63"/>
      <c r="O576" s="63"/>
      <c r="P576" s="63"/>
      <c r="Q576" s="63"/>
      <c r="R576" s="63"/>
      <c r="S576" s="60"/>
      <c r="T576" s="62"/>
      <c r="U576" s="62"/>
      <c r="V576" s="62"/>
      <c r="W576" s="62"/>
      <c r="X576" s="62"/>
      <c r="Y576" s="62"/>
      <c r="Z576" s="63"/>
      <c r="AA576" s="63"/>
      <c r="AB576" s="63"/>
      <c r="AC576" s="63"/>
      <c r="AD576" s="221"/>
    </row>
    <row r="577" spans="1:30" s="241" customFormat="1" ht="30" customHeight="1">
      <c r="A577" s="234"/>
      <c r="B577" s="235"/>
      <c r="C577" s="51" t="s">
        <v>961</v>
      </c>
      <c r="D577" s="171"/>
      <c r="E577" s="171"/>
      <c r="F577" s="802" t="s">
        <v>962</v>
      </c>
      <c r="G577" s="803"/>
      <c r="H577" s="242"/>
      <c r="I577" s="243"/>
      <c r="J577" s="63"/>
      <c r="K577" s="244"/>
      <c r="L577" s="245"/>
      <c r="M577" s="245"/>
      <c r="N577" s="63"/>
      <c r="O577" s="63"/>
      <c r="P577" s="63"/>
      <c r="Q577" s="63"/>
      <c r="R577" s="63"/>
      <c r="S577" s="60"/>
      <c r="T577" s="62"/>
      <c r="U577" s="62"/>
      <c r="V577" s="62"/>
      <c r="W577" s="62"/>
      <c r="X577" s="62"/>
      <c r="Y577" s="62"/>
      <c r="Z577" s="63"/>
      <c r="AA577" s="63"/>
      <c r="AB577" s="63"/>
      <c r="AC577" s="63"/>
      <c r="AD577" s="221"/>
    </row>
    <row r="578" spans="1:30" s="146" customFormat="1" ht="30" customHeight="1">
      <c r="A578" s="135"/>
      <c r="B578" s="136"/>
      <c r="C578" s="82" t="s">
        <v>963</v>
      </c>
      <c r="D578" s="83"/>
      <c r="E578" s="83"/>
      <c r="F578" s="762" t="s">
        <v>964</v>
      </c>
      <c r="G578" s="765"/>
      <c r="H578" s="246"/>
      <c r="I578" s="247"/>
      <c r="J578" s="79">
        <v>38000000</v>
      </c>
      <c r="K578" s="248" t="s">
        <v>45</v>
      </c>
      <c r="L578" s="249"/>
      <c r="M578" s="249"/>
      <c r="N578" s="142">
        <f t="shared" ref="N578" si="477">M578</f>
        <v>0</v>
      </c>
      <c r="O578" s="75">
        <f>N578</f>
        <v>0</v>
      </c>
      <c r="P578" s="74">
        <v>21051100</v>
      </c>
      <c r="Q578" s="74">
        <v>21051100</v>
      </c>
      <c r="R578" s="74">
        <v>21051100</v>
      </c>
      <c r="S578" s="143" t="str">
        <f>IF(L578="Swakelola","Dinas Perumahan Rakyat dan Kawasan Pemukiman"," ")</f>
        <v/>
      </c>
      <c r="T578" s="77">
        <v>56</v>
      </c>
      <c r="U578" s="78">
        <f t="shared" ref="U578:V578" si="478">ROUNDUP(X578,0)</f>
        <v>56</v>
      </c>
      <c r="V578" s="78">
        <f t="shared" si="478"/>
        <v>56</v>
      </c>
      <c r="W578" s="78">
        <v>42.564271167926357</v>
      </c>
      <c r="X578" s="78">
        <f t="shared" ref="X578" si="479">Q578/J578*100</f>
        <v>55.397631578947369</v>
      </c>
      <c r="Y578" s="78">
        <f>(P578/J578)*100</f>
        <v>55.397631578947369</v>
      </c>
      <c r="Z578" s="79">
        <f>J578-P578</f>
        <v>16948900</v>
      </c>
      <c r="AA578" s="79">
        <f>J578-Q578</f>
        <v>16948900</v>
      </c>
      <c r="AB578" s="79">
        <f>L578-R578</f>
        <v>-21051100</v>
      </c>
      <c r="AC578" s="102"/>
      <c r="AD578" s="226"/>
    </row>
    <row r="579" spans="1:30" s="241" customFormat="1" ht="30" customHeight="1">
      <c r="A579" s="234"/>
      <c r="B579" s="235"/>
      <c r="C579" s="51" t="s">
        <v>965</v>
      </c>
      <c r="D579" s="171"/>
      <c r="E579" s="171"/>
      <c r="F579" s="802" t="s">
        <v>966</v>
      </c>
      <c r="G579" s="803"/>
      <c r="H579" s="242"/>
      <c r="I579" s="243"/>
      <c r="J579" s="63"/>
      <c r="K579" s="244"/>
      <c r="L579" s="245"/>
      <c r="M579" s="245"/>
      <c r="N579" s="63"/>
      <c r="O579" s="63"/>
      <c r="P579" s="63"/>
      <c r="Q579" s="63"/>
      <c r="R579" s="63"/>
      <c r="S579" s="60"/>
      <c r="T579" s="62"/>
      <c r="U579" s="62"/>
      <c r="V579" s="62"/>
      <c r="W579" s="62"/>
      <c r="X579" s="62"/>
      <c r="Y579" s="62"/>
      <c r="Z579" s="63"/>
      <c r="AA579" s="63"/>
      <c r="AB579" s="63"/>
      <c r="AC579" s="63"/>
      <c r="AD579" s="221"/>
    </row>
    <row r="580" spans="1:30" s="241" customFormat="1" ht="30" customHeight="1">
      <c r="A580" s="234"/>
      <c r="B580" s="235"/>
      <c r="C580" s="51" t="s">
        <v>967</v>
      </c>
      <c r="D580" s="171"/>
      <c r="E580" s="171"/>
      <c r="F580" s="802" t="s">
        <v>968</v>
      </c>
      <c r="G580" s="803"/>
      <c r="H580" s="242"/>
      <c r="I580" s="243"/>
      <c r="J580" s="63"/>
      <c r="K580" s="244"/>
      <c r="L580" s="245"/>
      <c r="M580" s="245"/>
      <c r="N580" s="63"/>
      <c r="O580" s="63"/>
      <c r="P580" s="63"/>
      <c r="Q580" s="63"/>
      <c r="R580" s="63"/>
      <c r="S580" s="60"/>
      <c r="T580" s="62"/>
      <c r="U580" s="62"/>
      <c r="V580" s="62"/>
      <c r="W580" s="62"/>
      <c r="X580" s="62"/>
      <c r="Y580" s="62"/>
      <c r="Z580" s="63"/>
      <c r="AA580" s="63"/>
      <c r="AB580" s="63"/>
      <c r="AC580" s="63"/>
      <c r="AD580" s="221"/>
    </row>
    <row r="581" spans="1:30" s="146" customFormat="1" ht="30" customHeight="1">
      <c r="A581" s="135"/>
      <c r="B581" s="136"/>
      <c r="C581" s="82" t="s">
        <v>969</v>
      </c>
      <c r="D581" s="83"/>
      <c r="E581" s="83"/>
      <c r="F581" s="762" t="s">
        <v>970</v>
      </c>
      <c r="G581" s="765"/>
      <c r="H581" s="246"/>
      <c r="I581" s="247"/>
      <c r="J581" s="79"/>
      <c r="K581" s="248"/>
      <c r="L581" s="249"/>
      <c r="M581" s="249"/>
      <c r="N581" s="142">
        <f t="shared" ref="N581" si="480">M581</f>
        <v>0</v>
      </c>
      <c r="O581" s="75">
        <f>N581</f>
        <v>0</v>
      </c>
      <c r="P581" s="74">
        <v>2743000</v>
      </c>
      <c r="Q581" s="74"/>
      <c r="R581" s="74"/>
      <c r="S581" s="143"/>
      <c r="T581" s="77"/>
      <c r="U581" s="78"/>
      <c r="V581" s="78"/>
      <c r="W581" s="78"/>
      <c r="X581" s="78"/>
      <c r="Y581" s="78"/>
      <c r="Z581" s="79"/>
      <c r="AA581" s="79"/>
      <c r="AB581" s="79"/>
      <c r="AC581" s="102"/>
      <c r="AD581" s="226"/>
    </row>
    <row r="582" spans="1:30" s="146" customFormat="1" ht="30" customHeight="1">
      <c r="A582" s="135"/>
      <c r="B582" s="136"/>
      <c r="C582" s="82"/>
      <c r="D582" s="83"/>
      <c r="E582" s="83"/>
      <c r="F582" s="762" t="s">
        <v>971</v>
      </c>
      <c r="G582" s="812"/>
      <c r="H582" s="246"/>
      <c r="I582" s="247"/>
      <c r="J582" s="79">
        <v>43000000</v>
      </c>
      <c r="K582" s="248" t="s">
        <v>45</v>
      </c>
      <c r="L582" s="249"/>
      <c r="M582" s="249"/>
      <c r="N582" s="142"/>
      <c r="O582" s="75"/>
      <c r="P582" s="74"/>
      <c r="Q582" s="74">
        <v>5588600</v>
      </c>
      <c r="R582" s="74"/>
      <c r="S582" s="143"/>
      <c r="T582" s="78"/>
      <c r="U582" s="78">
        <f t="shared" ref="U582:V584" si="481">ROUNDUP(X582,0)</f>
        <v>13</v>
      </c>
      <c r="V582" s="78">
        <f t="shared" si="481"/>
        <v>0</v>
      </c>
      <c r="W582" s="78">
        <v>42.564271167926357</v>
      </c>
      <c r="X582" s="78">
        <f t="shared" ref="X582:X584" si="482">Q582/J582*100</f>
        <v>12.996744186046511</v>
      </c>
      <c r="Y582" s="78">
        <f t="shared" ref="Y582:Y584" si="483">(P582/J582)*100</f>
        <v>0</v>
      </c>
      <c r="Z582" s="79">
        <f t="shared" ref="Z582:Z584" si="484">J582-P582</f>
        <v>43000000</v>
      </c>
      <c r="AA582" s="79">
        <f t="shared" ref="AA582:AA584" si="485">J582-Q582</f>
        <v>37411400</v>
      </c>
      <c r="AB582" s="79"/>
      <c r="AC582" s="102"/>
      <c r="AD582" s="226"/>
    </row>
    <row r="583" spans="1:30" s="146" customFormat="1" ht="30" customHeight="1">
      <c r="A583" s="135"/>
      <c r="B583" s="136"/>
      <c r="C583" s="82"/>
      <c r="D583" s="83"/>
      <c r="E583" s="83"/>
      <c r="F583" s="762" t="s">
        <v>972</v>
      </c>
      <c r="G583" s="812"/>
      <c r="H583" s="246"/>
      <c r="I583" s="247"/>
      <c r="J583" s="79">
        <v>250000000</v>
      </c>
      <c r="K583" s="248" t="s">
        <v>45</v>
      </c>
      <c r="L583" s="249"/>
      <c r="M583" s="249"/>
      <c r="N583" s="142"/>
      <c r="O583" s="75"/>
      <c r="P583" s="74"/>
      <c r="Q583" s="74">
        <v>2706600</v>
      </c>
      <c r="R583" s="74"/>
      <c r="S583" s="143"/>
      <c r="T583" s="78"/>
      <c r="U583" s="78">
        <f t="shared" si="481"/>
        <v>2</v>
      </c>
      <c r="V583" s="78">
        <f t="shared" si="481"/>
        <v>0</v>
      </c>
      <c r="W583" s="78">
        <v>42.564271167926357</v>
      </c>
      <c r="X583" s="78">
        <f t="shared" si="482"/>
        <v>1.08264</v>
      </c>
      <c r="Y583" s="78">
        <f t="shared" si="483"/>
        <v>0</v>
      </c>
      <c r="Z583" s="79">
        <f t="shared" si="484"/>
        <v>250000000</v>
      </c>
      <c r="AA583" s="79">
        <f t="shared" si="485"/>
        <v>247293400</v>
      </c>
      <c r="AB583" s="79"/>
      <c r="AC583" s="102"/>
      <c r="AD583" s="226"/>
    </row>
    <row r="584" spans="1:30" s="146" customFormat="1" ht="45.75" customHeight="1">
      <c r="A584" s="135"/>
      <c r="B584" s="136"/>
      <c r="C584" s="82"/>
      <c r="D584" s="83"/>
      <c r="E584" s="83"/>
      <c r="F584" s="762" t="s">
        <v>973</v>
      </c>
      <c r="G584" s="812"/>
      <c r="H584" s="246"/>
      <c r="I584" s="247"/>
      <c r="J584" s="79">
        <v>525000000</v>
      </c>
      <c r="K584" s="248" t="s">
        <v>45</v>
      </c>
      <c r="L584" s="249"/>
      <c r="M584" s="249"/>
      <c r="N584" s="142"/>
      <c r="O584" s="75"/>
      <c r="P584" s="74"/>
      <c r="Q584" s="74">
        <v>0</v>
      </c>
      <c r="R584" s="74"/>
      <c r="S584" s="143"/>
      <c r="T584" s="78"/>
      <c r="U584" s="78">
        <f t="shared" si="481"/>
        <v>0</v>
      </c>
      <c r="V584" s="78">
        <f t="shared" si="481"/>
        <v>0</v>
      </c>
      <c r="W584" s="78">
        <v>42.564271167926357</v>
      </c>
      <c r="X584" s="78">
        <f t="shared" si="482"/>
        <v>0</v>
      </c>
      <c r="Y584" s="78">
        <f t="shared" si="483"/>
        <v>0</v>
      </c>
      <c r="Z584" s="79">
        <f t="shared" si="484"/>
        <v>525000000</v>
      </c>
      <c r="AA584" s="79">
        <f t="shared" si="485"/>
        <v>525000000</v>
      </c>
      <c r="AB584" s="79"/>
      <c r="AC584" s="102"/>
      <c r="AD584" s="226"/>
    </row>
    <row r="585" spans="1:30" s="241" customFormat="1" ht="30" customHeight="1">
      <c r="A585" s="234"/>
      <c r="B585" s="235"/>
      <c r="C585" s="51" t="s">
        <v>974</v>
      </c>
      <c r="D585" s="171"/>
      <c r="E585" s="171"/>
      <c r="F585" s="802" t="s">
        <v>975</v>
      </c>
      <c r="G585" s="803"/>
      <c r="H585" s="242"/>
      <c r="I585" s="243"/>
      <c r="J585" s="63"/>
      <c r="K585" s="244"/>
      <c r="L585" s="245"/>
      <c r="M585" s="245"/>
      <c r="N585" s="63"/>
      <c r="O585" s="63"/>
      <c r="P585" s="63"/>
      <c r="Q585" s="63"/>
      <c r="R585" s="63"/>
      <c r="S585" s="60"/>
      <c r="T585" s="62"/>
      <c r="U585" s="62"/>
      <c r="V585" s="62"/>
      <c r="W585" s="62"/>
      <c r="X585" s="62"/>
      <c r="Y585" s="62"/>
      <c r="Z585" s="63"/>
      <c r="AA585" s="63"/>
      <c r="AB585" s="63"/>
      <c r="AC585" s="63"/>
      <c r="AD585" s="221"/>
    </row>
    <row r="586" spans="1:30" s="146" customFormat="1" ht="30" customHeight="1">
      <c r="A586" s="135"/>
      <c r="B586" s="136"/>
      <c r="C586" s="66" t="s">
        <v>976</v>
      </c>
      <c r="D586" s="83"/>
      <c r="E586" s="83"/>
      <c r="F586" s="762" t="s">
        <v>977</v>
      </c>
      <c r="G586" s="765"/>
      <c r="H586" s="246"/>
      <c r="I586" s="247"/>
      <c r="J586" s="79"/>
      <c r="K586" s="256"/>
      <c r="L586" s="249"/>
      <c r="M586" s="249"/>
      <c r="N586" s="142"/>
      <c r="O586" s="75">
        <f t="shared" ref="O586:R589" si="486">N586</f>
        <v>0</v>
      </c>
      <c r="P586" s="74">
        <f t="shared" si="486"/>
        <v>0</v>
      </c>
      <c r="Q586" s="74">
        <f t="shared" si="486"/>
        <v>0</v>
      </c>
      <c r="R586" s="74">
        <f t="shared" si="486"/>
        <v>0</v>
      </c>
      <c r="S586" s="143" t="str">
        <f t="shared" ref="S586:S589" si="487">IF(L586="Swakelola","Dinas Perumahan Rakyat dan Kawasan Pemukiman"," ")</f>
        <v/>
      </c>
      <c r="T586" s="77"/>
      <c r="U586" s="78"/>
      <c r="V586" s="78"/>
      <c r="W586" s="78"/>
      <c r="X586" s="78"/>
      <c r="Y586" s="78"/>
      <c r="Z586" s="79">
        <f>J586-P586</f>
        <v>0</v>
      </c>
      <c r="AA586" s="79">
        <f>J586-Q586</f>
        <v>0</v>
      </c>
      <c r="AB586" s="79">
        <f>L586-R586</f>
        <v>0</v>
      </c>
      <c r="AC586" s="102"/>
      <c r="AD586" s="226"/>
    </row>
    <row r="587" spans="1:30" s="146" customFormat="1" ht="45" customHeight="1">
      <c r="A587" s="135"/>
      <c r="B587" s="136"/>
      <c r="C587" s="82"/>
      <c r="D587" s="83"/>
      <c r="E587" s="83"/>
      <c r="F587" s="804" t="s">
        <v>978</v>
      </c>
      <c r="G587" s="805"/>
      <c r="H587" s="246"/>
      <c r="I587" s="247"/>
      <c r="J587" s="79">
        <v>30000000</v>
      </c>
      <c r="K587" s="252" t="s">
        <v>45</v>
      </c>
      <c r="L587" s="253"/>
      <c r="M587" s="249"/>
      <c r="N587" s="142">
        <v>4530000</v>
      </c>
      <c r="O587" s="75">
        <v>4530000</v>
      </c>
      <c r="P587" s="74">
        <v>9422700</v>
      </c>
      <c r="Q587" s="74">
        <v>9422700</v>
      </c>
      <c r="R587" s="74">
        <v>9422700</v>
      </c>
      <c r="S587" s="143" t="s">
        <v>870</v>
      </c>
      <c r="T587" s="77">
        <v>32</v>
      </c>
      <c r="U587" s="78">
        <f t="shared" ref="U587:V589" si="488">ROUNDUP(X587,0)</f>
        <v>32</v>
      </c>
      <c r="V587" s="78">
        <f t="shared" si="488"/>
        <v>32</v>
      </c>
      <c r="W587" s="78">
        <v>42.564271167926357</v>
      </c>
      <c r="X587" s="78">
        <f t="shared" ref="X587:X589" si="489">Q587/J587*100</f>
        <v>31.408999999999999</v>
      </c>
      <c r="Y587" s="78">
        <f>(P587/J587)*100</f>
        <v>31.408999999999999</v>
      </c>
      <c r="Z587" s="79"/>
      <c r="AA587" s="79">
        <f t="shared" ref="AA587:AA588" si="490">J587-Q587</f>
        <v>20577300</v>
      </c>
      <c r="AB587" s="79"/>
      <c r="AC587" s="102"/>
      <c r="AD587" s="226"/>
    </row>
    <row r="588" spans="1:30" s="146" customFormat="1" ht="45" customHeight="1">
      <c r="A588" s="135"/>
      <c r="B588" s="136"/>
      <c r="C588" s="82"/>
      <c r="D588" s="83"/>
      <c r="E588" s="83"/>
      <c r="F588" s="804" t="s">
        <v>979</v>
      </c>
      <c r="G588" s="805"/>
      <c r="H588" s="246"/>
      <c r="I588" s="247"/>
      <c r="J588" s="79">
        <v>500000000</v>
      </c>
      <c r="K588" s="257" t="s">
        <v>980</v>
      </c>
      <c r="L588" s="253"/>
      <c r="M588" s="249"/>
      <c r="N588" s="142">
        <v>0</v>
      </c>
      <c r="O588" s="75"/>
      <c r="P588" s="74"/>
      <c r="Q588" s="74"/>
      <c r="R588" s="74"/>
      <c r="S588" s="143" t="s">
        <v>870</v>
      </c>
      <c r="T588" s="77">
        <v>0</v>
      </c>
      <c r="U588" s="78">
        <f t="shared" si="488"/>
        <v>0</v>
      </c>
      <c r="V588" s="78">
        <f t="shared" si="488"/>
        <v>0</v>
      </c>
      <c r="W588" s="78">
        <v>42.564271167926357</v>
      </c>
      <c r="X588" s="78">
        <f t="shared" si="489"/>
        <v>0</v>
      </c>
      <c r="Y588" s="78">
        <f>(P588/J588)*100</f>
        <v>0</v>
      </c>
      <c r="Z588" s="79"/>
      <c r="AA588" s="79">
        <f t="shared" si="490"/>
        <v>500000000</v>
      </c>
      <c r="AB588" s="79"/>
      <c r="AC588" s="102"/>
      <c r="AD588" s="226"/>
    </row>
    <row r="589" spans="1:30" s="146" customFormat="1" ht="30" customHeight="1">
      <c r="A589" s="135"/>
      <c r="B589" s="136"/>
      <c r="C589" s="66" t="s">
        <v>981</v>
      </c>
      <c r="D589" s="83"/>
      <c r="E589" s="83"/>
      <c r="F589" s="762" t="s">
        <v>982</v>
      </c>
      <c r="G589" s="765"/>
      <c r="H589" s="246"/>
      <c r="I589" s="247"/>
      <c r="J589" s="79">
        <v>198000000</v>
      </c>
      <c r="K589" s="248" t="s">
        <v>45</v>
      </c>
      <c r="L589" s="249"/>
      <c r="M589" s="249"/>
      <c r="N589" s="142">
        <f t="shared" ref="N589" si="491">M589</f>
        <v>0</v>
      </c>
      <c r="O589" s="75">
        <f t="shared" si="486"/>
        <v>0</v>
      </c>
      <c r="P589" s="74">
        <v>53108823</v>
      </c>
      <c r="Q589" s="74">
        <v>53108823</v>
      </c>
      <c r="R589" s="74">
        <v>53108823</v>
      </c>
      <c r="S589" s="143" t="str">
        <f t="shared" si="487"/>
        <v/>
      </c>
      <c r="T589" s="77">
        <v>27</v>
      </c>
      <c r="U589" s="78">
        <f t="shared" si="488"/>
        <v>27</v>
      </c>
      <c r="V589" s="78">
        <f t="shared" si="488"/>
        <v>27</v>
      </c>
      <c r="W589" s="78">
        <v>42.564271167926357</v>
      </c>
      <c r="X589" s="78">
        <f t="shared" si="489"/>
        <v>26.82263787878788</v>
      </c>
      <c r="Y589" s="78">
        <f>(P589/J589)*100</f>
        <v>26.82263787878788</v>
      </c>
      <c r="Z589" s="79">
        <f>J589-P589</f>
        <v>144891177</v>
      </c>
      <c r="AA589" s="79">
        <f>J589-Q589</f>
        <v>144891177</v>
      </c>
      <c r="AB589" s="79">
        <f>L589-R589</f>
        <v>-53108823</v>
      </c>
      <c r="AC589" s="102"/>
      <c r="AD589" s="226"/>
    </row>
    <row r="590" spans="1:30" s="241" customFormat="1" ht="30" customHeight="1">
      <c r="A590" s="234"/>
      <c r="B590" s="235"/>
      <c r="C590" s="51" t="s">
        <v>983</v>
      </c>
      <c r="D590" s="171"/>
      <c r="E590" s="171"/>
      <c r="F590" s="802" t="s">
        <v>984</v>
      </c>
      <c r="G590" s="803"/>
      <c r="H590" s="242"/>
      <c r="I590" s="243"/>
      <c r="J590" s="63"/>
      <c r="K590" s="244"/>
      <c r="L590" s="245"/>
      <c r="M590" s="245"/>
      <c r="N590" s="63"/>
      <c r="O590" s="63"/>
      <c r="P590" s="63"/>
      <c r="Q590" s="63"/>
      <c r="R590" s="63"/>
      <c r="S590" s="60"/>
      <c r="T590" s="62"/>
      <c r="U590" s="62"/>
      <c r="V590" s="62"/>
      <c r="W590" s="62"/>
      <c r="X590" s="62"/>
      <c r="Y590" s="62"/>
      <c r="Z590" s="63"/>
      <c r="AA590" s="63"/>
      <c r="AB590" s="63"/>
      <c r="AC590" s="63"/>
      <c r="AD590" s="221"/>
    </row>
    <row r="591" spans="1:30" s="241" customFormat="1" ht="30" customHeight="1">
      <c r="A591" s="234"/>
      <c r="B591" s="235"/>
      <c r="C591" s="51" t="s">
        <v>985</v>
      </c>
      <c r="D591" s="171"/>
      <c r="E591" s="171"/>
      <c r="F591" s="802" t="s">
        <v>986</v>
      </c>
      <c r="G591" s="803"/>
      <c r="H591" s="242"/>
      <c r="I591" s="243"/>
      <c r="J591" s="63"/>
      <c r="K591" s="244"/>
      <c r="L591" s="245"/>
      <c r="M591" s="245"/>
      <c r="N591" s="63"/>
      <c r="O591" s="63"/>
      <c r="P591" s="63"/>
      <c r="Q591" s="63"/>
      <c r="R591" s="63"/>
      <c r="S591" s="60"/>
      <c r="T591" s="62"/>
      <c r="U591" s="62"/>
      <c r="V591" s="62"/>
      <c r="W591" s="62"/>
      <c r="X591" s="62"/>
      <c r="Y591" s="62"/>
      <c r="Z591" s="63"/>
      <c r="AA591" s="63"/>
      <c r="AB591" s="63"/>
      <c r="AC591" s="63"/>
      <c r="AD591" s="221"/>
    </row>
    <row r="592" spans="1:30" s="146" customFormat="1" ht="30" customHeight="1">
      <c r="A592" s="135"/>
      <c r="B592" s="136"/>
      <c r="C592" s="66" t="s">
        <v>987</v>
      </c>
      <c r="D592" s="83"/>
      <c r="E592" s="83"/>
      <c r="F592" s="762" t="s">
        <v>988</v>
      </c>
      <c r="G592" s="765"/>
      <c r="H592" s="246"/>
      <c r="I592" s="247"/>
      <c r="J592" s="79"/>
      <c r="K592" s="248"/>
      <c r="L592" s="249"/>
      <c r="M592" s="249"/>
      <c r="N592" s="142">
        <v>85856100</v>
      </c>
      <c r="O592" s="75"/>
      <c r="P592" s="74"/>
      <c r="Q592" s="74"/>
      <c r="R592" s="74"/>
      <c r="S592" s="143"/>
      <c r="T592" s="77"/>
      <c r="U592" s="78"/>
      <c r="V592" s="78"/>
      <c r="W592" s="78"/>
      <c r="X592" s="78"/>
      <c r="Y592" s="78"/>
      <c r="Z592" s="79"/>
      <c r="AA592" s="79"/>
      <c r="AB592" s="79"/>
      <c r="AC592" s="102"/>
      <c r="AD592" s="226"/>
    </row>
    <row r="593" spans="1:30" s="146" customFormat="1" ht="30" customHeight="1">
      <c r="A593" s="135"/>
      <c r="B593" s="136"/>
      <c r="C593" s="66"/>
      <c r="D593" s="83"/>
      <c r="E593" s="83"/>
      <c r="F593" s="762" t="s">
        <v>989</v>
      </c>
      <c r="G593" s="765"/>
      <c r="H593" s="246"/>
      <c r="I593" s="247"/>
      <c r="J593" s="79">
        <v>90000000</v>
      </c>
      <c r="K593" s="248" t="s">
        <v>45</v>
      </c>
      <c r="L593" s="249"/>
      <c r="M593" s="249"/>
      <c r="N593" s="142"/>
      <c r="O593" s="75">
        <v>0</v>
      </c>
      <c r="P593" s="74">
        <v>6900000</v>
      </c>
      <c r="Q593" s="74">
        <v>12619400</v>
      </c>
      <c r="R593" s="74">
        <v>6900000</v>
      </c>
      <c r="S593" s="143"/>
      <c r="T593" s="77">
        <v>8</v>
      </c>
      <c r="U593" s="78">
        <f t="shared" ref="U593:V615" si="492">ROUNDUP(X593,0)</f>
        <v>15</v>
      </c>
      <c r="V593" s="78">
        <f t="shared" si="492"/>
        <v>8</v>
      </c>
      <c r="W593" s="78">
        <v>42.564271167926357</v>
      </c>
      <c r="X593" s="78">
        <f t="shared" ref="X593:X615" si="493">Q593/J593*100</f>
        <v>14.021555555555556</v>
      </c>
      <c r="Y593" s="78">
        <f t="shared" ref="Y593:Y615" si="494">(P593/J593)*100</f>
        <v>7.6666666666666661</v>
      </c>
      <c r="Z593" s="79">
        <f t="shared" ref="Z593:AB614" si="495">J593-P593</f>
        <v>83100000</v>
      </c>
      <c r="AA593" s="79">
        <f t="shared" ref="AA593:AA615" si="496">J593-Q593</f>
        <v>77380600</v>
      </c>
      <c r="AB593" s="79">
        <f t="shared" si="495"/>
        <v>-6900000</v>
      </c>
      <c r="AC593" s="102"/>
      <c r="AD593" s="226"/>
    </row>
    <row r="594" spans="1:30" s="146" customFormat="1" ht="30" customHeight="1">
      <c r="A594" s="135"/>
      <c r="B594" s="136"/>
      <c r="C594" s="66"/>
      <c r="D594" s="83"/>
      <c r="E594" s="83"/>
      <c r="F594" s="762" t="s">
        <v>990</v>
      </c>
      <c r="G594" s="765"/>
      <c r="H594" s="246"/>
      <c r="I594" s="247"/>
      <c r="J594" s="79">
        <v>35000000</v>
      </c>
      <c r="K594" s="248" t="s">
        <v>45</v>
      </c>
      <c r="L594" s="249"/>
      <c r="M594" s="249"/>
      <c r="N594" s="142"/>
      <c r="O594" s="75">
        <v>0</v>
      </c>
      <c r="P594" s="74">
        <v>300000</v>
      </c>
      <c r="Q594" s="74">
        <v>300000</v>
      </c>
      <c r="R594" s="74">
        <v>300000</v>
      </c>
      <c r="S594" s="143"/>
      <c r="T594" s="77">
        <v>1</v>
      </c>
      <c r="U594" s="78">
        <f t="shared" si="492"/>
        <v>1</v>
      </c>
      <c r="V594" s="78">
        <f t="shared" si="492"/>
        <v>1</v>
      </c>
      <c r="W594" s="78">
        <v>42.564271167926357</v>
      </c>
      <c r="X594" s="78">
        <f t="shared" si="493"/>
        <v>0.85714285714285721</v>
      </c>
      <c r="Y594" s="78">
        <f t="shared" si="494"/>
        <v>0.85714285714285721</v>
      </c>
      <c r="Z594" s="79">
        <f t="shared" si="495"/>
        <v>34700000</v>
      </c>
      <c r="AA594" s="79">
        <f t="shared" si="496"/>
        <v>34700000</v>
      </c>
      <c r="AB594" s="79">
        <f t="shared" si="495"/>
        <v>-300000</v>
      </c>
      <c r="AC594" s="102"/>
      <c r="AD594" s="226"/>
    </row>
    <row r="595" spans="1:30" s="146" customFormat="1" ht="30" customHeight="1">
      <c r="A595" s="135"/>
      <c r="B595" s="136"/>
      <c r="C595" s="66"/>
      <c r="D595" s="83"/>
      <c r="E595" s="83"/>
      <c r="F595" s="762" t="s">
        <v>991</v>
      </c>
      <c r="G595" s="765"/>
      <c r="H595" s="246"/>
      <c r="I595" s="247"/>
      <c r="J595" s="79">
        <v>40000000</v>
      </c>
      <c r="K595" s="248" t="s">
        <v>45</v>
      </c>
      <c r="L595" s="249"/>
      <c r="M595" s="249"/>
      <c r="N595" s="142"/>
      <c r="O595" s="75">
        <v>0</v>
      </c>
      <c r="P595" s="74">
        <v>60000</v>
      </c>
      <c r="Q595" s="74">
        <v>60000</v>
      </c>
      <c r="R595" s="74">
        <v>60000</v>
      </c>
      <c r="S595" s="143"/>
      <c r="T595" s="77">
        <v>1</v>
      </c>
      <c r="U595" s="78">
        <f t="shared" si="492"/>
        <v>1</v>
      </c>
      <c r="V595" s="78">
        <f t="shared" si="492"/>
        <v>1</v>
      </c>
      <c r="W595" s="78">
        <v>42.564271167926357</v>
      </c>
      <c r="X595" s="78">
        <f t="shared" si="493"/>
        <v>0.15</v>
      </c>
      <c r="Y595" s="78">
        <f t="shared" si="494"/>
        <v>0.15</v>
      </c>
      <c r="Z595" s="79">
        <f t="shared" si="495"/>
        <v>39940000</v>
      </c>
      <c r="AA595" s="79">
        <f t="shared" si="496"/>
        <v>39940000</v>
      </c>
      <c r="AB595" s="79">
        <f t="shared" si="495"/>
        <v>-60000</v>
      </c>
      <c r="AC595" s="102"/>
      <c r="AD595" s="226"/>
    </row>
    <row r="596" spans="1:30" s="146" customFormat="1" ht="30" customHeight="1">
      <c r="A596" s="135"/>
      <c r="B596" s="136"/>
      <c r="C596" s="66"/>
      <c r="D596" s="83"/>
      <c r="E596" s="83"/>
      <c r="F596" s="762" t="s">
        <v>992</v>
      </c>
      <c r="G596" s="765"/>
      <c r="H596" s="246"/>
      <c r="I596" s="247"/>
      <c r="J596" s="79">
        <v>949999300</v>
      </c>
      <c r="K596" s="248" t="s">
        <v>45</v>
      </c>
      <c r="L596" s="249"/>
      <c r="M596" s="249"/>
      <c r="N596" s="142"/>
      <c r="O596" s="75">
        <v>77578600</v>
      </c>
      <c r="P596" s="74">
        <v>370925640</v>
      </c>
      <c r="Q596" s="74">
        <v>379225640</v>
      </c>
      <c r="R596" s="74">
        <v>370925640</v>
      </c>
      <c r="S596" s="143"/>
      <c r="T596" s="77">
        <v>40</v>
      </c>
      <c r="U596" s="78">
        <f t="shared" si="492"/>
        <v>40</v>
      </c>
      <c r="V596" s="78">
        <f t="shared" si="492"/>
        <v>40</v>
      </c>
      <c r="W596" s="78">
        <v>42.564271167926357</v>
      </c>
      <c r="X596" s="78">
        <f t="shared" si="493"/>
        <v>39.918517834697354</v>
      </c>
      <c r="Y596" s="78">
        <f t="shared" si="494"/>
        <v>39.04483298040325</v>
      </c>
      <c r="Z596" s="79">
        <f t="shared" si="495"/>
        <v>579073660</v>
      </c>
      <c r="AA596" s="79">
        <f t="shared" si="496"/>
        <v>570773660</v>
      </c>
      <c r="AB596" s="79">
        <f t="shared" si="495"/>
        <v>-370925640</v>
      </c>
      <c r="AC596" s="102"/>
      <c r="AD596" s="226"/>
    </row>
    <row r="597" spans="1:30" s="146" customFormat="1" ht="30" customHeight="1">
      <c r="A597" s="135"/>
      <c r="B597" s="136"/>
      <c r="C597" s="66"/>
      <c r="D597" s="83"/>
      <c r="E597" s="83"/>
      <c r="F597" s="762" t="s">
        <v>993</v>
      </c>
      <c r="G597" s="765"/>
      <c r="H597" s="246"/>
      <c r="I597" s="247"/>
      <c r="J597" s="79">
        <v>199997620</v>
      </c>
      <c r="K597" s="248" t="s">
        <v>45</v>
      </c>
      <c r="L597" s="249"/>
      <c r="M597" s="249"/>
      <c r="N597" s="142"/>
      <c r="O597" s="75">
        <v>0</v>
      </c>
      <c r="P597" s="74">
        <v>0</v>
      </c>
      <c r="Q597" s="74">
        <v>0</v>
      </c>
      <c r="R597" s="74">
        <v>0</v>
      </c>
      <c r="S597" s="143"/>
      <c r="T597" s="77">
        <v>0</v>
      </c>
      <c r="U597" s="78">
        <f t="shared" si="492"/>
        <v>0</v>
      </c>
      <c r="V597" s="78">
        <f t="shared" si="492"/>
        <v>0</v>
      </c>
      <c r="W597" s="78">
        <v>42.564271167926357</v>
      </c>
      <c r="X597" s="78">
        <f t="shared" si="493"/>
        <v>0</v>
      </c>
      <c r="Y597" s="78">
        <f t="shared" si="494"/>
        <v>0</v>
      </c>
      <c r="Z597" s="79">
        <f t="shared" si="495"/>
        <v>199997620</v>
      </c>
      <c r="AA597" s="79">
        <f t="shared" si="496"/>
        <v>199997620</v>
      </c>
      <c r="AB597" s="79">
        <f t="shared" si="495"/>
        <v>0</v>
      </c>
      <c r="AC597" s="102"/>
      <c r="AD597" s="226"/>
    </row>
    <row r="598" spans="1:30" s="146" customFormat="1" ht="30" customHeight="1">
      <c r="A598" s="135"/>
      <c r="B598" s="136"/>
      <c r="C598" s="66"/>
      <c r="D598" s="83"/>
      <c r="E598" s="83"/>
      <c r="F598" s="762" t="s">
        <v>994</v>
      </c>
      <c r="G598" s="765"/>
      <c r="H598" s="246" t="s">
        <v>995</v>
      </c>
      <c r="I598" s="247" t="s">
        <v>589</v>
      </c>
      <c r="J598" s="79">
        <v>69972495</v>
      </c>
      <c r="K598" s="248" t="s">
        <v>45</v>
      </c>
      <c r="L598" s="249"/>
      <c r="M598" s="249"/>
      <c r="N598" s="142"/>
      <c r="O598" s="75">
        <v>0</v>
      </c>
      <c r="P598" s="74">
        <v>0</v>
      </c>
      <c r="Q598" s="74">
        <v>0</v>
      </c>
      <c r="R598" s="74">
        <v>0</v>
      </c>
      <c r="S598" s="143"/>
      <c r="T598" s="77">
        <v>0</v>
      </c>
      <c r="U598" s="78">
        <f t="shared" si="492"/>
        <v>0</v>
      </c>
      <c r="V598" s="78">
        <f t="shared" si="492"/>
        <v>0</v>
      </c>
      <c r="W598" s="78">
        <v>42.564271167926357</v>
      </c>
      <c r="X598" s="78">
        <f t="shared" si="493"/>
        <v>0</v>
      </c>
      <c r="Y598" s="78">
        <f t="shared" si="494"/>
        <v>0</v>
      </c>
      <c r="Z598" s="79">
        <f t="shared" si="495"/>
        <v>69972495</v>
      </c>
      <c r="AA598" s="79">
        <f t="shared" si="496"/>
        <v>69972495</v>
      </c>
      <c r="AB598" s="79">
        <f t="shared" si="495"/>
        <v>0</v>
      </c>
      <c r="AC598" s="102"/>
      <c r="AD598" s="226"/>
    </row>
    <row r="599" spans="1:30" s="146" customFormat="1" ht="30" customHeight="1">
      <c r="A599" s="135"/>
      <c r="B599" s="136"/>
      <c r="C599" s="66"/>
      <c r="D599" s="83"/>
      <c r="E599" s="83"/>
      <c r="F599" s="762" t="s">
        <v>996</v>
      </c>
      <c r="G599" s="765"/>
      <c r="H599" s="246"/>
      <c r="I599" s="247"/>
      <c r="J599" s="79">
        <v>173282400</v>
      </c>
      <c r="K599" s="248" t="s">
        <v>45</v>
      </c>
      <c r="L599" s="249"/>
      <c r="M599" s="249"/>
      <c r="N599" s="142"/>
      <c r="O599" s="75">
        <v>0</v>
      </c>
      <c r="P599" s="74">
        <v>96335900</v>
      </c>
      <c r="Q599" s="74">
        <v>106115900</v>
      </c>
      <c r="R599" s="74">
        <v>96335900</v>
      </c>
      <c r="S599" s="143"/>
      <c r="T599" s="77">
        <v>56</v>
      </c>
      <c r="U599" s="78">
        <f t="shared" si="492"/>
        <v>62</v>
      </c>
      <c r="V599" s="78">
        <f t="shared" si="492"/>
        <v>56</v>
      </c>
      <c r="W599" s="78">
        <v>42.564271167926357</v>
      </c>
      <c r="X599" s="78">
        <f t="shared" si="493"/>
        <v>61.238706296773358</v>
      </c>
      <c r="Y599" s="78">
        <f t="shared" si="494"/>
        <v>55.594740146720035</v>
      </c>
      <c r="Z599" s="79">
        <f t="shared" si="495"/>
        <v>76946500</v>
      </c>
      <c r="AA599" s="79">
        <f t="shared" si="496"/>
        <v>67166500</v>
      </c>
      <c r="AB599" s="79">
        <f t="shared" si="495"/>
        <v>-96335900</v>
      </c>
      <c r="AC599" s="102"/>
      <c r="AD599" s="226"/>
    </row>
    <row r="600" spans="1:30" s="146" customFormat="1" ht="30" customHeight="1">
      <c r="A600" s="135"/>
      <c r="B600" s="136"/>
      <c r="C600" s="66"/>
      <c r="D600" s="83"/>
      <c r="E600" s="83"/>
      <c r="F600" s="762" t="s">
        <v>997</v>
      </c>
      <c r="G600" s="765"/>
      <c r="H600" s="246"/>
      <c r="I600" s="247"/>
      <c r="J600" s="79">
        <v>162280200</v>
      </c>
      <c r="K600" s="248" t="s">
        <v>45</v>
      </c>
      <c r="L600" s="249"/>
      <c r="M600" s="249"/>
      <c r="N600" s="142"/>
      <c r="O600" s="75">
        <v>0</v>
      </c>
      <c r="P600" s="74">
        <v>0</v>
      </c>
      <c r="Q600" s="74">
        <v>0</v>
      </c>
      <c r="R600" s="74">
        <v>0</v>
      </c>
      <c r="S600" s="143"/>
      <c r="T600" s="77">
        <v>0</v>
      </c>
      <c r="U600" s="78">
        <f t="shared" si="492"/>
        <v>0</v>
      </c>
      <c r="V600" s="78">
        <f t="shared" si="492"/>
        <v>0</v>
      </c>
      <c r="W600" s="78">
        <v>42.564271167926357</v>
      </c>
      <c r="X600" s="78">
        <f t="shared" si="493"/>
        <v>0</v>
      </c>
      <c r="Y600" s="78">
        <f t="shared" si="494"/>
        <v>0</v>
      </c>
      <c r="Z600" s="79">
        <f t="shared" si="495"/>
        <v>162280200</v>
      </c>
      <c r="AA600" s="79">
        <f t="shared" si="496"/>
        <v>162280200</v>
      </c>
      <c r="AB600" s="79">
        <f t="shared" si="495"/>
        <v>0</v>
      </c>
      <c r="AC600" s="102"/>
      <c r="AD600" s="226"/>
    </row>
    <row r="601" spans="1:30" s="146" customFormat="1" ht="30" customHeight="1">
      <c r="A601" s="135"/>
      <c r="B601" s="136"/>
      <c r="C601" s="66"/>
      <c r="D601" s="83"/>
      <c r="E601" s="83"/>
      <c r="F601" s="762" t="s">
        <v>998</v>
      </c>
      <c r="G601" s="765"/>
      <c r="H601" s="246"/>
      <c r="I601" s="247"/>
      <c r="J601" s="79">
        <v>249988700</v>
      </c>
      <c r="K601" s="248" t="s">
        <v>45</v>
      </c>
      <c r="L601" s="249"/>
      <c r="M601" s="249"/>
      <c r="N601" s="142"/>
      <c r="O601" s="75">
        <v>8277500</v>
      </c>
      <c r="P601" s="74">
        <v>84009180</v>
      </c>
      <c r="Q601" s="74">
        <v>84009180</v>
      </c>
      <c r="R601" s="74">
        <v>84009180</v>
      </c>
      <c r="S601" s="143"/>
      <c r="T601" s="77">
        <v>34</v>
      </c>
      <c r="U601" s="78">
        <f t="shared" si="492"/>
        <v>34</v>
      </c>
      <c r="V601" s="78">
        <f t="shared" si="492"/>
        <v>34</v>
      </c>
      <c r="W601" s="78">
        <v>42.564271167926357</v>
      </c>
      <c r="X601" s="78">
        <f t="shared" si="493"/>
        <v>33.605190954631148</v>
      </c>
      <c r="Y601" s="78">
        <f t="shared" si="494"/>
        <v>33.605190954631148</v>
      </c>
      <c r="Z601" s="79">
        <f t="shared" si="495"/>
        <v>165979520</v>
      </c>
      <c r="AA601" s="79">
        <f t="shared" si="496"/>
        <v>165979520</v>
      </c>
      <c r="AB601" s="79">
        <f t="shared" si="495"/>
        <v>-84009180</v>
      </c>
      <c r="AC601" s="102"/>
      <c r="AD601" s="226"/>
    </row>
    <row r="602" spans="1:30" s="146" customFormat="1" ht="30" customHeight="1">
      <c r="A602" s="135"/>
      <c r="B602" s="136"/>
      <c r="C602" s="66"/>
      <c r="D602" s="83"/>
      <c r="E602" s="83"/>
      <c r="F602" s="762" t="s">
        <v>999</v>
      </c>
      <c r="G602" s="765"/>
      <c r="H602" s="246" t="s">
        <v>1000</v>
      </c>
      <c r="I602" s="247" t="s">
        <v>44</v>
      </c>
      <c r="J602" s="79">
        <v>29732800</v>
      </c>
      <c r="K602" s="248" t="s">
        <v>45</v>
      </c>
      <c r="L602" s="249"/>
      <c r="M602" s="249"/>
      <c r="N602" s="142"/>
      <c r="O602" s="75">
        <v>0</v>
      </c>
      <c r="P602" s="74">
        <v>27941425</v>
      </c>
      <c r="Q602" s="74">
        <v>27941425</v>
      </c>
      <c r="R602" s="74">
        <v>27941425</v>
      </c>
      <c r="S602" s="143"/>
      <c r="T602" s="77">
        <v>94</v>
      </c>
      <c r="U602" s="78">
        <f t="shared" si="492"/>
        <v>94</v>
      </c>
      <c r="V602" s="78">
        <f t="shared" si="492"/>
        <v>94</v>
      </c>
      <c r="W602" s="78">
        <v>42.564271167926357</v>
      </c>
      <c r="X602" s="78">
        <f t="shared" si="493"/>
        <v>93.975088118172522</v>
      </c>
      <c r="Y602" s="78">
        <f t="shared" si="494"/>
        <v>93.975088118172522</v>
      </c>
      <c r="Z602" s="79">
        <f t="shared" si="495"/>
        <v>1791375</v>
      </c>
      <c r="AA602" s="79">
        <f t="shared" si="496"/>
        <v>1791375</v>
      </c>
      <c r="AB602" s="79">
        <f t="shared" si="495"/>
        <v>-27941425</v>
      </c>
      <c r="AC602" s="102"/>
      <c r="AD602" s="226"/>
    </row>
    <row r="603" spans="1:30" s="146" customFormat="1" ht="30" customHeight="1">
      <c r="A603" s="135"/>
      <c r="B603" s="136"/>
      <c r="C603" s="66"/>
      <c r="D603" s="83"/>
      <c r="E603" s="83"/>
      <c r="F603" s="762" t="s">
        <v>1001</v>
      </c>
      <c r="G603" s="765"/>
      <c r="H603" s="246"/>
      <c r="I603" s="247"/>
      <c r="J603" s="79">
        <v>538243700</v>
      </c>
      <c r="K603" s="248" t="s">
        <v>45</v>
      </c>
      <c r="L603" s="249"/>
      <c r="M603" s="249"/>
      <c r="N603" s="142"/>
      <c r="O603" s="75">
        <v>0</v>
      </c>
      <c r="P603" s="74">
        <v>186685500</v>
      </c>
      <c r="Q603" s="74">
        <v>194805500</v>
      </c>
      <c r="R603" s="74">
        <v>186685500</v>
      </c>
      <c r="S603" s="143"/>
      <c r="T603" s="77">
        <v>35</v>
      </c>
      <c r="U603" s="78">
        <f t="shared" si="492"/>
        <v>37</v>
      </c>
      <c r="V603" s="78">
        <f t="shared" si="492"/>
        <v>35</v>
      </c>
      <c r="W603" s="78">
        <v>42.564271167926357</v>
      </c>
      <c r="X603" s="78">
        <f t="shared" si="493"/>
        <v>36.192806344040811</v>
      </c>
      <c r="Y603" s="78">
        <f t="shared" si="494"/>
        <v>34.684196024960443</v>
      </c>
      <c r="Z603" s="79">
        <f t="shared" si="495"/>
        <v>351558200</v>
      </c>
      <c r="AA603" s="79">
        <f t="shared" si="496"/>
        <v>343438200</v>
      </c>
      <c r="AB603" s="79">
        <f t="shared" si="495"/>
        <v>-186685500</v>
      </c>
      <c r="AC603" s="102"/>
      <c r="AD603" s="226"/>
    </row>
    <row r="604" spans="1:30" s="146" customFormat="1" ht="30" customHeight="1">
      <c r="A604" s="135"/>
      <c r="B604" s="136"/>
      <c r="C604" s="66"/>
      <c r="D604" s="83"/>
      <c r="E604" s="83"/>
      <c r="F604" s="762" t="s">
        <v>1002</v>
      </c>
      <c r="G604" s="765"/>
      <c r="H604" s="246"/>
      <c r="I604" s="247"/>
      <c r="J604" s="79">
        <v>99999800</v>
      </c>
      <c r="K604" s="248" t="s">
        <v>45</v>
      </c>
      <c r="L604" s="249"/>
      <c r="M604" s="249"/>
      <c r="N604" s="142"/>
      <c r="O604" s="75">
        <v>0</v>
      </c>
      <c r="P604" s="74">
        <v>0</v>
      </c>
      <c r="Q604" s="74">
        <v>0</v>
      </c>
      <c r="R604" s="74">
        <v>0</v>
      </c>
      <c r="S604" s="143"/>
      <c r="T604" s="77">
        <v>0</v>
      </c>
      <c r="U604" s="78">
        <f t="shared" si="492"/>
        <v>0</v>
      </c>
      <c r="V604" s="78">
        <f t="shared" si="492"/>
        <v>0</v>
      </c>
      <c r="W604" s="78">
        <v>42.564271167926357</v>
      </c>
      <c r="X604" s="78">
        <f t="shared" si="493"/>
        <v>0</v>
      </c>
      <c r="Y604" s="78">
        <f t="shared" si="494"/>
        <v>0</v>
      </c>
      <c r="Z604" s="79">
        <f t="shared" si="495"/>
        <v>99999800</v>
      </c>
      <c r="AA604" s="79">
        <f t="shared" si="496"/>
        <v>99999800</v>
      </c>
      <c r="AB604" s="79">
        <f t="shared" si="495"/>
        <v>0</v>
      </c>
      <c r="AC604" s="102"/>
      <c r="AD604" s="226"/>
    </row>
    <row r="605" spans="1:30" s="146" customFormat="1" ht="30" customHeight="1">
      <c r="A605" s="135"/>
      <c r="B605" s="136"/>
      <c r="C605" s="66"/>
      <c r="D605" s="83"/>
      <c r="E605" s="83"/>
      <c r="F605" s="762" t="s">
        <v>1003</v>
      </c>
      <c r="G605" s="765"/>
      <c r="H605" s="246"/>
      <c r="I605" s="247"/>
      <c r="J605" s="79">
        <v>25155500</v>
      </c>
      <c r="K605" s="248" t="s">
        <v>45</v>
      </c>
      <c r="L605" s="249"/>
      <c r="M605" s="249"/>
      <c r="N605" s="142"/>
      <c r="O605" s="75">
        <v>0</v>
      </c>
      <c r="P605" s="74">
        <v>22275000</v>
      </c>
      <c r="Q605" s="74">
        <v>22275000</v>
      </c>
      <c r="R605" s="74">
        <v>22275000</v>
      </c>
      <c r="S605" s="143"/>
      <c r="T605" s="77">
        <v>89</v>
      </c>
      <c r="U605" s="78">
        <f t="shared" si="492"/>
        <v>89</v>
      </c>
      <c r="V605" s="78">
        <f t="shared" si="492"/>
        <v>89</v>
      </c>
      <c r="W605" s="78">
        <v>42.564271167926357</v>
      </c>
      <c r="X605" s="78">
        <f t="shared" si="493"/>
        <v>88.549223827791138</v>
      </c>
      <c r="Y605" s="78">
        <f t="shared" si="494"/>
        <v>88.549223827791138</v>
      </c>
      <c r="Z605" s="79">
        <f t="shared" si="495"/>
        <v>2880500</v>
      </c>
      <c r="AA605" s="79">
        <f t="shared" si="496"/>
        <v>2880500</v>
      </c>
      <c r="AB605" s="79">
        <f t="shared" si="495"/>
        <v>-22275000</v>
      </c>
      <c r="AC605" s="102"/>
      <c r="AD605" s="226"/>
    </row>
    <row r="606" spans="1:30" s="146" customFormat="1" ht="30" customHeight="1">
      <c r="A606" s="135"/>
      <c r="B606" s="136"/>
      <c r="C606" s="66"/>
      <c r="D606" s="83"/>
      <c r="E606" s="83"/>
      <c r="F606" s="762" t="s">
        <v>1004</v>
      </c>
      <c r="G606" s="765"/>
      <c r="H606" s="246"/>
      <c r="I606" s="247"/>
      <c r="J606" s="79">
        <v>89410400</v>
      </c>
      <c r="K606" s="248" t="s">
        <v>45</v>
      </c>
      <c r="L606" s="249"/>
      <c r="M606" s="249"/>
      <c r="N606" s="142"/>
      <c r="O606" s="75">
        <v>0</v>
      </c>
      <c r="P606" s="74">
        <v>74535000</v>
      </c>
      <c r="Q606" s="74">
        <v>74535000</v>
      </c>
      <c r="R606" s="74">
        <v>74535000</v>
      </c>
      <c r="S606" s="143"/>
      <c r="T606" s="77">
        <v>84</v>
      </c>
      <c r="U606" s="78">
        <f t="shared" si="492"/>
        <v>84</v>
      </c>
      <c r="V606" s="78">
        <f t="shared" si="492"/>
        <v>84</v>
      </c>
      <c r="W606" s="78">
        <v>42.564271167926357</v>
      </c>
      <c r="X606" s="78">
        <f t="shared" si="493"/>
        <v>83.362785537252932</v>
      </c>
      <c r="Y606" s="78">
        <f t="shared" si="494"/>
        <v>83.362785537252932</v>
      </c>
      <c r="Z606" s="79">
        <f t="shared" si="495"/>
        <v>14875400</v>
      </c>
      <c r="AA606" s="79">
        <f t="shared" si="496"/>
        <v>14875400</v>
      </c>
      <c r="AB606" s="79">
        <f t="shared" si="495"/>
        <v>-74535000</v>
      </c>
      <c r="AC606" s="102"/>
      <c r="AD606" s="226"/>
    </row>
    <row r="607" spans="1:30" s="146" customFormat="1" ht="30" customHeight="1">
      <c r="A607" s="135"/>
      <c r="B607" s="136"/>
      <c r="C607" s="66"/>
      <c r="D607" s="83"/>
      <c r="E607" s="83"/>
      <c r="F607" s="815" t="s">
        <v>1005</v>
      </c>
      <c r="G607" s="816"/>
      <c r="H607" s="246" t="s">
        <v>376</v>
      </c>
      <c r="I607" s="247" t="s">
        <v>44</v>
      </c>
      <c r="J607" s="79">
        <v>199995000</v>
      </c>
      <c r="K607" s="248" t="s">
        <v>45</v>
      </c>
      <c r="L607" s="249"/>
      <c r="M607" s="249"/>
      <c r="N607" s="142"/>
      <c r="O607" s="75">
        <v>0</v>
      </c>
      <c r="P607" s="74">
        <v>0</v>
      </c>
      <c r="Q607" s="74">
        <v>0</v>
      </c>
      <c r="R607" s="74">
        <v>0</v>
      </c>
      <c r="S607" s="143"/>
      <c r="T607" s="77">
        <v>0</v>
      </c>
      <c r="U607" s="78">
        <f t="shared" si="492"/>
        <v>0</v>
      </c>
      <c r="V607" s="78">
        <f t="shared" si="492"/>
        <v>0</v>
      </c>
      <c r="W607" s="78">
        <v>42.564271167926357</v>
      </c>
      <c r="X607" s="78">
        <f t="shared" si="493"/>
        <v>0</v>
      </c>
      <c r="Y607" s="78">
        <f t="shared" si="494"/>
        <v>0</v>
      </c>
      <c r="Z607" s="79">
        <f t="shared" si="495"/>
        <v>199995000</v>
      </c>
      <c r="AA607" s="79">
        <f t="shared" si="496"/>
        <v>199995000</v>
      </c>
      <c r="AB607" s="79">
        <f t="shared" si="495"/>
        <v>0</v>
      </c>
      <c r="AC607" s="102"/>
      <c r="AD607" s="226"/>
    </row>
    <row r="608" spans="1:30" s="146" customFormat="1" ht="30" customHeight="1">
      <c r="A608" s="135"/>
      <c r="B608" s="136"/>
      <c r="C608" s="66"/>
      <c r="D608" s="83"/>
      <c r="E608" s="83"/>
      <c r="F608" s="815" t="s">
        <v>1006</v>
      </c>
      <c r="G608" s="816"/>
      <c r="H608" s="246"/>
      <c r="I608" s="247" t="s">
        <v>589</v>
      </c>
      <c r="J608" s="79">
        <v>52478182</v>
      </c>
      <c r="K608" s="248" t="s">
        <v>45</v>
      </c>
      <c r="L608" s="249"/>
      <c r="M608" s="249"/>
      <c r="N608" s="142"/>
      <c r="O608" s="75">
        <v>0</v>
      </c>
      <c r="P608" s="74">
        <v>0</v>
      </c>
      <c r="Q608" s="74">
        <v>0</v>
      </c>
      <c r="R608" s="74">
        <v>0</v>
      </c>
      <c r="S608" s="143"/>
      <c r="T608" s="77">
        <v>0</v>
      </c>
      <c r="U608" s="78">
        <f t="shared" si="492"/>
        <v>0</v>
      </c>
      <c r="V608" s="78">
        <f t="shared" si="492"/>
        <v>0</v>
      </c>
      <c r="W608" s="78">
        <v>42.564271167926357</v>
      </c>
      <c r="X608" s="78">
        <f t="shared" si="493"/>
        <v>0</v>
      </c>
      <c r="Y608" s="78">
        <f t="shared" si="494"/>
        <v>0</v>
      </c>
      <c r="Z608" s="79">
        <f t="shared" si="495"/>
        <v>52478182</v>
      </c>
      <c r="AA608" s="79">
        <f t="shared" si="496"/>
        <v>52478182</v>
      </c>
      <c r="AB608" s="79">
        <f t="shared" si="495"/>
        <v>0</v>
      </c>
      <c r="AC608" s="102"/>
      <c r="AD608" s="226"/>
    </row>
    <row r="609" spans="1:30" s="146" customFormat="1" ht="30" customHeight="1">
      <c r="A609" s="135"/>
      <c r="B609" s="136"/>
      <c r="C609" s="66"/>
      <c r="D609" s="83"/>
      <c r="E609" s="83"/>
      <c r="F609" s="815" t="s">
        <v>1007</v>
      </c>
      <c r="G609" s="816"/>
      <c r="H609" s="246"/>
      <c r="I609" s="247" t="s">
        <v>44</v>
      </c>
      <c r="J609" s="79">
        <v>100076600</v>
      </c>
      <c r="K609" s="248" t="s">
        <v>45</v>
      </c>
      <c r="L609" s="249"/>
      <c r="M609" s="249"/>
      <c r="N609" s="142"/>
      <c r="O609" s="75">
        <v>0</v>
      </c>
      <c r="P609" s="74">
        <v>0</v>
      </c>
      <c r="Q609" s="74">
        <v>0</v>
      </c>
      <c r="R609" s="74">
        <v>0</v>
      </c>
      <c r="S609" s="143"/>
      <c r="T609" s="77">
        <v>0</v>
      </c>
      <c r="U609" s="78">
        <f t="shared" si="492"/>
        <v>0</v>
      </c>
      <c r="V609" s="78">
        <f t="shared" si="492"/>
        <v>0</v>
      </c>
      <c r="W609" s="78">
        <v>42.564271167926357</v>
      </c>
      <c r="X609" s="78">
        <f t="shared" si="493"/>
        <v>0</v>
      </c>
      <c r="Y609" s="78">
        <f t="shared" si="494"/>
        <v>0</v>
      </c>
      <c r="Z609" s="79">
        <f t="shared" si="495"/>
        <v>100076600</v>
      </c>
      <c r="AA609" s="79">
        <f t="shared" si="496"/>
        <v>100076600</v>
      </c>
      <c r="AB609" s="79">
        <f t="shared" si="495"/>
        <v>0</v>
      </c>
      <c r="AC609" s="102"/>
      <c r="AD609" s="226"/>
    </row>
    <row r="610" spans="1:30" s="146" customFormat="1" ht="30" customHeight="1">
      <c r="A610" s="135"/>
      <c r="B610" s="136"/>
      <c r="C610" s="66"/>
      <c r="D610" s="83"/>
      <c r="E610" s="83"/>
      <c r="F610" s="815" t="s">
        <v>1008</v>
      </c>
      <c r="G610" s="816"/>
      <c r="H610" s="246"/>
      <c r="I610" s="247" t="s">
        <v>44</v>
      </c>
      <c r="J610" s="79">
        <v>3000001224</v>
      </c>
      <c r="K610" s="248" t="s">
        <v>45</v>
      </c>
      <c r="L610" s="249"/>
      <c r="M610" s="249"/>
      <c r="N610" s="142"/>
      <c r="O610" s="75">
        <v>0</v>
      </c>
      <c r="P610" s="74">
        <v>10811400</v>
      </c>
      <c r="Q610" s="74">
        <v>10811400</v>
      </c>
      <c r="R610" s="74">
        <v>10811400</v>
      </c>
      <c r="S610" s="143"/>
      <c r="T610" s="77">
        <v>1</v>
      </c>
      <c r="U610" s="78">
        <f t="shared" si="492"/>
        <v>1</v>
      </c>
      <c r="V610" s="78">
        <f t="shared" si="492"/>
        <v>1</v>
      </c>
      <c r="W610" s="78">
        <v>42.564271167926357</v>
      </c>
      <c r="X610" s="78">
        <f t="shared" si="493"/>
        <v>0.36037985296502001</v>
      </c>
      <c r="Y610" s="78">
        <f t="shared" si="494"/>
        <v>0.36037985296502001</v>
      </c>
      <c r="Z610" s="79">
        <f t="shared" si="495"/>
        <v>2989189824</v>
      </c>
      <c r="AA610" s="79">
        <f t="shared" si="496"/>
        <v>2989189824</v>
      </c>
      <c r="AB610" s="79">
        <f t="shared" si="495"/>
        <v>-10811400</v>
      </c>
      <c r="AC610" s="102"/>
      <c r="AD610" s="226"/>
    </row>
    <row r="611" spans="1:30" s="146" customFormat="1" ht="30" customHeight="1">
      <c r="A611" s="135"/>
      <c r="B611" s="136"/>
      <c r="C611" s="66"/>
      <c r="D611" s="83"/>
      <c r="E611" s="83"/>
      <c r="F611" s="762" t="s">
        <v>1009</v>
      </c>
      <c r="G611" s="765"/>
      <c r="H611" s="246" t="s">
        <v>937</v>
      </c>
      <c r="I611" s="247" t="s">
        <v>653</v>
      </c>
      <c r="J611" s="79">
        <v>147500000</v>
      </c>
      <c r="K611" s="248" t="s">
        <v>45</v>
      </c>
      <c r="L611" s="249"/>
      <c r="M611" s="249"/>
      <c r="N611" s="142"/>
      <c r="O611" s="75">
        <v>0</v>
      </c>
      <c r="P611" s="74">
        <v>2888800</v>
      </c>
      <c r="Q611" s="74">
        <v>2888800</v>
      </c>
      <c r="R611" s="74">
        <v>2888800</v>
      </c>
      <c r="S611" s="143"/>
      <c r="T611" s="77">
        <v>2</v>
      </c>
      <c r="U611" s="78">
        <f t="shared" si="492"/>
        <v>2</v>
      </c>
      <c r="V611" s="78">
        <f t="shared" si="492"/>
        <v>2</v>
      </c>
      <c r="W611" s="78">
        <v>42.564271167926357</v>
      </c>
      <c r="X611" s="78">
        <f t="shared" si="493"/>
        <v>1.9585084745762711</v>
      </c>
      <c r="Y611" s="78">
        <f t="shared" si="494"/>
        <v>1.9585084745762711</v>
      </c>
      <c r="Z611" s="79">
        <f t="shared" si="495"/>
        <v>144611200</v>
      </c>
      <c r="AA611" s="79">
        <f t="shared" si="496"/>
        <v>144611200</v>
      </c>
      <c r="AB611" s="79">
        <f t="shared" si="495"/>
        <v>-2888800</v>
      </c>
      <c r="AC611" s="102"/>
      <c r="AD611" s="226"/>
    </row>
    <row r="612" spans="1:30" s="146" customFormat="1" ht="30" customHeight="1">
      <c r="A612" s="135"/>
      <c r="B612" s="136"/>
      <c r="C612" s="66"/>
      <c r="D612" s="83"/>
      <c r="E612" s="83"/>
      <c r="F612" s="813" t="s">
        <v>1010</v>
      </c>
      <c r="G612" s="814"/>
      <c r="H612" s="246" t="s">
        <v>1011</v>
      </c>
      <c r="I612" s="247" t="s">
        <v>44</v>
      </c>
      <c r="J612" s="79">
        <v>147500000</v>
      </c>
      <c r="K612" s="248" t="s">
        <v>45</v>
      </c>
      <c r="L612" s="249"/>
      <c r="M612" s="249"/>
      <c r="N612" s="142"/>
      <c r="O612" s="75">
        <v>0</v>
      </c>
      <c r="P612" s="74">
        <v>2040800</v>
      </c>
      <c r="Q612" s="74">
        <v>2040800</v>
      </c>
      <c r="R612" s="74">
        <v>2040800</v>
      </c>
      <c r="S612" s="143"/>
      <c r="T612" s="77">
        <v>2</v>
      </c>
      <c r="U612" s="78">
        <f t="shared" si="492"/>
        <v>2</v>
      </c>
      <c r="V612" s="78">
        <f t="shared" si="492"/>
        <v>2</v>
      </c>
      <c r="W612" s="78">
        <v>42.564271167926357</v>
      </c>
      <c r="X612" s="78">
        <f t="shared" si="493"/>
        <v>1.3835932203389829</v>
      </c>
      <c r="Y612" s="78">
        <f t="shared" si="494"/>
        <v>1.3835932203389829</v>
      </c>
      <c r="Z612" s="79">
        <f t="shared" si="495"/>
        <v>145459200</v>
      </c>
      <c r="AA612" s="79">
        <f t="shared" si="496"/>
        <v>145459200</v>
      </c>
      <c r="AB612" s="79">
        <f t="shared" si="495"/>
        <v>-2040800</v>
      </c>
      <c r="AC612" s="102"/>
      <c r="AD612" s="226"/>
    </row>
    <row r="613" spans="1:30" s="146" customFormat="1" ht="30" customHeight="1">
      <c r="A613" s="135"/>
      <c r="B613" s="136"/>
      <c r="C613" s="66"/>
      <c r="D613" s="83"/>
      <c r="E613" s="83"/>
      <c r="F613" s="813" t="s">
        <v>1012</v>
      </c>
      <c r="G613" s="814"/>
      <c r="H613" s="246"/>
      <c r="I613" s="247" t="s">
        <v>589</v>
      </c>
      <c r="J613" s="79">
        <v>149729758</v>
      </c>
      <c r="K613" s="248" t="s">
        <v>45</v>
      </c>
      <c r="L613" s="249"/>
      <c r="M613" s="249"/>
      <c r="N613" s="142"/>
      <c r="O613" s="75">
        <v>0</v>
      </c>
      <c r="P613" s="74">
        <v>0</v>
      </c>
      <c r="Q613" s="74">
        <v>0</v>
      </c>
      <c r="R613" s="74">
        <v>0</v>
      </c>
      <c r="S613" s="143"/>
      <c r="T613" s="77">
        <v>0</v>
      </c>
      <c r="U613" s="78">
        <f t="shared" si="492"/>
        <v>0</v>
      </c>
      <c r="V613" s="78">
        <f t="shared" si="492"/>
        <v>0</v>
      </c>
      <c r="W613" s="78">
        <v>42.564271167926357</v>
      </c>
      <c r="X613" s="78">
        <f t="shared" si="493"/>
        <v>0</v>
      </c>
      <c r="Y613" s="78">
        <f t="shared" si="494"/>
        <v>0</v>
      </c>
      <c r="Z613" s="79">
        <f t="shared" si="495"/>
        <v>149729758</v>
      </c>
      <c r="AA613" s="79">
        <f t="shared" si="496"/>
        <v>149729758</v>
      </c>
      <c r="AB613" s="79">
        <f t="shared" si="495"/>
        <v>0</v>
      </c>
      <c r="AC613" s="102"/>
      <c r="AD613" s="226"/>
    </row>
    <row r="614" spans="1:30" s="146" customFormat="1" ht="30" customHeight="1">
      <c r="A614" s="135"/>
      <c r="B614" s="136"/>
      <c r="C614" s="66"/>
      <c r="D614" s="83"/>
      <c r="E614" s="83"/>
      <c r="F614" s="813" t="s">
        <v>1013</v>
      </c>
      <c r="G614" s="814"/>
      <c r="H614" s="246" t="s">
        <v>869</v>
      </c>
      <c r="I614" s="247" t="s">
        <v>44</v>
      </c>
      <c r="J614" s="79">
        <v>99999247</v>
      </c>
      <c r="K614" s="248" t="s">
        <v>45</v>
      </c>
      <c r="L614" s="249"/>
      <c r="M614" s="249"/>
      <c r="N614" s="142"/>
      <c r="O614" s="75">
        <v>0</v>
      </c>
      <c r="P614" s="74">
        <v>927800</v>
      </c>
      <c r="Q614" s="74">
        <v>927800</v>
      </c>
      <c r="R614" s="74">
        <v>927800</v>
      </c>
      <c r="S614" s="143"/>
      <c r="T614" s="77">
        <v>1</v>
      </c>
      <c r="U614" s="78">
        <f t="shared" si="492"/>
        <v>1</v>
      </c>
      <c r="V614" s="78">
        <f t="shared" si="492"/>
        <v>1</v>
      </c>
      <c r="W614" s="78">
        <v>42.564271167926357</v>
      </c>
      <c r="X614" s="78">
        <f t="shared" si="493"/>
        <v>0.92780698638660741</v>
      </c>
      <c r="Y614" s="78">
        <f t="shared" si="494"/>
        <v>0.92780698638660741</v>
      </c>
      <c r="Z614" s="79">
        <f t="shared" si="495"/>
        <v>99071447</v>
      </c>
      <c r="AA614" s="79">
        <f t="shared" si="496"/>
        <v>99071447</v>
      </c>
      <c r="AB614" s="79">
        <f t="shared" si="495"/>
        <v>-927800</v>
      </c>
      <c r="AC614" s="102"/>
      <c r="AD614" s="226"/>
    </row>
    <row r="615" spans="1:30" s="146" customFormat="1" ht="30" customHeight="1">
      <c r="A615" s="135"/>
      <c r="B615" s="136"/>
      <c r="C615" s="82" t="s">
        <v>1014</v>
      </c>
      <c r="D615" s="83"/>
      <c r="E615" s="83"/>
      <c r="F615" s="762" t="s">
        <v>1015</v>
      </c>
      <c r="G615" s="765"/>
      <c r="H615" s="246"/>
      <c r="I615" s="247"/>
      <c r="J615" s="79">
        <v>818488100</v>
      </c>
      <c r="K615" s="248" t="s">
        <v>45</v>
      </c>
      <c r="L615" s="249"/>
      <c r="M615" s="249"/>
      <c r="N615" s="142">
        <v>220226600</v>
      </c>
      <c r="O615" s="75">
        <f>N615</f>
        <v>220226600</v>
      </c>
      <c r="P615" s="74">
        <v>328923900</v>
      </c>
      <c r="Q615" s="74">
        <v>385448900</v>
      </c>
      <c r="R615" s="74">
        <v>328923900</v>
      </c>
      <c r="S615" s="143" t="str">
        <f t="shared" ref="S615" si="497">IF(L615="Swakelola","Dinas Perumahan Rakyat dan Kawasan Pemukiman"," ")</f>
        <v/>
      </c>
      <c r="T615" s="77">
        <v>41</v>
      </c>
      <c r="U615" s="78">
        <f t="shared" si="492"/>
        <v>48</v>
      </c>
      <c r="V615" s="78">
        <f t="shared" si="492"/>
        <v>41</v>
      </c>
      <c r="W615" s="78">
        <v>42.564271167926357</v>
      </c>
      <c r="X615" s="78">
        <f t="shared" si="493"/>
        <v>47.092792185982915</v>
      </c>
      <c r="Y615" s="78">
        <f t="shared" si="494"/>
        <v>40.186766307292679</v>
      </c>
      <c r="Z615" s="79">
        <f>J615-P615</f>
        <v>489564200</v>
      </c>
      <c r="AA615" s="79">
        <f t="shared" si="496"/>
        <v>433039200</v>
      </c>
      <c r="AB615" s="79">
        <f>L615-R615</f>
        <v>-328923900</v>
      </c>
      <c r="AC615" s="102"/>
      <c r="AD615" s="226"/>
    </row>
    <row r="616" spans="1:30" s="241" customFormat="1" ht="30" customHeight="1">
      <c r="A616" s="234"/>
      <c r="B616" s="235"/>
      <c r="C616" s="51" t="s">
        <v>1016</v>
      </c>
      <c r="D616" s="171"/>
      <c r="E616" s="171"/>
      <c r="F616" s="802" t="s">
        <v>1017</v>
      </c>
      <c r="G616" s="803"/>
      <c r="H616" s="242"/>
      <c r="I616" s="243"/>
      <c r="J616" s="63"/>
      <c r="K616" s="244"/>
      <c r="L616" s="245"/>
      <c r="M616" s="245"/>
      <c r="N616" s="63"/>
      <c r="O616" s="63"/>
      <c r="P616" s="63"/>
      <c r="Q616" s="63"/>
      <c r="R616" s="63"/>
      <c r="S616" s="60"/>
      <c r="T616" s="62"/>
      <c r="U616" s="62"/>
      <c r="V616" s="62"/>
      <c r="W616" s="62"/>
      <c r="X616" s="62"/>
      <c r="Y616" s="62"/>
      <c r="Z616" s="63"/>
      <c r="AA616" s="63"/>
      <c r="AB616" s="63"/>
      <c r="AC616" s="63"/>
      <c r="AD616" s="221"/>
    </row>
    <row r="617" spans="1:30" s="241" customFormat="1" ht="45" customHeight="1">
      <c r="A617" s="234"/>
      <c r="B617" s="235"/>
      <c r="C617" s="51" t="s">
        <v>1018</v>
      </c>
      <c r="D617" s="171"/>
      <c r="E617" s="171"/>
      <c r="F617" s="802" t="s">
        <v>1019</v>
      </c>
      <c r="G617" s="803"/>
      <c r="H617" s="242"/>
      <c r="I617" s="243"/>
      <c r="J617" s="63"/>
      <c r="K617" s="244"/>
      <c r="L617" s="245"/>
      <c r="M617" s="245"/>
      <c r="N617" s="63"/>
      <c r="O617" s="63"/>
      <c r="P617" s="63"/>
      <c r="Q617" s="63"/>
      <c r="R617" s="63"/>
      <c r="S617" s="60"/>
      <c r="T617" s="62"/>
      <c r="U617" s="62"/>
      <c r="V617" s="62"/>
      <c r="W617" s="62"/>
      <c r="X617" s="62"/>
      <c r="Y617" s="62"/>
      <c r="Z617" s="63"/>
      <c r="AA617" s="63"/>
      <c r="AB617" s="63"/>
      <c r="AC617" s="63"/>
      <c r="AD617" s="221"/>
    </row>
    <row r="618" spans="1:30" s="146" customFormat="1" ht="30" customHeight="1">
      <c r="A618" s="135"/>
      <c r="B618" s="136"/>
      <c r="C618" s="82" t="s">
        <v>1020</v>
      </c>
      <c r="D618" s="83"/>
      <c r="E618" s="83"/>
      <c r="F618" s="762" t="s">
        <v>1021</v>
      </c>
      <c r="G618" s="765"/>
      <c r="H618" s="246"/>
      <c r="I618" s="247"/>
      <c r="J618" s="79">
        <v>74999800</v>
      </c>
      <c r="K618" s="248" t="s">
        <v>45</v>
      </c>
      <c r="L618" s="249"/>
      <c r="M618" s="249"/>
      <c r="N618" s="142">
        <v>5142000</v>
      </c>
      <c r="O618" s="75">
        <f>N618</f>
        <v>5142000</v>
      </c>
      <c r="P618" s="74">
        <v>8372000</v>
      </c>
      <c r="Q618" s="74">
        <v>8372000</v>
      </c>
      <c r="R618" s="74">
        <v>8372000</v>
      </c>
      <c r="S618" s="143" t="str">
        <f>IF(L618="Swakelola","Dinas Perumahan Rakyat dan Kawasan Pemukiman"," ")</f>
        <v/>
      </c>
      <c r="T618" s="77">
        <v>12</v>
      </c>
      <c r="U618" s="78">
        <f t="shared" ref="U618:V618" si="498">ROUNDUP(X618,0)</f>
        <v>12</v>
      </c>
      <c r="V618" s="78">
        <f t="shared" si="498"/>
        <v>12</v>
      </c>
      <c r="W618" s="78">
        <v>42.564271167926357</v>
      </c>
      <c r="X618" s="78">
        <f t="shared" ref="X618" si="499">Q618/J618*100</f>
        <v>11.162696433857157</v>
      </c>
      <c r="Y618" s="78">
        <f>(P618/J618)*100</f>
        <v>11.162696433857157</v>
      </c>
      <c r="Z618" s="79">
        <f>J618-P618</f>
        <v>66627800</v>
      </c>
      <c r="AA618" s="79">
        <f>J618-Q618</f>
        <v>66627800</v>
      </c>
      <c r="AB618" s="79">
        <f>L618-R618</f>
        <v>-8372000</v>
      </c>
      <c r="AC618" s="102"/>
      <c r="AD618" s="226"/>
    </row>
    <row r="619" spans="1:30" s="241" customFormat="1" ht="30" customHeight="1">
      <c r="A619" s="234"/>
      <c r="B619" s="235"/>
      <c r="C619" s="51" t="s">
        <v>1022</v>
      </c>
      <c r="D619" s="171"/>
      <c r="E619" s="171"/>
      <c r="F619" s="802" t="s">
        <v>1023</v>
      </c>
      <c r="G619" s="803"/>
      <c r="H619" s="242"/>
      <c r="I619" s="243"/>
      <c r="J619" s="63"/>
      <c r="K619" s="244"/>
      <c r="L619" s="245"/>
      <c r="M619" s="245"/>
      <c r="N619" s="63"/>
      <c r="O619" s="63"/>
      <c r="P619" s="63"/>
      <c r="Q619" s="63"/>
      <c r="R619" s="63"/>
      <c r="S619" s="60"/>
      <c r="T619" s="62"/>
      <c r="U619" s="62"/>
      <c r="V619" s="62"/>
      <c r="W619" s="62"/>
      <c r="X619" s="62"/>
      <c r="Y619" s="62"/>
      <c r="Z619" s="63"/>
      <c r="AA619" s="63"/>
      <c r="AB619" s="63"/>
      <c r="AC619" s="63"/>
      <c r="AD619" s="221"/>
    </row>
    <row r="620" spans="1:30" s="241" customFormat="1" ht="30" customHeight="1">
      <c r="A620" s="234"/>
      <c r="B620" s="235"/>
      <c r="C620" s="51" t="s">
        <v>1024</v>
      </c>
      <c r="D620" s="171"/>
      <c r="E620" s="171"/>
      <c r="F620" s="802" t="s">
        <v>1025</v>
      </c>
      <c r="G620" s="803"/>
      <c r="H620" s="242"/>
      <c r="I620" s="243"/>
      <c r="J620" s="63"/>
      <c r="K620" s="244"/>
      <c r="L620" s="245"/>
      <c r="M620" s="245"/>
      <c r="N620" s="63"/>
      <c r="O620" s="63"/>
      <c r="P620" s="63"/>
      <c r="Q620" s="63"/>
      <c r="R620" s="63"/>
      <c r="S620" s="60"/>
      <c r="T620" s="62"/>
      <c r="U620" s="62"/>
      <c r="V620" s="62"/>
      <c r="W620" s="62"/>
      <c r="X620" s="62"/>
      <c r="Y620" s="62"/>
      <c r="Z620" s="63"/>
      <c r="AA620" s="63"/>
      <c r="AB620" s="63"/>
      <c r="AC620" s="63"/>
      <c r="AD620" s="221"/>
    </row>
    <row r="621" spans="1:30" s="146" customFormat="1" ht="30" customHeight="1">
      <c r="A621" s="135"/>
      <c r="B621" s="136"/>
      <c r="C621" s="66" t="s">
        <v>1026</v>
      </c>
      <c r="D621" s="83"/>
      <c r="E621" s="83"/>
      <c r="F621" s="762" t="s">
        <v>1027</v>
      </c>
      <c r="G621" s="765"/>
      <c r="H621" s="246"/>
      <c r="I621" s="247"/>
      <c r="J621" s="79">
        <v>205667700</v>
      </c>
      <c r="K621" s="248" t="s">
        <v>45</v>
      </c>
      <c r="L621" s="249"/>
      <c r="M621" s="249"/>
      <c r="N621" s="142">
        <f t="shared" ref="N621:O623" si="500">M621</f>
        <v>0</v>
      </c>
      <c r="O621" s="75">
        <f t="shared" si="500"/>
        <v>0</v>
      </c>
      <c r="P621" s="74">
        <v>6112500</v>
      </c>
      <c r="Q621" s="74">
        <v>18974500</v>
      </c>
      <c r="R621" s="74">
        <v>6112500</v>
      </c>
      <c r="S621" s="143" t="str">
        <f t="shared" ref="S621:S623" si="501">IF(L621="Swakelola","Dinas Perumahan Rakyat dan Kawasan Pemukiman"," ")</f>
        <v/>
      </c>
      <c r="T621" s="77">
        <v>3</v>
      </c>
      <c r="U621" s="78">
        <f t="shared" ref="U621:V624" si="502">ROUNDUP(X621,0)</f>
        <v>10</v>
      </c>
      <c r="V621" s="78">
        <f t="shared" si="502"/>
        <v>3</v>
      </c>
      <c r="W621" s="78">
        <v>42.564271167926357</v>
      </c>
      <c r="X621" s="78">
        <f t="shared" ref="X621:X624" si="503">Q621/J621*100</f>
        <v>9.225804538097135</v>
      </c>
      <c r="Y621" s="78">
        <f>(P621/J621)*100</f>
        <v>2.9720272069945839</v>
      </c>
      <c r="Z621" s="79">
        <f t="shared" ref="Z621:AB624" si="504">J621-P621</f>
        <v>199555200</v>
      </c>
      <c r="AA621" s="79">
        <f>J621-Q621</f>
        <v>186693200</v>
      </c>
      <c r="AB621" s="79">
        <f t="shared" si="504"/>
        <v>-6112500</v>
      </c>
      <c r="AC621" s="102"/>
      <c r="AD621" s="226"/>
    </row>
    <row r="622" spans="1:30" s="146" customFormat="1" ht="30" customHeight="1">
      <c r="A622" s="135"/>
      <c r="B622" s="136"/>
      <c r="C622" s="66" t="s">
        <v>1028</v>
      </c>
      <c r="D622" s="83"/>
      <c r="E622" s="83"/>
      <c r="F622" s="762" t="s">
        <v>1029</v>
      </c>
      <c r="G622" s="765"/>
      <c r="H622" s="246"/>
      <c r="I622" s="247"/>
      <c r="J622" s="79">
        <v>282323700</v>
      </c>
      <c r="K622" s="248" t="s">
        <v>45</v>
      </c>
      <c r="L622" s="249"/>
      <c r="M622" s="249"/>
      <c r="N622" s="142">
        <f t="shared" si="500"/>
        <v>0</v>
      </c>
      <c r="O622" s="75">
        <f t="shared" si="500"/>
        <v>0</v>
      </c>
      <c r="P622" s="74">
        <v>58004500</v>
      </c>
      <c r="Q622" s="74">
        <v>58004500</v>
      </c>
      <c r="R622" s="74">
        <v>58004500</v>
      </c>
      <c r="S622" s="143" t="str">
        <f t="shared" si="501"/>
        <v/>
      </c>
      <c r="T622" s="77">
        <v>21</v>
      </c>
      <c r="U622" s="78">
        <f t="shared" si="502"/>
        <v>21</v>
      </c>
      <c r="V622" s="78">
        <f t="shared" si="502"/>
        <v>21</v>
      </c>
      <c r="W622" s="78">
        <v>42.564271167926357</v>
      </c>
      <c r="X622" s="78">
        <f t="shared" si="503"/>
        <v>20.545388148426788</v>
      </c>
      <c r="Y622" s="78">
        <f>(P622/J622)*100</f>
        <v>20.545388148426788</v>
      </c>
      <c r="Z622" s="79">
        <f t="shared" si="504"/>
        <v>224319200</v>
      </c>
      <c r="AA622" s="79">
        <f>J622-Q622</f>
        <v>224319200</v>
      </c>
      <c r="AB622" s="79">
        <f t="shared" si="504"/>
        <v>-58004500</v>
      </c>
      <c r="AC622" s="102"/>
      <c r="AD622" s="226"/>
    </row>
    <row r="623" spans="1:30" s="146" customFormat="1" ht="30" customHeight="1">
      <c r="A623" s="135"/>
      <c r="B623" s="136"/>
      <c r="C623" s="66" t="s">
        <v>1030</v>
      </c>
      <c r="D623" s="83"/>
      <c r="E623" s="83"/>
      <c r="F623" s="762" t="s">
        <v>1031</v>
      </c>
      <c r="G623" s="765"/>
      <c r="H623" s="246"/>
      <c r="I623" s="247"/>
      <c r="J623" s="79">
        <v>2041370000</v>
      </c>
      <c r="K623" s="248" t="s">
        <v>45</v>
      </c>
      <c r="L623" s="249"/>
      <c r="M623" s="249"/>
      <c r="N623" s="142">
        <f t="shared" si="500"/>
        <v>0</v>
      </c>
      <c r="O623" s="75">
        <f t="shared" si="500"/>
        <v>0</v>
      </c>
      <c r="P623" s="74">
        <v>27555000</v>
      </c>
      <c r="Q623" s="74">
        <v>27555000</v>
      </c>
      <c r="R623" s="74">
        <v>27555000</v>
      </c>
      <c r="S623" s="143" t="str">
        <f t="shared" si="501"/>
        <v/>
      </c>
      <c r="T623" s="77">
        <v>2</v>
      </c>
      <c r="U623" s="78">
        <f>ROUNDUP(X623,0)</f>
        <v>2</v>
      </c>
      <c r="V623" s="78">
        <f t="shared" si="502"/>
        <v>2</v>
      </c>
      <c r="W623" s="78">
        <v>42.564271167926357</v>
      </c>
      <c r="X623" s="78">
        <f t="shared" si="503"/>
        <v>1.3498287914488798</v>
      </c>
      <c r="Y623" s="78">
        <f>(P623/J623)*100</f>
        <v>1.3498287914488798</v>
      </c>
      <c r="Z623" s="79">
        <f t="shared" si="504"/>
        <v>2013815000</v>
      </c>
      <c r="AA623" s="79">
        <f>J623-Q623</f>
        <v>2013815000</v>
      </c>
      <c r="AB623" s="79">
        <f t="shared" si="504"/>
        <v>-27555000</v>
      </c>
      <c r="AC623" s="102"/>
      <c r="AD623" s="226"/>
    </row>
    <row r="624" spans="1:30" s="241" customFormat="1" ht="30" customHeight="1">
      <c r="A624" s="234"/>
      <c r="B624" s="235"/>
      <c r="C624" s="25" t="s">
        <v>1032</v>
      </c>
      <c r="D624" s="109"/>
      <c r="E624" s="109"/>
      <c r="F624" s="818" t="s">
        <v>1033</v>
      </c>
      <c r="G624" s="819"/>
      <c r="H624" s="27"/>
      <c r="I624" s="28"/>
      <c r="J624" s="258">
        <f>SUM(J625:J658)</f>
        <v>13255718532</v>
      </c>
      <c r="K624" s="259"/>
      <c r="L624" s="258"/>
      <c r="M624" s="258"/>
      <c r="N624" s="258">
        <f>SUM(N625:N658)</f>
        <v>2082303216</v>
      </c>
      <c r="O624" s="258">
        <f>SUM(O625:O658)</f>
        <v>3911602940</v>
      </c>
      <c r="P624" s="258">
        <f>SUM(P625:P658)</f>
        <v>4394205900</v>
      </c>
      <c r="Q624" s="258">
        <f>SUM(Q625:Q658)</f>
        <v>8096466665</v>
      </c>
      <c r="R624" s="258">
        <f>SUM(R625:R658)</f>
        <v>4465092900</v>
      </c>
      <c r="S624" s="260"/>
      <c r="T624" s="259">
        <v>34</v>
      </c>
      <c r="U624" s="259">
        <f>ROUNDUP(X624,0)</f>
        <v>62</v>
      </c>
      <c r="V624" s="259">
        <f t="shared" si="502"/>
        <v>34</v>
      </c>
      <c r="W624" s="259">
        <v>42.564271167926357</v>
      </c>
      <c r="X624" s="259">
        <f t="shared" si="503"/>
        <v>61.079047849837067</v>
      </c>
      <c r="Y624" s="259">
        <f>(P624/J624)*100</f>
        <v>33.149511204482472</v>
      </c>
      <c r="Z624" s="29">
        <f t="shared" si="504"/>
        <v>8861512632</v>
      </c>
      <c r="AA624" s="29">
        <f>J624-Q624</f>
        <v>5159251867</v>
      </c>
      <c r="AB624" s="29">
        <f t="shared" si="504"/>
        <v>-4465092900</v>
      </c>
      <c r="AC624" s="260"/>
      <c r="AD624" s="164"/>
    </row>
    <row r="625" spans="1:30" s="158" customFormat="1" ht="30" customHeight="1">
      <c r="A625" s="234"/>
      <c r="B625" s="235"/>
      <c r="C625" s="38" t="s">
        <v>1034</v>
      </c>
      <c r="D625" s="165"/>
      <c r="E625" s="165"/>
      <c r="F625" s="800" t="s">
        <v>38</v>
      </c>
      <c r="G625" s="801"/>
      <c r="H625" s="40"/>
      <c r="I625" s="41"/>
      <c r="J625" s="210"/>
      <c r="K625" s="120"/>
      <c r="L625" s="210"/>
      <c r="M625" s="210"/>
      <c r="N625" s="210"/>
      <c r="O625" s="210"/>
      <c r="P625" s="210"/>
      <c r="Q625" s="210"/>
      <c r="R625" s="210"/>
      <c r="S625" s="261"/>
      <c r="T625" s="262"/>
      <c r="U625" s="262"/>
      <c r="V625" s="262"/>
      <c r="W625" s="47"/>
      <c r="X625" s="47"/>
      <c r="Y625" s="47"/>
      <c r="Z625" s="210"/>
      <c r="AA625" s="210"/>
      <c r="AB625" s="210"/>
      <c r="AC625" s="261"/>
      <c r="AD625" s="263"/>
    </row>
    <row r="626" spans="1:30" s="65" customFormat="1" ht="30" customHeight="1">
      <c r="A626" s="264"/>
      <c r="B626" s="265"/>
      <c r="C626" s="51" t="s">
        <v>1035</v>
      </c>
      <c r="D626" s="171"/>
      <c r="E626" s="171"/>
      <c r="F626" s="802" t="s">
        <v>40</v>
      </c>
      <c r="G626" s="817"/>
      <c r="H626" s="266"/>
      <c r="I626" s="266"/>
      <c r="J626" s="215"/>
      <c r="K626" s="220"/>
      <c r="L626" s="267"/>
      <c r="M626" s="268"/>
      <c r="N626" s="269"/>
      <c r="O626" s="269"/>
      <c r="P626" s="269"/>
      <c r="Q626" s="269"/>
      <c r="R626" s="269"/>
      <c r="S626" s="270"/>
      <c r="T626" s="220"/>
      <c r="U626" s="220"/>
      <c r="V626" s="220"/>
      <c r="W626" s="220"/>
      <c r="X626" s="220"/>
      <c r="Y626" s="220"/>
      <c r="Z626" s="63"/>
      <c r="AA626" s="63"/>
      <c r="AB626" s="63"/>
      <c r="AC626" s="63"/>
      <c r="AD626" s="64"/>
    </row>
    <row r="627" spans="1:30" s="100" customFormat="1" ht="30" customHeight="1">
      <c r="A627" s="271"/>
      <c r="B627" s="272"/>
      <c r="C627" s="82" t="s">
        <v>1036</v>
      </c>
      <c r="D627" s="83"/>
      <c r="E627" s="83"/>
      <c r="F627" s="762" t="s">
        <v>42</v>
      </c>
      <c r="G627" s="765"/>
      <c r="H627" s="68" t="s">
        <v>376</v>
      </c>
      <c r="I627" s="69" t="s">
        <v>44</v>
      </c>
      <c r="J627" s="222">
        <v>4999900</v>
      </c>
      <c r="K627" s="71" t="s">
        <v>45</v>
      </c>
      <c r="L627" s="149" t="s">
        <v>46</v>
      </c>
      <c r="M627" s="273" t="s">
        <v>1037</v>
      </c>
      <c r="N627" s="170">
        <v>0</v>
      </c>
      <c r="O627" s="75">
        <f t="shared" ref="O627:R631" si="505">N627</f>
        <v>0</v>
      </c>
      <c r="P627" s="74">
        <v>4999900</v>
      </c>
      <c r="Q627" s="74">
        <v>4999900</v>
      </c>
      <c r="R627" s="74">
        <v>4999900</v>
      </c>
      <c r="S627" s="143" t="s">
        <v>1038</v>
      </c>
      <c r="T627" s="77">
        <v>100</v>
      </c>
      <c r="U627" s="78">
        <f t="shared" ref="U627:V631" si="506">ROUNDUP(X627,0)</f>
        <v>100</v>
      </c>
      <c r="V627" s="78">
        <f t="shared" si="506"/>
        <v>100</v>
      </c>
      <c r="W627" s="78">
        <v>42.564271167926357</v>
      </c>
      <c r="X627" s="78">
        <f t="shared" ref="X627:X631" si="507">Q627/J627*100</f>
        <v>100</v>
      </c>
      <c r="Y627" s="78">
        <f t="shared" ref="Y627:Y631" si="508">(P627/J627)*100</f>
        <v>100</v>
      </c>
      <c r="Z627" s="79">
        <f t="shared" ref="Z627:Z631" si="509">J627-P627</f>
        <v>0</v>
      </c>
      <c r="AA627" s="79">
        <f t="shared" ref="AA627:AA631" si="510">J627-Q627</f>
        <v>0</v>
      </c>
      <c r="AB627" s="79" t="e">
        <f t="shared" ref="AB627:AB631" si="511">L627-R627</f>
        <v>#VALUE!</v>
      </c>
      <c r="AC627" s="102"/>
      <c r="AD627" s="103"/>
    </row>
    <row r="628" spans="1:30" s="100" customFormat="1" ht="30" customHeight="1">
      <c r="A628" s="271"/>
      <c r="B628" s="272"/>
      <c r="C628" s="82" t="s">
        <v>1039</v>
      </c>
      <c r="D628" s="83"/>
      <c r="E628" s="83"/>
      <c r="F628" s="762" t="s">
        <v>1040</v>
      </c>
      <c r="G628" s="765"/>
      <c r="H628" s="68" t="s">
        <v>376</v>
      </c>
      <c r="I628" s="69" t="s">
        <v>44</v>
      </c>
      <c r="J628" s="222">
        <v>4999900</v>
      </c>
      <c r="K628" s="71" t="s">
        <v>45</v>
      </c>
      <c r="L628" s="149" t="s">
        <v>46</v>
      </c>
      <c r="M628" s="273" t="s">
        <v>1041</v>
      </c>
      <c r="N628" s="170">
        <v>0</v>
      </c>
      <c r="O628" s="75">
        <f t="shared" si="505"/>
        <v>0</v>
      </c>
      <c r="P628" s="74">
        <v>0</v>
      </c>
      <c r="Q628" s="74">
        <v>0</v>
      </c>
      <c r="R628" s="74">
        <v>0</v>
      </c>
      <c r="S628" s="143" t="s">
        <v>1038</v>
      </c>
      <c r="T628" s="77">
        <v>0</v>
      </c>
      <c r="U628" s="78">
        <f t="shared" si="506"/>
        <v>0</v>
      </c>
      <c r="V628" s="78">
        <f t="shared" si="506"/>
        <v>0</v>
      </c>
      <c r="W628" s="78">
        <v>42.564271167926357</v>
      </c>
      <c r="X628" s="78">
        <f t="shared" si="507"/>
        <v>0</v>
      </c>
      <c r="Y628" s="78">
        <f t="shared" si="508"/>
        <v>0</v>
      </c>
      <c r="Z628" s="79">
        <f t="shared" si="509"/>
        <v>4999900</v>
      </c>
      <c r="AA628" s="79">
        <f t="shared" si="510"/>
        <v>4999900</v>
      </c>
      <c r="AB628" s="79" t="e">
        <f t="shared" si="511"/>
        <v>#VALUE!</v>
      </c>
      <c r="AC628" s="102"/>
      <c r="AD628" s="103"/>
    </row>
    <row r="629" spans="1:30" s="100" customFormat="1" ht="30" customHeight="1">
      <c r="A629" s="271"/>
      <c r="B629" s="272"/>
      <c r="C629" s="82" t="s">
        <v>1042</v>
      </c>
      <c r="D629" s="83"/>
      <c r="E629" s="83"/>
      <c r="F629" s="762" t="s">
        <v>1043</v>
      </c>
      <c r="G629" s="765"/>
      <c r="H629" s="68" t="s">
        <v>376</v>
      </c>
      <c r="I629" s="69" t="s">
        <v>44</v>
      </c>
      <c r="J629" s="222">
        <v>4999900</v>
      </c>
      <c r="K629" s="71" t="s">
        <v>45</v>
      </c>
      <c r="L629" s="149" t="s">
        <v>46</v>
      </c>
      <c r="M629" s="273" t="s">
        <v>1044</v>
      </c>
      <c r="N629" s="170">
        <v>0</v>
      </c>
      <c r="O629" s="75">
        <f t="shared" si="505"/>
        <v>0</v>
      </c>
      <c r="P629" s="74">
        <v>4999900</v>
      </c>
      <c r="Q629" s="74">
        <v>4999900</v>
      </c>
      <c r="R629" s="74">
        <v>4999900</v>
      </c>
      <c r="S629" s="143" t="s">
        <v>1038</v>
      </c>
      <c r="T629" s="77">
        <v>100</v>
      </c>
      <c r="U629" s="78">
        <f t="shared" si="506"/>
        <v>100</v>
      </c>
      <c r="V629" s="78">
        <f t="shared" si="506"/>
        <v>100</v>
      </c>
      <c r="W629" s="78">
        <v>42.564271167926357</v>
      </c>
      <c r="X629" s="78">
        <f t="shared" si="507"/>
        <v>100</v>
      </c>
      <c r="Y629" s="78">
        <f t="shared" si="508"/>
        <v>100</v>
      </c>
      <c r="Z629" s="79">
        <f t="shared" si="509"/>
        <v>0</v>
      </c>
      <c r="AA629" s="79">
        <f t="shared" si="510"/>
        <v>0</v>
      </c>
      <c r="AB629" s="79" t="e">
        <f t="shared" si="511"/>
        <v>#VALUE!</v>
      </c>
      <c r="AC629" s="102"/>
      <c r="AD629" s="103"/>
    </row>
    <row r="630" spans="1:30" s="100" customFormat="1" ht="30" customHeight="1">
      <c r="A630" s="271"/>
      <c r="B630" s="272"/>
      <c r="C630" s="82" t="s">
        <v>1045</v>
      </c>
      <c r="D630" s="83"/>
      <c r="E630" s="83"/>
      <c r="F630" s="762" t="s">
        <v>49</v>
      </c>
      <c r="G630" s="765"/>
      <c r="H630" s="68" t="s">
        <v>376</v>
      </c>
      <c r="I630" s="69" t="s">
        <v>44</v>
      </c>
      <c r="J630" s="222">
        <v>6000000</v>
      </c>
      <c r="K630" s="71" t="s">
        <v>45</v>
      </c>
      <c r="L630" s="149" t="s">
        <v>46</v>
      </c>
      <c r="M630" s="273" t="s">
        <v>1046</v>
      </c>
      <c r="N630" s="170">
        <v>6000000</v>
      </c>
      <c r="O630" s="75">
        <f t="shared" si="505"/>
        <v>6000000</v>
      </c>
      <c r="P630" s="74">
        <f t="shared" si="505"/>
        <v>6000000</v>
      </c>
      <c r="Q630" s="74">
        <f t="shared" si="505"/>
        <v>6000000</v>
      </c>
      <c r="R630" s="74">
        <f t="shared" si="505"/>
        <v>6000000</v>
      </c>
      <c r="S630" s="143" t="s">
        <v>1038</v>
      </c>
      <c r="T630" s="77">
        <v>100</v>
      </c>
      <c r="U630" s="78">
        <f t="shared" si="506"/>
        <v>100</v>
      </c>
      <c r="V630" s="78">
        <f t="shared" si="506"/>
        <v>100</v>
      </c>
      <c r="W630" s="78">
        <v>42.564271167926357</v>
      </c>
      <c r="X630" s="78">
        <f t="shared" si="507"/>
        <v>100</v>
      </c>
      <c r="Y630" s="78">
        <f t="shared" si="508"/>
        <v>100</v>
      </c>
      <c r="Z630" s="79">
        <f t="shared" si="509"/>
        <v>0</v>
      </c>
      <c r="AA630" s="79">
        <f t="shared" si="510"/>
        <v>0</v>
      </c>
      <c r="AB630" s="79" t="e">
        <f t="shared" si="511"/>
        <v>#VALUE!</v>
      </c>
      <c r="AC630" s="102"/>
      <c r="AD630" s="103"/>
    </row>
    <row r="631" spans="1:30" s="100" customFormat="1" ht="30" customHeight="1">
      <c r="A631" s="271"/>
      <c r="B631" s="272"/>
      <c r="C631" s="82" t="s">
        <v>1047</v>
      </c>
      <c r="D631" s="83"/>
      <c r="E631" s="83"/>
      <c r="F631" s="762" t="s">
        <v>170</v>
      </c>
      <c r="G631" s="765"/>
      <c r="H631" s="68" t="s">
        <v>376</v>
      </c>
      <c r="I631" s="69" t="s">
        <v>44</v>
      </c>
      <c r="J631" s="222">
        <v>45750000</v>
      </c>
      <c r="K631" s="71" t="s">
        <v>45</v>
      </c>
      <c r="L631" s="149" t="s">
        <v>46</v>
      </c>
      <c r="M631" s="273" t="s">
        <v>1048</v>
      </c>
      <c r="N631" s="170">
        <v>11250000</v>
      </c>
      <c r="O631" s="75">
        <f t="shared" si="505"/>
        <v>11250000</v>
      </c>
      <c r="P631" s="74">
        <v>22500000</v>
      </c>
      <c r="Q631" s="74">
        <v>22500000</v>
      </c>
      <c r="R631" s="74">
        <v>22500000</v>
      </c>
      <c r="S631" s="143" t="s">
        <v>1038</v>
      </c>
      <c r="T631" s="77">
        <v>50</v>
      </c>
      <c r="U631" s="78">
        <f t="shared" si="506"/>
        <v>50</v>
      </c>
      <c r="V631" s="78">
        <f t="shared" si="506"/>
        <v>50</v>
      </c>
      <c r="W631" s="78">
        <v>42.564271167926357</v>
      </c>
      <c r="X631" s="78">
        <f t="shared" si="507"/>
        <v>49.180327868852459</v>
      </c>
      <c r="Y631" s="78">
        <f t="shared" si="508"/>
        <v>49.180327868852459</v>
      </c>
      <c r="Z631" s="79">
        <f t="shared" si="509"/>
        <v>23250000</v>
      </c>
      <c r="AA631" s="79">
        <f t="shared" si="510"/>
        <v>23250000</v>
      </c>
      <c r="AB631" s="79" t="e">
        <f t="shared" si="511"/>
        <v>#VALUE!</v>
      </c>
      <c r="AC631" s="102"/>
      <c r="AD631" s="103"/>
    </row>
    <row r="632" spans="1:30" s="65" customFormat="1" ht="30" customHeight="1">
      <c r="A632" s="264"/>
      <c r="B632" s="265"/>
      <c r="C632" s="51" t="s">
        <v>1049</v>
      </c>
      <c r="D632" s="171"/>
      <c r="E632" s="171"/>
      <c r="F632" s="802" t="s">
        <v>51</v>
      </c>
      <c r="G632" s="817"/>
      <c r="H632" s="266"/>
      <c r="I632" s="266"/>
      <c r="J632" s="215"/>
      <c r="K632" s="220"/>
      <c r="L632" s="267"/>
      <c r="M632" s="268"/>
      <c r="N632" s="269"/>
      <c r="O632" s="269"/>
      <c r="P632" s="269"/>
      <c r="Q632" s="269"/>
      <c r="R632" s="269"/>
      <c r="S632" s="270"/>
      <c r="T632" s="220"/>
      <c r="U632" s="220"/>
      <c r="V632" s="220"/>
      <c r="W632" s="220"/>
      <c r="X632" s="220"/>
      <c r="Y632" s="220"/>
      <c r="Z632" s="63"/>
      <c r="AA632" s="63"/>
      <c r="AB632" s="63"/>
      <c r="AC632" s="63"/>
      <c r="AD632" s="64"/>
    </row>
    <row r="633" spans="1:30" s="100" customFormat="1" ht="30" customHeight="1">
      <c r="A633" s="271"/>
      <c r="B633" s="272"/>
      <c r="C633" s="82" t="s">
        <v>1050</v>
      </c>
      <c r="D633" s="83"/>
      <c r="E633" s="83"/>
      <c r="F633" s="762" t="s">
        <v>53</v>
      </c>
      <c r="G633" s="765"/>
      <c r="H633" s="68" t="s">
        <v>376</v>
      </c>
      <c r="I633" s="69" t="s">
        <v>44</v>
      </c>
      <c r="J633" s="222">
        <v>2921454692</v>
      </c>
      <c r="K633" s="71" t="s">
        <v>45</v>
      </c>
      <c r="L633" s="149" t="s">
        <v>46</v>
      </c>
      <c r="M633" s="273" t="s">
        <v>1051</v>
      </c>
      <c r="N633" s="170">
        <v>820537416</v>
      </c>
      <c r="O633" s="75">
        <v>950176923</v>
      </c>
      <c r="P633" s="74">
        <v>1492789483</v>
      </c>
      <c r="Q633" s="74">
        <v>1492789483</v>
      </c>
      <c r="R633" s="74">
        <v>1492789483</v>
      </c>
      <c r="S633" s="143" t="s">
        <v>1038</v>
      </c>
      <c r="T633" s="77">
        <v>52</v>
      </c>
      <c r="U633" s="78">
        <f t="shared" ref="U633:V635" si="512">ROUNDUP(X633,0)</f>
        <v>52</v>
      </c>
      <c r="V633" s="78">
        <f t="shared" si="512"/>
        <v>52</v>
      </c>
      <c r="W633" s="78">
        <v>42.564271167926357</v>
      </c>
      <c r="X633" s="78">
        <f t="shared" ref="X633:X635" si="513">Q633/J633*100</f>
        <v>51.097471649579148</v>
      </c>
      <c r="Y633" s="78">
        <f t="shared" ref="Y633:Y635" si="514">(P633/J633)*100</f>
        <v>51.097471649579148</v>
      </c>
      <c r="Z633" s="79">
        <f t="shared" ref="Z633:Z635" si="515">J633-P633</f>
        <v>1428665209</v>
      </c>
      <c r="AA633" s="79">
        <f t="shared" ref="AA633:AA635" si="516">J633-Q633</f>
        <v>1428665209</v>
      </c>
      <c r="AB633" s="79" t="e">
        <f t="shared" ref="AB633:AB635" si="517">L633-R633</f>
        <v>#VALUE!</v>
      </c>
      <c r="AC633" s="102"/>
      <c r="AD633" s="103"/>
    </row>
    <row r="634" spans="1:30" s="100" customFormat="1" ht="30" customHeight="1">
      <c r="A634" s="271"/>
      <c r="B634" s="272"/>
      <c r="C634" s="82" t="s">
        <v>1052</v>
      </c>
      <c r="D634" s="83"/>
      <c r="E634" s="83"/>
      <c r="F634" s="762" t="s">
        <v>174</v>
      </c>
      <c r="G634" s="765"/>
      <c r="H634" s="68" t="s">
        <v>376</v>
      </c>
      <c r="I634" s="69" t="s">
        <v>44</v>
      </c>
      <c r="J634" s="222">
        <v>50239200</v>
      </c>
      <c r="K634" s="71" t="s">
        <v>45</v>
      </c>
      <c r="L634" s="149" t="s">
        <v>46</v>
      </c>
      <c r="M634" s="273" t="s">
        <v>1053</v>
      </c>
      <c r="N634" s="170">
        <v>0</v>
      </c>
      <c r="O634" s="75">
        <f t="shared" ref="O634:R635" si="518">N634</f>
        <v>0</v>
      </c>
      <c r="P634" s="74">
        <v>20933000</v>
      </c>
      <c r="Q634" s="74">
        <v>20933000</v>
      </c>
      <c r="R634" s="74">
        <v>20933000</v>
      </c>
      <c r="S634" s="143" t="s">
        <v>1038</v>
      </c>
      <c r="T634" s="77">
        <v>42</v>
      </c>
      <c r="U634" s="78">
        <f t="shared" si="512"/>
        <v>42</v>
      </c>
      <c r="V634" s="78">
        <f t="shared" si="512"/>
        <v>42</v>
      </c>
      <c r="W634" s="78">
        <v>42.564271167926357</v>
      </c>
      <c r="X634" s="78">
        <f t="shared" si="513"/>
        <v>41.666666666666671</v>
      </c>
      <c r="Y634" s="78">
        <f t="shared" si="514"/>
        <v>41.666666666666671</v>
      </c>
      <c r="Z634" s="79">
        <f t="shared" si="515"/>
        <v>29306200</v>
      </c>
      <c r="AA634" s="79">
        <f t="shared" si="516"/>
        <v>29306200</v>
      </c>
      <c r="AB634" s="79" t="e">
        <f t="shared" si="517"/>
        <v>#VALUE!</v>
      </c>
      <c r="AC634" s="102"/>
      <c r="AD634" s="103"/>
    </row>
    <row r="635" spans="1:30" s="100" customFormat="1" ht="30" customHeight="1">
      <c r="A635" s="271"/>
      <c r="B635" s="272"/>
      <c r="C635" s="82" t="s">
        <v>1054</v>
      </c>
      <c r="D635" s="83"/>
      <c r="E635" s="83"/>
      <c r="F635" s="762" t="s">
        <v>57</v>
      </c>
      <c r="G635" s="765"/>
      <c r="H635" s="68" t="s">
        <v>376</v>
      </c>
      <c r="I635" s="69" t="s">
        <v>44</v>
      </c>
      <c r="J635" s="222">
        <v>6000000</v>
      </c>
      <c r="K635" s="71" t="s">
        <v>45</v>
      </c>
      <c r="L635" s="149" t="s">
        <v>46</v>
      </c>
      <c r="M635" s="273" t="s">
        <v>1055</v>
      </c>
      <c r="N635" s="170">
        <v>6000000</v>
      </c>
      <c r="O635" s="75">
        <f t="shared" si="518"/>
        <v>6000000</v>
      </c>
      <c r="P635" s="74">
        <f t="shared" si="518"/>
        <v>6000000</v>
      </c>
      <c r="Q635" s="74">
        <f t="shared" si="518"/>
        <v>6000000</v>
      </c>
      <c r="R635" s="74">
        <f t="shared" si="518"/>
        <v>6000000</v>
      </c>
      <c r="S635" s="143" t="s">
        <v>1038</v>
      </c>
      <c r="T635" s="77">
        <v>100</v>
      </c>
      <c r="U635" s="78">
        <f t="shared" si="512"/>
        <v>100</v>
      </c>
      <c r="V635" s="78">
        <f t="shared" si="512"/>
        <v>100</v>
      </c>
      <c r="W635" s="78">
        <v>42.564271167926357</v>
      </c>
      <c r="X635" s="78">
        <f t="shared" si="513"/>
        <v>100</v>
      </c>
      <c r="Y635" s="78">
        <f t="shared" si="514"/>
        <v>100</v>
      </c>
      <c r="Z635" s="79">
        <f t="shared" si="515"/>
        <v>0</v>
      </c>
      <c r="AA635" s="79">
        <f t="shared" si="516"/>
        <v>0</v>
      </c>
      <c r="AB635" s="79" t="e">
        <f t="shared" si="517"/>
        <v>#VALUE!</v>
      </c>
      <c r="AC635" s="102"/>
      <c r="AD635" s="103"/>
    </row>
    <row r="636" spans="1:30" s="65" customFormat="1" ht="30" customHeight="1">
      <c r="A636" s="264"/>
      <c r="B636" s="265"/>
      <c r="C636" s="51" t="s">
        <v>1056</v>
      </c>
      <c r="D636" s="171"/>
      <c r="E636" s="171"/>
      <c r="F636" s="802" t="s">
        <v>63</v>
      </c>
      <c r="G636" s="817"/>
      <c r="H636" s="266"/>
      <c r="I636" s="266"/>
      <c r="J636" s="215"/>
      <c r="K636" s="220"/>
      <c r="L636" s="267"/>
      <c r="M636" s="268"/>
      <c r="N636" s="269"/>
      <c r="O636" s="269"/>
      <c r="P636" s="269"/>
      <c r="Q636" s="269"/>
      <c r="R636" s="269"/>
      <c r="S636" s="270"/>
      <c r="T636" s="220"/>
      <c r="U636" s="220"/>
      <c r="V636" s="220"/>
      <c r="W636" s="220"/>
      <c r="X636" s="220"/>
      <c r="Y636" s="220"/>
      <c r="Z636" s="63"/>
      <c r="AA636" s="63"/>
      <c r="AB636" s="63"/>
      <c r="AC636" s="63"/>
      <c r="AD636" s="64"/>
    </row>
    <row r="637" spans="1:30" s="100" customFormat="1" ht="30" customHeight="1">
      <c r="A637" s="271"/>
      <c r="B637" s="272"/>
      <c r="C637" s="82" t="s">
        <v>1057</v>
      </c>
      <c r="D637" s="83"/>
      <c r="E637" s="83"/>
      <c r="F637" s="762" t="s">
        <v>65</v>
      </c>
      <c r="G637" s="765"/>
      <c r="H637" s="68" t="s">
        <v>376</v>
      </c>
      <c r="I637" s="69" t="s">
        <v>44</v>
      </c>
      <c r="J637" s="222">
        <v>7999600</v>
      </c>
      <c r="K637" s="274"/>
      <c r="L637" s="149" t="s">
        <v>46</v>
      </c>
      <c r="M637" s="273" t="s">
        <v>1058</v>
      </c>
      <c r="N637" s="170">
        <v>0</v>
      </c>
      <c r="O637" s="75">
        <f t="shared" ref="O637:O640" si="519">N637</f>
        <v>0</v>
      </c>
      <c r="P637" s="74">
        <v>3943700</v>
      </c>
      <c r="Q637" s="74">
        <v>3943700</v>
      </c>
      <c r="R637" s="74">
        <v>3943700</v>
      </c>
      <c r="S637" s="143" t="s">
        <v>1038</v>
      </c>
      <c r="T637" s="77">
        <v>50</v>
      </c>
      <c r="U637" s="78">
        <f t="shared" ref="U637:V641" si="520">ROUNDUP(X637,0)</f>
        <v>50</v>
      </c>
      <c r="V637" s="78">
        <f t="shared" si="520"/>
        <v>50</v>
      </c>
      <c r="W637" s="78">
        <v>42.564271167926357</v>
      </c>
      <c r="X637" s="78">
        <f t="shared" ref="X637:X641" si="521">Q637/J637*100</f>
        <v>49.298714935746787</v>
      </c>
      <c r="Y637" s="78">
        <f t="shared" ref="Y637:Y641" si="522">(P637/J637)*100</f>
        <v>49.298714935746787</v>
      </c>
      <c r="Z637" s="79">
        <f t="shared" ref="Z637:Z641" si="523">J637-P637</f>
        <v>4055900</v>
      </c>
      <c r="AA637" s="79">
        <f t="shared" ref="AA637:AA641" si="524">J637-Q637</f>
        <v>4055900</v>
      </c>
      <c r="AB637" s="79" t="e">
        <f t="shared" ref="AB637:AB641" si="525">L637-R637</f>
        <v>#VALUE!</v>
      </c>
      <c r="AC637" s="102"/>
      <c r="AD637" s="103"/>
    </row>
    <row r="638" spans="1:30" s="100" customFormat="1" ht="30" customHeight="1">
      <c r="A638" s="271"/>
      <c r="B638" s="272"/>
      <c r="C638" s="82" t="s">
        <v>1059</v>
      </c>
      <c r="D638" s="83"/>
      <c r="E638" s="83"/>
      <c r="F638" s="762" t="s">
        <v>67</v>
      </c>
      <c r="G638" s="765"/>
      <c r="H638" s="68" t="s">
        <v>376</v>
      </c>
      <c r="I638" s="69" t="s">
        <v>44</v>
      </c>
      <c r="J638" s="222">
        <v>24098200</v>
      </c>
      <c r="K638" s="274"/>
      <c r="L638" s="149" t="s">
        <v>46</v>
      </c>
      <c r="M638" s="273" t="s">
        <v>1058</v>
      </c>
      <c r="N638" s="170">
        <v>0</v>
      </c>
      <c r="O638" s="75">
        <f t="shared" si="519"/>
        <v>0</v>
      </c>
      <c r="P638" s="74">
        <v>11992200</v>
      </c>
      <c r="Q638" s="74">
        <v>11992200</v>
      </c>
      <c r="R638" s="74">
        <v>11992200</v>
      </c>
      <c r="S638" s="143" t="s">
        <v>1038</v>
      </c>
      <c r="T638" s="77">
        <v>50</v>
      </c>
      <c r="U638" s="78">
        <f t="shared" si="520"/>
        <v>50</v>
      </c>
      <c r="V638" s="78">
        <f t="shared" si="520"/>
        <v>50</v>
      </c>
      <c r="W638" s="78">
        <v>42.564271167926357</v>
      </c>
      <c r="X638" s="78">
        <f t="shared" si="521"/>
        <v>49.763882779626698</v>
      </c>
      <c r="Y638" s="78">
        <f t="shared" si="522"/>
        <v>49.763882779626698</v>
      </c>
      <c r="Z638" s="79">
        <f t="shared" si="523"/>
        <v>12106000</v>
      </c>
      <c r="AA638" s="79">
        <f t="shared" si="524"/>
        <v>12106000</v>
      </c>
      <c r="AB638" s="79" t="e">
        <f t="shared" si="525"/>
        <v>#VALUE!</v>
      </c>
      <c r="AC638" s="102"/>
      <c r="AD638" s="103"/>
    </row>
    <row r="639" spans="1:30" s="100" customFormat="1" ht="30" customHeight="1">
      <c r="A639" s="271"/>
      <c r="B639" s="272"/>
      <c r="C639" s="82" t="s">
        <v>1060</v>
      </c>
      <c r="D639" s="83"/>
      <c r="E639" s="83"/>
      <c r="F639" s="762" t="s">
        <v>69</v>
      </c>
      <c r="G639" s="765"/>
      <c r="H639" s="68" t="s">
        <v>376</v>
      </c>
      <c r="I639" s="69" t="s">
        <v>44</v>
      </c>
      <c r="J639" s="222">
        <v>6171700</v>
      </c>
      <c r="K639" s="274"/>
      <c r="L639" s="149" t="s">
        <v>46</v>
      </c>
      <c r="M639" s="273" t="s">
        <v>1061</v>
      </c>
      <c r="N639" s="170">
        <v>0</v>
      </c>
      <c r="O639" s="75">
        <f t="shared" si="519"/>
        <v>0</v>
      </c>
      <c r="P639" s="74">
        <v>3085100</v>
      </c>
      <c r="Q639" s="74">
        <v>3085100</v>
      </c>
      <c r="R639" s="74">
        <v>3085100</v>
      </c>
      <c r="S639" s="143" t="s">
        <v>1038</v>
      </c>
      <c r="T639" s="77">
        <v>50</v>
      </c>
      <c r="U639" s="78">
        <f t="shared" si="520"/>
        <v>50</v>
      </c>
      <c r="V639" s="78">
        <f t="shared" si="520"/>
        <v>50</v>
      </c>
      <c r="W639" s="78">
        <v>42.564271167926357</v>
      </c>
      <c r="X639" s="78">
        <f t="shared" si="521"/>
        <v>49.987847756695885</v>
      </c>
      <c r="Y639" s="78">
        <f t="shared" si="522"/>
        <v>49.987847756695885</v>
      </c>
      <c r="Z639" s="79">
        <f t="shared" si="523"/>
        <v>3086600</v>
      </c>
      <c r="AA639" s="79">
        <f t="shared" si="524"/>
        <v>3086600</v>
      </c>
      <c r="AB639" s="79" t="e">
        <f t="shared" si="525"/>
        <v>#VALUE!</v>
      </c>
      <c r="AC639" s="102"/>
      <c r="AD639" s="103"/>
    </row>
    <row r="640" spans="1:30" s="100" customFormat="1" ht="30" customHeight="1">
      <c r="A640" s="271"/>
      <c r="B640" s="272"/>
      <c r="C640" s="82" t="s">
        <v>1062</v>
      </c>
      <c r="D640" s="83"/>
      <c r="E640" s="83"/>
      <c r="F640" s="762" t="s">
        <v>71</v>
      </c>
      <c r="G640" s="765"/>
      <c r="H640" s="68" t="s">
        <v>376</v>
      </c>
      <c r="I640" s="69" t="s">
        <v>44</v>
      </c>
      <c r="J640" s="222">
        <v>15659700</v>
      </c>
      <c r="K640" s="274"/>
      <c r="L640" s="149" t="s">
        <v>46</v>
      </c>
      <c r="M640" s="273" t="s">
        <v>1063</v>
      </c>
      <c r="N640" s="170">
        <v>0</v>
      </c>
      <c r="O640" s="75">
        <f t="shared" si="519"/>
        <v>0</v>
      </c>
      <c r="P640" s="74">
        <v>7744000</v>
      </c>
      <c r="Q640" s="74">
        <v>7744000</v>
      </c>
      <c r="R640" s="74">
        <v>7744000</v>
      </c>
      <c r="S640" s="143" t="s">
        <v>1038</v>
      </c>
      <c r="T640" s="77">
        <v>50</v>
      </c>
      <c r="U640" s="78">
        <f t="shared" si="520"/>
        <v>50</v>
      </c>
      <c r="V640" s="78">
        <f t="shared" si="520"/>
        <v>50</v>
      </c>
      <c r="W640" s="78">
        <v>42.564271167926357</v>
      </c>
      <c r="X640" s="78">
        <f t="shared" si="521"/>
        <v>49.451777492544558</v>
      </c>
      <c r="Y640" s="78">
        <f t="shared" si="522"/>
        <v>49.451777492544558</v>
      </c>
      <c r="Z640" s="79">
        <f t="shared" si="523"/>
        <v>7915700</v>
      </c>
      <c r="AA640" s="79">
        <f t="shared" si="524"/>
        <v>7915700</v>
      </c>
      <c r="AB640" s="79" t="e">
        <f t="shared" si="525"/>
        <v>#VALUE!</v>
      </c>
      <c r="AC640" s="102"/>
      <c r="AD640" s="103"/>
    </row>
    <row r="641" spans="1:30" s="100" customFormat="1" ht="30" customHeight="1">
      <c r="A641" s="271"/>
      <c r="B641" s="272"/>
      <c r="C641" s="82" t="s">
        <v>1064</v>
      </c>
      <c r="D641" s="83"/>
      <c r="E641" s="83"/>
      <c r="F641" s="762" t="s">
        <v>77</v>
      </c>
      <c r="G641" s="765"/>
      <c r="H641" s="68" t="s">
        <v>376</v>
      </c>
      <c r="I641" s="69" t="s">
        <v>44</v>
      </c>
      <c r="J641" s="222">
        <v>157350000</v>
      </c>
      <c r="K641" s="274"/>
      <c r="L641" s="149" t="s">
        <v>46</v>
      </c>
      <c r="M641" s="273"/>
      <c r="N641" s="170">
        <v>0</v>
      </c>
      <c r="O641" s="75">
        <v>64174086</v>
      </c>
      <c r="P641" s="74">
        <v>64174086</v>
      </c>
      <c r="Q641" s="74">
        <v>64174086</v>
      </c>
      <c r="R641" s="74">
        <v>64174086</v>
      </c>
      <c r="S641" s="143" t="s">
        <v>1038</v>
      </c>
      <c r="T641" s="77">
        <v>41</v>
      </c>
      <c r="U641" s="78">
        <f t="shared" si="520"/>
        <v>41</v>
      </c>
      <c r="V641" s="78">
        <f t="shared" si="520"/>
        <v>41</v>
      </c>
      <c r="W641" s="78">
        <v>42.564271167926357</v>
      </c>
      <c r="X641" s="78">
        <f t="shared" si="521"/>
        <v>40.784293612964731</v>
      </c>
      <c r="Y641" s="78">
        <f t="shared" si="522"/>
        <v>40.784293612964731</v>
      </c>
      <c r="Z641" s="79">
        <f t="shared" si="523"/>
        <v>93175914</v>
      </c>
      <c r="AA641" s="79">
        <f t="shared" si="524"/>
        <v>93175914</v>
      </c>
      <c r="AB641" s="79" t="e">
        <f t="shared" si="525"/>
        <v>#VALUE!</v>
      </c>
      <c r="AC641" s="102"/>
      <c r="AD641" s="103"/>
    </row>
    <row r="642" spans="1:30" s="158" customFormat="1" ht="30" customHeight="1">
      <c r="A642" s="234"/>
      <c r="B642" s="235"/>
      <c r="C642" s="51" t="s">
        <v>1065</v>
      </c>
      <c r="D642" s="52"/>
      <c r="E642" s="52"/>
      <c r="F642" s="802" t="s">
        <v>79</v>
      </c>
      <c r="G642" s="817"/>
      <c r="H642" s="53"/>
      <c r="I642" s="54"/>
      <c r="J642" s="215"/>
      <c r="K642" s="220"/>
      <c r="L642" s="215"/>
      <c r="M642" s="275"/>
      <c r="N642" s="215"/>
      <c r="O642" s="215"/>
      <c r="P642" s="215"/>
      <c r="Q642" s="215"/>
      <c r="R642" s="215"/>
      <c r="S642" s="276"/>
      <c r="T642" s="62"/>
      <c r="U642" s="62"/>
      <c r="V642" s="62"/>
      <c r="W642" s="166"/>
      <c r="X642" s="166"/>
      <c r="Y642" s="166"/>
      <c r="Z642" s="215"/>
      <c r="AA642" s="215"/>
      <c r="AB642" s="215"/>
      <c r="AC642" s="276"/>
      <c r="AD642" s="99"/>
    </row>
    <row r="643" spans="1:30" s="36" customFormat="1" ht="30" customHeight="1">
      <c r="A643" s="277"/>
      <c r="B643" s="278"/>
      <c r="C643" s="66" t="s">
        <v>1066</v>
      </c>
      <c r="D643" s="67"/>
      <c r="E643" s="67"/>
      <c r="F643" s="766" t="s">
        <v>81</v>
      </c>
      <c r="G643" s="783"/>
      <c r="H643" s="68" t="s">
        <v>376</v>
      </c>
      <c r="I643" s="69" t="s">
        <v>44</v>
      </c>
      <c r="J643" s="222">
        <v>1330000</v>
      </c>
      <c r="K643" s="71"/>
      <c r="L643" s="149" t="s">
        <v>46</v>
      </c>
      <c r="M643" s="273" t="s">
        <v>1067</v>
      </c>
      <c r="N643" s="170">
        <v>0</v>
      </c>
      <c r="O643" s="75">
        <f t="shared" ref="O643:O644" si="526">N643</f>
        <v>0</v>
      </c>
      <c r="P643" s="74">
        <v>660000</v>
      </c>
      <c r="Q643" s="74">
        <v>660000</v>
      </c>
      <c r="R643" s="74">
        <v>660000</v>
      </c>
      <c r="S643" s="143" t="s">
        <v>1038</v>
      </c>
      <c r="T643" s="77">
        <v>50</v>
      </c>
      <c r="U643" s="78">
        <f t="shared" ref="U643:V645" si="527">ROUNDUP(X643,0)</f>
        <v>50</v>
      </c>
      <c r="V643" s="78">
        <f t="shared" si="527"/>
        <v>50</v>
      </c>
      <c r="W643" s="78">
        <v>42.564271167926357</v>
      </c>
      <c r="X643" s="78">
        <f t="shared" ref="X643:X645" si="528">Q643/J643*100</f>
        <v>49.624060150375939</v>
      </c>
      <c r="Y643" s="78">
        <f t="shared" ref="Y643:Y645" si="529">(P643/J643)*100</f>
        <v>49.624060150375939</v>
      </c>
      <c r="Z643" s="79">
        <f t="shared" ref="Z643:Z645" si="530">J643-P643</f>
        <v>670000</v>
      </c>
      <c r="AA643" s="79">
        <f t="shared" ref="AA643:AA645" si="531">J643-Q643</f>
        <v>670000</v>
      </c>
      <c r="AB643" s="79" t="e">
        <f t="shared" ref="AB643:AB645" si="532">L643-R643</f>
        <v>#VALUE!</v>
      </c>
      <c r="AC643" s="79"/>
      <c r="AD643" s="81"/>
    </row>
    <row r="644" spans="1:30" s="36" customFormat="1" ht="30" customHeight="1">
      <c r="A644" s="277"/>
      <c r="B644" s="278"/>
      <c r="C644" s="66" t="s">
        <v>1068</v>
      </c>
      <c r="D644" s="67"/>
      <c r="E644" s="67"/>
      <c r="F644" s="766" t="s">
        <v>83</v>
      </c>
      <c r="G644" s="783"/>
      <c r="H644" s="68" t="s">
        <v>376</v>
      </c>
      <c r="I644" s="69" t="s">
        <v>44</v>
      </c>
      <c r="J644" s="222">
        <v>8998900</v>
      </c>
      <c r="K644" s="71"/>
      <c r="L644" s="149" t="s">
        <v>46</v>
      </c>
      <c r="M644" s="273" t="s">
        <v>1069</v>
      </c>
      <c r="N644" s="170">
        <v>0</v>
      </c>
      <c r="O644" s="75">
        <f t="shared" si="526"/>
        <v>0</v>
      </c>
      <c r="P644" s="74">
        <v>0</v>
      </c>
      <c r="Q644" s="74">
        <v>0</v>
      </c>
      <c r="R644" s="74">
        <v>0</v>
      </c>
      <c r="S644" s="143" t="s">
        <v>1038</v>
      </c>
      <c r="T644" s="77">
        <v>0</v>
      </c>
      <c r="U644" s="78">
        <f t="shared" si="527"/>
        <v>0</v>
      </c>
      <c r="V644" s="78">
        <f t="shared" si="527"/>
        <v>0</v>
      </c>
      <c r="W644" s="78">
        <v>42.564271167926357</v>
      </c>
      <c r="X644" s="78">
        <f t="shared" si="528"/>
        <v>0</v>
      </c>
      <c r="Y644" s="78">
        <f t="shared" si="529"/>
        <v>0</v>
      </c>
      <c r="Z644" s="79">
        <f t="shared" si="530"/>
        <v>8998900</v>
      </c>
      <c r="AA644" s="79">
        <f t="shared" si="531"/>
        <v>8998900</v>
      </c>
      <c r="AB644" s="79" t="e">
        <f t="shared" si="532"/>
        <v>#VALUE!</v>
      </c>
      <c r="AC644" s="102"/>
      <c r="AD644" s="81"/>
    </row>
    <row r="645" spans="1:30" s="36" customFormat="1" ht="30" customHeight="1">
      <c r="A645" s="277"/>
      <c r="B645" s="278"/>
      <c r="C645" s="66" t="s">
        <v>1070</v>
      </c>
      <c r="D645" s="67"/>
      <c r="E645" s="67"/>
      <c r="F645" s="766" t="s">
        <v>87</v>
      </c>
      <c r="G645" s="783"/>
      <c r="H645" s="68" t="s">
        <v>376</v>
      </c>
      <c r="I645" s="69" t="s">
        <v>44</v>
      </c>
      <c r="J645" s="222">
        <v>4336048800</v>
      </c>
      <c r="K645" s="71"/>
      <c r="L645" s="149" t="s">
        <v>46</v>
      </c>
      <c r="M645" s="273" t="s">
        <v>1071</v>
      </c>
      <c r="N645" s="170">
        <v>1003500000</v>
      </c>
      <c r="O645" s="75">
        <v>1338000000</v>
      </c>
      <c r="P645" s="74">
        <v>2164478400</v>
      </c>
      <c r="Q645" s="74">
        <v>2498978400</v>
      </c>
      <c r="R645" s="74">
        <v>2164478400</v>
      </c>
      <c r="S645" s="143" t="s">
        <v>1038</v>
      </c>
      <c r="T645" s="77">
        <v>50</v>
      </c>
      <c r="U645" s="78">
        <f t="shared" si="527"/>
        <v>58</v>
      </c>
      <c r="V645" s="78">
        <f t="shared" si="527"/>
        <v>50</v>
      </c>
      <c r="W645" s="78">
        <v>42.564271167926357</v>
      </c>
      <c r="X645" s="78">
        <f t="shared" si="528"/>
        <v>57.632617049881908</v>
      </c>
      <c r="Y645" s="78">
        <f t="shared" si="529"/>
        <v>49.918220477592413</v>
      </c>
      <c r="Z645" s="79">
        <f t="shared" si="530"/>
        <v>2171570400</v>
      </c>
      <c r="AA645" s="79">
        <f t="shared" si="531"/>
        <v>1837070400</v>
      </c>
      <c r="AB645" s="79" t="e">
        <f t="shared" si="532"/>
        <v>#VALUE!</v>
      </c>
      <c r="AC645" s="102"/>
      <c r="AD645" s="81"/>
    </row>
    <row r="646" spans="1:30" s="65" customFormat="1" ht="30" customHeight="1">
      <c r="A646" s="264"/>
      <c r="B646" s="265"/>
      <c r="C646" s="51" t="s">
        <v>1072</v>
      </c>
      <c r="D646" s="171"/>
      <c r="E646" s="171"/>
      <c r="F646" s="802" t="s">
        <v>90</v>
      </c>
      <c r="G646" s="817"/>
      <c r="H646" s="266"/>
      <c r="I646" s="266"/>
      <c r="J646" s="215"/>
      <c r="K646" s="220"/>
      <c r="L646" s="267"/>
      <c r="M646" s="268"/>
      <c r="N646" s="269"/>
      <c r="O646" s="269"/>
      <c r="P646" s="269"/>
      <c r="Q646" s="269"/>
      <c r="R646" s="269"/>
      <c r="S646" s="270"/>
      <c r="T646" s="220"/>
      <c r="U646" s="220"/>
      <c r="V646" s="220"/>
      <c r="W646" s="220"/>
      <c r="X646" s="220"/>
      <c r="Y646" s="220"/>
      <c r="Z646" s="63"/>
      <c r="AA646" s="63"/>
      <c r="AB646" s="63"/>
      <c r="AC646" s="63"/>
      <c r="AD646" s="64"/>
    </row>
    <row r="647" spans="1:30" s="100" customFormat="1" ht="30" customHeight="1">
      <c r="A647" s="271"/>
      <c r="B647" s="272"/>
      <c r="C647" s="82" t="s">
        <v>1073</v>
      </c>
      <c r="D647" s="83"/>
      <c r="E647" s="83"/>
      <c r="F647" s="762" t="s">
        <v>204</v>
      </c>
      <c r="G647" s="765"/>
      <c r="H647" s="68" t="s">
        <v>376</v>
      </c>
      <c r="I647" s="69" t="s">
        <v>44</v>
      </c>
      <c r="J647" s="222">
        <v>281999700</v>
      </c>
      <c r="K647" s="274"/>
      <c r="L647" s="149" t="s">
        <v>46</v>
      </c>
      <c r="M647" s="273" t="s">
        <v>1074</v>
      </c>
      <c r="N647" s="170">
        <v>0</v>
      </c>
      <c r="O647" s="75">
        <v>14841000</v>
      </c>
      <c r="P647" s="74">
        <v>14841000</v>
      </c>
      <c r="Q647" s="74">
        <v>14841000</v>
      </c>
      <c r="R647" s="74">
        <v>14841000</v>
      </c>
      <c r="S647" s="143" t="s">
        <v>1038</v>
      </c>
      <c r="T647" s="77">
        <v>6</v>
      </c>
      <c r="U647" s="78">
        <f t="shared" ref="U647:V648" si="533">ROUNDUP(X647,0)</f>
        <v>6</v>
      </c>
      <c r="V647" s="78">
        <f t="shared" si="533"/>
        <v>6</v>
      </c>
      <c r="W647" s="78">
        <v>42.564271167926357</v>
      </c>
      <c r="X647" s="78">
        <f t="shared" ref="X647:X648" si="534">Q647/J647*100</f>
        <v>5.2627715561399535</v>
      </c>
      <c r="Y647" s="78">
        <f t="shared" ref="Y647:Y648" si="535">(P647/J647)*100</f>
        <v>5.2627715561399535</v>
      </c>
      <c r="Z647" s="79">
        <f t="shared" ref="Z647:Z648" si="536">J647-P647</f>
        <v>267158700</v>
      </c>
      <c r="AA647" s="79">
        <f t="shared" ref="AA647:AA648" si="537">J647-Q647</f>
        <v>267158700</v>
      </c>
      <c r="AB647" s="79" t="e">
        <f t="shared" ref="AB647:AB648" si="538">L647-R647</f>
        <v>#VALUE!</v>
      </c>
      <c r="AC647" s="102"/>
      <c r="AD647" s="103"/>
    </row>
    <row r="648" spans="1:30" s="100" customFormat="1" ht="30" customHeight="1">
      <c r="A648" s="271"/>
      <c r="B648" s="272"/>
      <c r="C648" s="82" t="s">
        <v>1075</v>
      </c>
      <c r="D648" s="83"/>
      <c r="E648" s="83"/>
      <c r="F648" s="762" t="s">
        <v>206</v>
      </c>
      <c r="G648" s="765"/>
      <c r="H648" s="68" t="s">
        <v>376</v>
      </c>
      <c r="I648" s="69" t="s">
        <v>44</v>
      </c>
      <c r="J648" s="222">
        <v>7186300</v>
      </c>
      <c r="K648" s="223"/>
      <c r="L648" s="149" t="s">
        <v>46</v>
      </c>
      <c r="M648" s="273" t="s">
        <v>1076</v>
      </c>
      <c r="N648" s="170">
        <v>0</v>
      </c>
      <c r="O648" s="75">
        <f t="shared" ref="O648:R648" si="539">N648</f>
        <v>0</v>
      </c>
      <c r="P648" s="74">
        <f t="shared" si="539"/>
        <v>0</v>
      </c>
      <c r="Q648" s="74">
        <f t="shared" si="539"/>
        <v>0</v>
      </c>
      <c r="R648" s="74">
        <f t="shared" si="539"/>
        <v>0</v>
      </c>
      <c r="S648" s="143" t="s">
        <v>1038</v>
      </c>
      <c r="T648" s="77">
        <v>0</v>
      </c>
      <c r="U648" s="78">
        <f t="shared" si="533"/>
        <v>0</v>
      </c>
      <c r="V648" s="78">
        <f t="shared" si="533"/>
        <v>0</v>
      </c>
      <c r="W648" s="78">
        <v>42.564271167926357</v>
      </c>
      <c r="X648" s="78">
        <f t="shared" si="534"/>
        <v>0</v>
      </c>
      <c r="Y648" s="78">
        <f t="shared" si="535"/>
        <v>0</v>
      </c>
      <c r="Z648" s="79">
        <f t="shared" si="536"/>
        <v>7186300</v>
      </c>
      <c r="AA648" s="79">
        <f t="shared" si="537"/>
        <v>7186300</v>
      </c>
      <c r="AB648" s="79" t="e">
        <f t="shared" si="538"/>
        <v>#VALUE!</v>
      </c>
      <c r="AC648" s="102"/>
      <c r="AD648" s="103"/>
    </row>
    <row r="649" spans="1:30" s="65" customFormat="1" ht="30" customHeight="1">
      <c r="A649" s="264"/>
      <c r="B649" s="265"/>
      <c r="C649" s="51" t="s">
        <v>1077</v>
      </c>
      <c r="D649" s="171"/>
      <c r="E649" s="171"/>
      <c r="F649" s="802" t="s">
        <v>1078</v>
      </c>
      <c r="G649" s="817"/>
      <c r="H649" s="266"/>
      <c r="I649" s="266"/>
      <c r="J649" s="215"/>
      <c r="K649" s="220"/>
      <c r="L649" s="267"/>
      <c r="M649" s="268"/>
      <c r="N649" s="269"/>
      <c r="O649" s="269"/>
      <c r="P649" s="269"/>
      <c r="Q649" s="269"/>
      <c r="R649" s="269"/>
      <c r="S649" s="270"/>
      <c r="T649" s="220"/>
      <c r="U649" s="220"/>
      <c r="V649" s="220"/>
      <c r="W649" s="220"/>
      <c r="X649" s="220"/>
      <c r="Y649" s="220"/>
      <c r="Z649" s="63"/>
      <c r="AA649" s="63"/>
      <c r="AB649" s="63"/>
      <c r="AC649" s="63"/>
      <c r="AD649" s="64"/>
    </row>
    <row r="650" spans="1:30" s="65" customFormat="1" ht="30" customHeight="1">
      <c r="A650" s="264"/>
      <c r="B650" s="265"/>
      <c r="C650" s="51" t="s">
        <v>1079</v>
      </c>
      <c r="D650" s="171"/>
      <c r="E650" s="171"/>
      <c r="F650" s="802" t="s">
        <v>1080</v>
      </c>
      <c r="G650" s="817"/>
      <c r="H650" s="266"/>
      <c r="I650" s="266"/>
      <c r="J650" s="215"/>
      <c r="K650" s="220"/>
      <c r="L650" s="267"/>
      <c r="M650" s="268"/>
      <c r="N650" s="269"/>
      <c r="O650" s="269"/>
      <c r="P650" s="269"/>
      <c r="Q650" s="269"/>
      <c r="R650" s="269"/>
      <c r="S650" s="270"/>
      <c r="T650" s="220"/>
      <c r="U650" s="220"/>
      <c r="V650" s="220"/>
      <c r="W650" s="220"/>
      <c r="X650" s="220"/>
      <c r="Y650" s="220"/>
      <c r="Z650" s="63"/>
      <c r="AA650" s="63"/>
      <c r="AB650" s="63"/>
      <c r="AC650" s="63"/>
      <c r="AD650" s="64"/>
    </row>
    <row r="651" spans="1:30" s="100" customFormat="1" ht="45" customHeight="1">
      <c r="A651" s="271"/>
      <c r="B651" s="272"/>
      <c r="C651" s="82" t="s">
        <v>1081</v>
      </c>
      <c r="D651" s="83"/>
      <c r="E651" s="83"/>
      <c r="F651" s="762" t="s">
        <v>1082</v>
      </c>
      <c r="G651" s="765"/>
      <c r="H651" s="68" t="s">
        <v>376</v>
      </c>
      <c r="I651" s="69" t="s">
        <v>44</v>
      </c>
      <c r="J651" s="222">
        <v>768358300</v>
      </c>
      <c r="K651" s="274"/>
      <c r="L651" s="149" t="s">
        <v>46</v>
      </c>
      <c r="M651" s="273"/>
      <c r="N651" s="170">
        <v>96884000</v>
      </c>
      <c r="O651" s="75">
        <v>497749700</v>
      </c>
      <c r="P651" s="74">
        <v>291653900</v>
      </c>
      <c r="Q651" s="74">
        <v>497749700</v>
      </c>
      <c r="R651" s="74">
        <v>291653900</v>
      </c>
      <c r="S651" s="143" t="s">
        <v>1038</v>
      </c>
      <c r="T651" s="77">
        <v>38</v>
      </c>
      <c r="U651" s="78">
        <f>ROUNDUP(X651,0)</f>
        <v>65</v>
      </c>
      <c r="V651" s="78">
        <f t="shared" ref="V651" si="540">ROUNDUP(Y651,0)</f>
        <v>38</v>
      </c>
      <c r="W651" s="78">
        <v>42.564271167926357</v>
      </c>
      <c r="X651" s="78">
        <f t="shared" ref="X651" si="541">Q651/J651*100</f>
        <v>64.780936185631106</v>
      </c>
      <c r="Y651" s="78">
        <f>(P651/J651)*100</f>
        <v>37.958059410564054</v>
      </c>
      <c r="Z651" s="79">
        <f t="shared" ref="Z651" si="542">J651-P651</f>
        <v>476704400</v>
      </c>
      <c r="AA651" s="79">
        <f>J651-Q651</f>
        <v>270608600</v>
      </c>
      <c r="AB651" s="79" t="e">
        <f>L651-R651</f>
        <v>#VALUE!</v>
      </c>
      <c r="AC651" s="102"/>
      <c r="AD651" s="103"/>
    </row>
    <row r="652" spans="1:30" s="65" customFormat="1" ht="30" customHeight="1">
      <c r="A652" s="264"/>
      <c r="B652" s="265"/>
      <c r="C652" s="51" t="s">
        <v>1083</v>
      </c>
      <c r="D652" s="171"/>
      <c r="E652" s="171"/>
      <c r="F652" s="802" t="s">
        <v>1084</v>
      </c>
      <c r="G652" s="817"/>
      <c r="H652" s="266"/>
      <c r="I652" s="266"/>
      <c r="J652" s="215"/>
      <c r="K652" s="220"/>
      <c r="L652" s="267"/>
      <c r="M652" s="268"/>
      <c r="N652" s="269"/>
      <c r="O652" s="269"/>
      <c r="P652" s="269"/>
      <c r="Q652" s="269"/>
      <c r="R652" s="269"/>
      <c r="S652" s="270"/>
      <c r="T652" s="220"/>
      <c r="U652" s="220"/>
      <c r="V652" s="220"/>
      <c r="W652" s="220"/>
      <c r="X652" s="220"/>
      <c r="Y652" s="220"/>
      <c r="Z652" s="63"/>
      <c r="AA652" s="63"/>
      <c r="AB652" s="63"/>
      <c r="AC652" s="63"/>
      <c r="AD652" s="64"/>
    </row>
    <row r="653" spans="1:30" s="100" customFormat="1" ht="30" customHeight="1">
      <c r="A653" s="271"/>
      <c r="B653" s="272"/>
      <c r="C653" s="82" t="s">
        <v>1085</v>
      </c>
      <c r="D653" s="83"/>
      <c r="E653" s="83"/>
      <c r="F653" s="762" t="s">
        <v>1086</v>
      </c>
      <c r="G653" s="765"/>
      <c r="H653" s="68" t="s">
        <v>376</v>
      </c>
      <c r="I653" s="69" t="s">
        <v>44</v>
      </c>
      <c r="J653" s="222">
        <v>1609999800</v>
      </c>
      <c r="K653" s="274"/>
      <c r="L653" s="149" t="s">
        <v>46</v>
      </c>
      <c r="M653" s="273" t="s">
        <v>1087</v>
      </c>
      <c r="N653" s="170">
        <v>35560800</v>
      </c>
      <c r="O653" s="75">
        <v>785560800</v>
      </c>
      <c r="P653" s="74">
        <v>35560800</v>
      </c>
      <c r="Q653" s="74">
        <v>785363750</v>
      </c>
      <c r="R653" s="74">
        <v>35560800</v>
      </c>
      <c r="S653" s="143" t="s">
        <v>1038</v>
      </c>
      <c r="T653" s="77">
        <v>3</v>
      </c>
      <c r="U653" s="78">
        <f t="shared" ref="U653:V654" si="543">ROUNDUP(X653,0)</f>
        <v>49</v>
      </c>
      <c r="V653" s="78">
        <f t="shared" si="543"/>
        <v>3</v>
      </c>
      <c r="W653" s="78">
        <v>42.564271167926357</v>
      </c>
      <c r="X653" s="78">
        <f t="shared" ref="X653:X654" si="544">Q653/J653*100</f>
        <v>48.780363202529593</v>
      </c>
      <c r="Y653" s="78">
        <f t="shared" ref="Y653:Y654" si="545">(P653/J653)*100</f>
        <v>2.2087456159932439</v>
      </c>
      <c r="Z653" s="79">
        <f t="shared" ref="Z653:Z654" si="546">J653-P653</f>
        <v>1574439000</v>
      </c>
      <c r="AA653" s="79">
        <f t="shared" ref="AA653:AA654" si="547">J653-Q653</f>
        <v>824636050</v>
      </c>
      <c r="AB653" s="79" t="e">
        <f t="shared" ref="AB653:AB654" si="548">L653-R653</f>
        <v>#VALUE!</v>
      </c>
      <c r="AC653" s="102"/>
      <c r="AD653" s="103"/>
    </row>
    <row r="654" spans="1:30" s="100" customFormat="1" ht="30" customHeight="1">
      <c r="A654" s="271"/>
      <c r="B654" s="272"/>
      <c r="C654" s="82" t="s">
        <v>1088</v>
      </c>
      <c r="D654" s="83"/>
      <c r="E654" s="83"/>
      <c r="F654" s="762" t="s">
        <v>1089</v>
      </c>
      <c r="G654" s="765"/>
      <c r="H654" s="68" t="s">
        <v>376</v>
      </c>
      <c r="I654" s="69" t="s">
        <v>44</v>
      </c>
      <c r="J654" s="222">
        <v>99999800</v>
      </c>
      <c r="K654" s="223"/>
      <c r="L654" s="149" t="s">
        <v>46</v>
      </c>
      <c r="M654" s="273" t="s">
        <v>1090</v>
      </c>
      <c r="N654" s="170">
        <v>0</v>
      </c>
      <c r="O654" s="75">
        <f t="shared" ref="O654:R654" si="549">N654</f>
        <v>0</v>
      </c>
      <c r="P654" s="74">
        <f t="shared" si="549"/>
        <v>0</v>
      </c>
      <c r="Q654" s="74">
        <v>70887000</v>
      </c>
      <c r="R654" s="74">
        <f t="shared" si="549"/>
        <v>70887000</v>
      </c>
      <c r="S654" s="143" t="s">
        <v>1038</v>
      </c>
      <c r="T654" s="77">
        <v>0</v>
      </c>
      <c r="U654" s="78">
        <f t="shared" si="543"/>
        <v>71</v>
      </c>
      <c r="V654" s="78">
        <f t="shared" si="543"/>
        <v>0</v>
      </c>
      <c r="W654" s="78">
        <v>42.564271167926357</v>
      </c>
      <c r="X654" s="78">
        <f t="shared" si="544"/>
        <v>70.887141774283549</v>
      </c>
      <c r="Y654" s="78">
        <f t="shared" si="545"/>
        <v>0</v>
      </c>
      <c r="Z654" s="79">
        <f t="shared" si="546"/>
        <v>99999800</v>
      </c>
      <c r="AA654" s="79">
        <f t="shared" si="547"/>
        <v>29112800</v>
      </c>
      <c r="AB654" s="79" t="e">
        <f t="shared" si="548"/>
        <v>#VALUE!</v>
      </c>
      <c r="AC654" s="102"/>
      <c r="AD654" s="103"/>
    </row>
    <row r="655" spans="1:30" s="65" customFormat="1" ht="30" customHeight="1">
      <c r="A655" s="264"/>
      <c r="B655" s="265"/>
      <c r="C655" s="51" t="s">
        <v>1091</v>
      </c>
      <c r="D655" s="171"/>
      <c r="E655" s="171"/>
      <c r="F655" s="802" t="s">
        <v>1092</v>
      </c>
      <c r="G655" s="817"/>
      <c r="H655" s="266"/>
      <c r="I655" s="266"/>
      <c r="J655" s="215"/>
      <c r="K655" s="220"/>
      <c r="L655" s="267"/>
      <c r="M655" s="268"/>
      <c r="N655" s="269"/>
      <c r="O655" s="269"/>
      <c r="P655" s="269"/>
      <c r="Q655" s="269"/>
      <c r="R655" s="269"/>
      <c r="S655" s="270"/>
      <c r="T655" s="220"/>
      <c r="U655" s="220"/>
      <c r="V655" s="220"/>
      <c r="W655" s="220"/>
      <c r="X655" s="220"/>
      <c r="Y655" s="220"/>
      <c r="Z655" s="63"/>
      <c r="AA655" s="63"/>
      <c r="AB655" s="63"/>
      <c r="AC655" s="63"/>
      <c r="AD655" s="64"/>
    </row>
    <row r="656" spans="1:30" s="65" customFormat="1" ht="45" customHeight="1">
      <c r="A656" s="264"/>
      <c r="B656" s="265"/>
      <c r="C656" s="51" t="s">
        <v>1093</v>
      </c>
      <c r="D656" s="171"/>
      <c r="E656" s="171"/>
      <c r="F656" s="802" t="s">
        <v>1094</v>
      </c>
      <c r="G656" s="817"/>
      <c r="H656" s="266"/>
      <c r="I656" s="266"/>
      <c r="J656" s="215"/>
      <c r="K656" s="220"/>
      <c r="L656" s="267"/>
      <c r="M656" s="268"/>
      <c r="N656" s="269"/>
      <c r="O656" s="269"/>
      <c r="P656" s="269"/>
      <c r="Q656" s="269"/>
      <c r="R656" s="269"/>
      <c r="S656" s="270"/>
      <c r="T656" s="220"/>
      <c r="U656" s="220"/>
      <c r="V656" s="220"/>
      <c r="W656" s="220"/>
      <c r="X656" s="220"/>
      <c r="Y656" s="220"/>
      <c r="Z656" s="63"/>
      <c r="AA656" s="63"/>
      <c r="AB656" s="63"/>
      <c r="AC656" s="63"/>
      <c r="AD656" s="64"/>
    </row>
    <row r="657" spans="1:30" s="100" customFormat="1" ht="30" customHeight="1">
      <c r="A657" s="271"/>
      <c r="B657" s="272"/>
      <c r="C657" s="82" t="s">
        <v>1095</v>
      </c>
      <c r="D657" s="83"/>
      <c r="E657" s="83"/>
      <c r="F657" s="762" t="s">
        <v>1096</v>
      </c>
      <c r="G657" s="765"/>
      <c r="H657" s="68" t="s">
        <v>376</v>
      </c>
      <c r="I657" s="69" t="s">
        <v>44</v>
      </c>
      <c r="J657" s="222">
        <v>129900000</v>
      </c>
      <c r="K657" s="274"/>
      <c r="L657" s="149" t="s">
        <v>46</v>
      </c>
      <c r="M657" s="273" t="s">
        <v>1097</v>
      </c>
      <c r="N657" s="170">
        <v>57900000</v>
      </c>
      <c r="O657" s="75">
        <f t="shared" ref="O657" si="550">N657</f>
        <v>57900000</v>
      </c>
      <c r="P657" s="74">
        <v>57900000</v>
      </c>
      <c r="Q657" s="74">
        <v>57900000</v>
      </c>
      <c r="R657" s="74">
        <v>57900000</v>
      </c>
      <c r="S657" s="143" t="s">
        <v>1038</v>
      </c>
      <c r="T657" s="77">
        <v>45</v>
      </c>
      <c r="U657" s="78">
        <f t="shared" ref="U657:V659" si="551">ROUNDUP(X657,0)</f>
        <v>45</v>
      </c>
      <c r="V657" s="78">
        <f t="shared" si="551"/>
        <v>45</v>
      </c>
      <c r="W657" s="78">
        <v>42.564271167926357</v>
      </c>
      <c r="X657" s="78">
        <f t="shared" ref="X657:X659" si="552">Q657/J657*100</f>
        <v>44.572748267898383</v>
      </c>
      <c r="Y657" s="78">
        <f t="shared" ref="Y657:Y659" si="553">(P657/J657)*100</f>
        <v>44.572748267898383</v>
      </c>
      <c r="Z657" s="79">
        <f t="shared" ref="Z657:Z659" si="554">J657-P657</f>
        <v>72000000</v>
      </c>
      <c r="AA657" s="79">
        <f t="shared" ref="AA657:AA658" si="555">J657-Q657</f>
        <v>72000000</v>
      </c>
      <c r="AB657" s="79" t="e">
        <f t="shared" ref="AB657:AB659" si="556">L657-R657</f>
        <v>#VALUE!</v>
      </c>
      <c r="AC657" s="102"/>
      <c r="AD657" s="103"/>
    </row>
    <row r="658" spans="1:30" s="100" customFormat="1" ht="30" customHeight="1">
      <c r="A658" s="271"/>
      <c r="B658" s="272"/>
      <c r="C658" s="82" t="s">
        <v>1098</v>
      </c>
      <c r="D658" s="83"/>
      <c r="E658" s="83"/>
      <c r="F658" s="762" t="s">
        <v>1099</v>
      </c>
      <c r="G658" s="765"/>
      <c r="H658" s="68" t="s">
        <v>376</v>
      </c>
      <c r="I658" s="69" t="s">
        <v>44</v>
      </c>
      <c r="J658" s="222">
        <v>2756174140</v>
      </c>
      <c r="K658" s="274"/>
      <c r="L658" s="149" t="s">
        <v>1100</v>
      </c>
      <c r="M658" s="273" t="s">
        <v>1101</v>
      </c>
      <c r="N658" s="170">
        <v>44671000</v>
      </c>
      <c r="O658" s="75">
        <v>179950431</v>
      </c>
      <c r="P658" s="74">
        <v>179950431</v>
      </c>
      <c r="Q658" s="74">
        <v>2520925446</v>
      </c>
      <c r="R658" s="74">
        <v>179950431</v>
      </c>
      <c r="S658" s="143" t="s">
        <v>1038</v>
      </c>
      <c r="T658" s="77">
        <v>7</v>
      </c>
      <c r="U658" s="78">
        <f t="shared" si="551"/>
        <v>92</v>
      </c>
      <c r="V658" s="78">
        <f t="shared" si="551"/>
        <v>7</v>
      </c>
      <c r="W658" s="78">
        <v>42.564271167926357</v>
      </c>
      <c r="X658" s="78">
        <f t="shared" si="552"/>
        <v>91.464665073738772</v>
      </c>
      <c r="Y658" s="78">
        <f t="shared" si="553"/>
        <v>6.5289935199812881</v>
      </c>
      <c r="Z658" s="79">
        <f t="shared" si="554"/>
        <v>2576223709</v>
      </c>
      <c r="AA658" s="79">
        <f t="shared" si="555"/>
        <v>235248694</v>
      </c>
      <c r="AB658" s="79" t="e">
        <f t="shared" si="556"/>
        <v>#VALUE!</v>
      </c>
      <c r="AC658" s="102"/>
      <c r="AD658" s="103"/>
    </row>
    <row r="659" spans="1:30" s="104" customFormat="1" ht="30" customHeight="1">
      <c r="A659" s="36"/>
      <c r="B659" s="37"/>
      <c r="C659" s="279" t="s">
        <v>1102</v>
      </c>
      <c r="D659" s="280"/>
      <c r="E659" s="280"/>
      <c r="F659" s="820" t="s">
        <v>1103</v>
      </c>
      <c r="G659" s="821"/>
      <c r="H659" s="281"/>
      <c r="I659" s="282"/>
      <c r="J659" s="283">
        <f>SUM(J660:J690)</f>
        <v>3909179650</v>
      </c>
      <c r="K659" s="284"/>
      <c r="L659" s="283"/>
      <c r="M659" s="283"/>
      <c r="N659" s="283">
        <f>SUM(N660:N690)</f>
        <v>481044420</v>
      </c>
      <c r="O659" s="283">
        <f>SUM(O660:O690)</f>
        <v>887574150</v>
      </c>
      <c r="P659" s="283">
        <v>1424705065</v>
      </c>
      <c r="Q659" s="283">
        <f>SUM(Q660:Q690)</f>
        <v>1778024832</v>
      </c>
      <c r="R659" s="283">
        <v>1424705065</v>
      </c>
      <c r="S659" s="285"/>
      <c r="T659" s="259">
        <v>37</v>
      </c>
      <c r="U659" s="259">
        <f t="shared" si="551"/>
        <v>46</v>
      </c>
      <c r="V659" s="259">
        <f t="shared" si="551"/>
        <v>37</v>
      </c>
      <c r="W659" s="259">
        <v>42.564271167926357</v>
      </c>
      <c r="X659" s="259">
        <f t="shared" si="552"/>
        <v>45.483323643107575</v>
      </c>
      <c r="Y659" s="259">
        <f t="shared" si="553"/>
        <v>36.445116176740562</v>
      </c>
      <c r="Z659" s="29">
        <f t="shared" si="554"/>
        <v>2484474585</v>
      </c>
      <c r="AA659" s="29">
        <f>J659-Q659</f>
        <v>2131154818</v>
      </c>
      <c r="AB659" s="29">
        <f t="shared" si="556"/>
        <v>-1424705065</v>
      </c>
      <c r="AC659" s="285"/>
      <c r="AD659" s="286"/>
    </row>
    <row r="660" spans="1:30" s="36" customFormat="1" ht="30" customHeight="1">
      <c r="A660" s="277"/>
      <c r="B660" s="278"/>
      <c r="C660" s="38" t="s">
        <v>1034</v>
      </c>
      <c r="D660" s="165"/>
      <c r="E660" s="165"/>
      <c r="F660" s="772" t="s">
        <v>38</v>
      </c>
      <c r="G660" s="773"/>
      <c r="H660" s="40"/>
      <c r="I660" s="41"/>
      <c r="J660" s="210"/>
      <c r="K660" s="120"/>
      <c r="L660" s="116"/>
      <c r="M660" s="116"/>
      <c r="N660" s="287"/>
      <c r="O660" s="287"/>
      <c r="P660" s="287"/>
      <c r="Q660" s="287"/>
      <c r="R660" s="287"/>
      <c r="S660" s="238"/>
      <c r="T660" s="120"/>
      <c r="U660" s="120"/>
      <c r="V660" s="120"/>
      <c r="W660" s="120"/>
      <c r="X660" s="120"/>
      <c r="Y660" s="120"/>
      <c r="Z660" s="210"/>
      <c r="AA660" s="210"/>
      <c r="AB660" s="210"/>
      <c r="AC660" s="213"/>
      <c r="AD660" s="263"/>
    </row>
    <row r="661" spans="1:30" s="293" customFormat="1" ht="30" customHeight="1">
      <c r="A661" s="5"/>
      <c r="B661" s="24"/>
      <c r="C661" s="51" t="s">
        <v>1035</v>
      </c>
      <c r="D661" s="171"/>
      <c r="E661" s="171"/>
      <c r="F661" s="802" t="s">
        <v>40</v>
      </c>
      <c r="G661" s="817"/>
      <c r="H661" s="266"/>
      <c r="I661" s="288"/>
      <c r="J661" s="289"/>
      <c r="K661" s="220"/>
      <c r="L661" s="267"/>
      <c r="M661" s="290"/>
      <c r="N661" s="291"/>
      <c r="O661" s="291"/>
      <c r="P661" s="291"/>
      <c r="Q661" s="291"/>
      <c r="R661" s="291"/>
      <c r="S661" s="292"/>
      <c r="T661" s="220"/>
      <c r="U661" s="220"/>
      <c r="V661" s="220"/>
      <c r="W661" s="220"/>
      <c r="X661" s="220"/>
      <c r="Y661" s="220"/>
      <c r="Z661" s="215"/>
      <c r="AA661" s="215"/>
      <c r="AB661" s="215"/>
      <c r="AC661" s="63"/>
      <c r="AD661" s="64"/>
    </row>
    <row r="662" spans="1:30" s="88" customFormat="1" ht="30" customHeight="1">
      <c r="A662" s="271"/>
      <c r="B662" s="272"/>
      <c r="C662" s="66" t="s">
        <v>1036</v>
      </c>
      <c r="D662" s="83"/>
      <c r="E662" s="83"/>
      <c r="F662" s="766" t="s">
        <v>42</v>
      </c>
      <c r="G662" s="783"/>
      <c r="H662" s="68"/>
      <c r="I662" s="69" t="s">
        <v>44</v>
      </c>
      <c r="J662" s="222">
        <v>4772200</v>
      </c>
      <c r="K662" s="71" t="s">
        <v>45</v>
      </c>
      <c r="L662" s="140" t="s">
        <v>46</v>
      </c>
      <c r="M662" s="141"/>
      <c r="N662" s="142">
        <f t="shared" ref="N662:O677" si="557">M662</f>
        <v>0</v>
      </c>
      <c r="O662" s="75">
        <v>3707200</v>
      </c>
      <c r="P662" s="74">
        <f t="shared" ref="P662:R663" si="558">O662</f>
        <v>3707200</v>
      </c>
      <c r="Q662" s="74">
        <f t="shared" si="558"/>
        <v>3707200</v>
      </c>
      <c r="R662" s="74">
        <f t="shared" si="558"/>
        <v>3707200</v>
      </c>
      <c r="S662" s="143" t="s">
        <v>1104</v>
      </c>
      <c r="T662" s="77">
        <v>78</v>
      </c>
      <c r="U662" s="78">
        <f t="shared" ref="U662:V690" si="559">ROUNDUP(X662,0)</f>
        <v>78</v>
      </c>
      <c r="V662" s="78">
        <f t="shared" si="559"/>
        <v>78</v>
      </c>
      <c r="W662" s="78">
        <v>42.564271167926357</v>
      </c>
      <c r="X662" s="78">
        <f t="shared" ref="X662:X691" si="560">Q662/J662*100</f>
        <v>77.683248816059674</v>
      </c>
      <c r="Y662" s="78">
        <f t="shared" ref="Y662:Y691" si="561">(P662/J662)*100</f>
        <v>77.683248816059674</v>
      </c>
      <c r="Z662" s="79">
        <f t="shared" ref="Z662:Z691" si="562">J662-P662</f>
        <v>1065000</v>
      </c>
      <c r="AA662" s="79">
        <f t="shared" ref="AA662:AA690" si="563">J662-Q662</f>
        <v>1065000</v>
      </c>
      <c r="AB662" s="79" t="e">
        <f t="shared" ref="AB662:AB664" si="564">L662-R662</f>
        <v>#VALUE!</v>
      </c>
      <c r="AC662" s="102"/>
      <c r="AD662" s="103"/>
    </row>
    <row r="663" spans="1:30" s="100" customFormat="1" ht="30" customHeight="1">
      <c r="A663" s="88"/>
      <c r="B663" s="89"/>
      <c r="C663" s="82" t="s">
        <v>1045</v>
      </c>
      <c r="D663" s="83"/>
      <c r="E663" s="83"/>
      <c r="F663" s="762" t="s">
        <v>49</v>
      </c>
      <c r="G663" s="765"/>
      <c r="H663" s="294"/>
      <c r="I663" s="69" t="s">
        <v>44</v>
      </c>
      <c r="J663" s="295">
        <v>4246600</v>
      </c>
      <c r="K663" s="71" t="s">
        <v>45</v>
      </c>
      <c r="L663" s="140" t="s">
        <v>46</v>
      </c>
      <c r="M663" s="141"/>
      <c r="N663" s="142">
        <f t="shared" si="557"/>
        <v>0</v>
      </c>
      <c r="O663" s="75">
        <v>3016800</v>
      </c>
      <c r="P663" s="74">
        <f t="shared" si="558"/>
        <v>3016800</v>
      </c>
      <c r="Q663" s="74">
        <f t="shared" si="558"/>
        <v>3016800</v>
      </c>
      <c r="R663" s="74">
        <f t="shared" si="558"/>
        <v>3016800</v>
      </c>
      <c r="S663" s="143" t="s">
        <v>1104</v>
      </c>
      <c r="T663" s="77">
        <v>72</v>
      </c>
      <c r="U663" s="78">
        <f t="shared" si="559"/>
        <v>72</v>
      </c>
      <c r="V663" s="78">
        <f t="shared" si="559"/>
        <v>72</v>
      </c>
      <c r="W663" s="78">
        <v>42.564271167926357</v>
      </c>
      <c r="X663" s="78">
        <f t="shared" si="560"/>
        <v>71.040361701125605</v>
      </c>
      <c r="Y663" s="78">
        <f t="shared" si="561"/>
        <v>71.040361701125605</v>
      </c>
      <c r="Z663" s="79">
        <f t="shared" si="562"/>
        <v>1229800</v>
      </c>
      <c r="AA663" s="79">
        <f t="shared" si="563"/>
        <v>1229800</v>
      </c>
      <c r="AB663" s="79" t="e">
        <f t="shared" si="564"/>
        <v>#VALUE!</v>
      </c>
      <c r="AC663" s="102"/>
      <c r="AD663" s="103"/>
    </row>
    <row r="664" spans="1:30" s="100" customFormat="1" ht="30" customHeight="1">
      <c r="A664" s="88"/>
      <c r="B664" s="89"/>
      <c r="C664" s="82" t="s">
        <v>1047</v>
      </c>
      <c r="D664" s="83"/>
      <c r="E664" s="83"/>
      <c r="F664" s="762" t="s">
        <v>170</v>
      </c>
      <c r="G664" s="765"/>
      <c r="H664" s="294"/>
      <c r="I664" s="69" t="s">
        <v>44</v>
      </c>
      <c r="J664" s="295">
        <v>19841500</v>
      </c>
      <c r="K664" s="71" t="s">
        <v>45</v>
      </c>
      <c r="L664" s="140" t="s">
        <v>46</v>
      </c>
      <c r="M664" s="141"/>
      <c r="N664" s="142">
        <f t="shared" si="557"/>
        <v>0</v>
      </c>
      <c r="O664" s="75">
        <v>1639900</v>
      </c>
      <c r="P664" s="74">
        <v>4813600</v>
      </c>
      <c r="Q664" s="74">
        <v>5053600</v>
      </c>
      <c r="R664" s="74">
        <v>4813600</v>
      </c>
      <c r="S664" s="143" t="s">
        <v>1104</v>
      </c>
      <c r="T664" s="77">
        <v>25</v>
      </c>
      <c r="U664" s="78">
        <f t="shared" si="559"/>
        <v>26</v>
      </c>
      <c r="V664" s="78">
        <f t="shared" si="559"/>
        <v>25</v>
      </c>
      <c r="W664" s="78">
        <v>42.564271167926357</v>
      </c>
      <c r="X664" s="78">
        <f t="shared" si="560"/>
        <v>25.469848549756826</v>
      </c>
      <c r="Y664" s="78">
        <f t="shared" si="561"/>
        <v>24.260262580954063</v>
      </c>
      <c r="Z664" s="79">
        <f t="shared" si="562"/>
        <v>15027900</v>
      </c>
      <c r="AA664" s="79">
        <f t="shared" si="563"/>
        <v>14787900</v>
      </c>
      <c r="AB664" s="79" t="e">
        <f t="shared" si="564"/>
        <v>#VALUE!</v>
      </c>
      <c r="AC664" s="102"/>
      <c r="AD664" s="103"/>
    </row>
    <row r="665" spans="1:30" s="293" customFormat="1" ht="30" customHeight="1">
      <c r="A665" s="5"/>
      <c r="B665" s="24"/>
      <c r="C665" s="51" t="s">
        <v>1049</v>
      </c>
      <c r="D665" s="171"/>
      <c r="E665" s="171"/>
      <c r="F665" s="802" t="s">
        <v>51</v>
      </c>
      <c r="G665" s="817"/>
      <c r="H665" s="266"/>
      <c r="I665" s="288"/>
      <c r="J665" s="289"/>
      <c r="K665" s="220"/>
      <c r="L665" s="267"/>
      <c r="M665" s="290"/>
      <c r="N665" s="291"/>
      <c r="O665" s="291"/>
      <c r="P665" s="291"/>
      <c r="Q665" s="291"/>
      <c r="R665" s="291"/>
      <c r="S665" s="292"/>
      <c r="T665" s="220"/>
      <c r="U665" s="220"/>
      <c r="V665" s="220"/>
      <c r="W665" s="220"/>
      <c r="X665" s="220"/>
      <c r="Y665" s="220"/>
      <c r="Z665" s="215"/>
      <c r="AA665" s="215"/>
      <c r="AB665" s="215"/>
      <c r="AC665" s="63"/>
      <c r="AD665" s="64"/>
    </row>
    <row r="666" spans="1:30" s="100" customFormat="1" ht="30" customHeight="1">
      <c r="A666" s="88"/>
      <c r="B666" s="89"/>
      <c r="C666" s="82" t="s">
        <v>1050</v>
      </c>
      <c r="D666" s="83"/>
      <c r="E666" s="83"/>
      <c r="F666" s="762" t="s">
        <v>53</v>
      </c>
      <c r="G666" s="765"/>
      <c r="H666" s="294"/>
      <c r="I666" s="69" t="s">
        <v>44</v>
      </c>
      <c r="J666" s="295">
        <v>2930158500</v>
      </c>
      <c r="K666" s="71" t="s">
        <v>45</v>
      </c>
      <c r="L666" s="140" t="s">
        <v>46</v>
      </c>
      <c r="M666" s="141"/>
      <c r="N666" s="142">
        <v>481044420</v>
      </c>
      <c r="O666" s="75">
        <v>748152752</v>
      </c>
      <c r="P666" s="74">
        <v>1147318765</v>
      </c>
      <c r="Q666" s="74">
        <v>1415433667</v>
      </c>
      <c r="R666" s="74">
        <v>1147318765</v>
      </c>
      <c r="S666" s="143" t="s">
        <v>1104</v>
      </c>
      <c r="T666" s="77">
        <v>40</v>
      </c>
      <c r="U666" s="78">
        <f t="shared" si="559"/>
        <v>49</v>
      </c>
      <c r="V666" s="78">
        <f t="shared" si="559"/>
        <v>40</v>
      </c>
      <c r="W666" s="78">
        <v>42.564271167926357</v>
      </c>
      <c r="X666" s="78">
        <f t="shared" si="560"/>
        <v>48.305703155648402</v>
      </c>
      <c r="Y666" s="78">
        <f t="shared" si="561"/>
        <v>39.155518890872287</v>
      </c>
      <c r="Z666" s="79">
        <f t="shared" si="562"/>
        <v>1782839735</v>
      </c>
      <c r="AA666" s="79">
        <f t="shared" si="563"/>
        <v>1514724833</v>
      </c>
      <c r="AB666" s="79" t="e">
        <f t="shared" ref="AB666:AB668" si="565">L666-R666</f>
        <v>#VALUE!</v>
      </c>
      <c r="AC666" s="102"/>
      <c r="AD666" s="103"/>
    </row>
    <row r="667" spans="1:30" s="100" customFormat="1" ht="30" customHeight="1">
      <c r="A667" s="88"/>
      <c r="B667" s="89"/>
      <c r="C667" s="82" t="s">
        <v>1052</v>
      </c>
      <c r="D667" s="83"/>
      <c r="E667" s="83"/>
      <c r="F667" s="762" t="s">
        <v>174</v>
      </c>
      <c r="G667" s="765"/>
      <c r="H667" s="294"/>
      <c r="I667" s="69" t="s">
        <v>44</v>
      </c>
      <c r="J667" s="295">
        <v>42151200</v>
      </c>
      <c r="K667" s="71" t="s">
        <v>45</v>
      </c>
      <c r="L667" s="140" t="s">
        <v>46</v>
      </c>
      <c r="M667" s="141"/>
      <c r="N667" s="142">
        <f t="shared" si="557"/>
        <v>0</v>
      </c>
      <c r="O667" s="75">
        <v>14050398</v>
      </c>
      <c r="P667" s="74">
        <v>28100796</v>
      </c>
      <c r="Q667" s="74">
        <v>21075598</v>
      </c>
      <c r="R667" s="74">
        <v>28100796</v>
      </c>
      <c r="S667" s="143" t="s">
        <v>1104</v>
      </c>
      <c r="T667" s="77">
        <v>67</v>
      </c>
      <c r="U667" s="78">
        <f t="shared" si="559"/>
        <v>50</v>
      </c>
      <c r="V667" s="78">
        <f t="shared" si="559"/>
        <v>67</v>
      </c>
      <c r="W667" s="78">
        <v>42.564271167926357</v>
      </c>
      <c r="X667" s="78">
        <f t="shared" si="560"/>
        <v>49.999995255176607</v>
      </c>
      <c r="Y667" s="78">
        <f t="shared" si="561"/>
        <v>66.666657177019871</v>
      </c>
      <c r="Z667" s="79">
        <f t="shared" si="562"/>
        <v>14050404</v>
      </c>
      <c r="AA667" s="79">
        <f t="shared" si="563"/>
        <v>21075602</v>
      </c>
      <c r="AB667" s="79" t="e">
        <f t="shared" si="565"/>
        <v>#VALUE!</v>
      </c>
      <c r="AC667" s="102"/>
      <c r="AD667" s="103"/>
    </row>
    <row r="668" spans="1:30" s="100" customFormat="1" ht="30" customHeight="1">
      <c r="A668" s="88"/>
      <c r="B668" s="89"/>
      <c r="C668" s="82" t="s">
        <v>1054</v>
      </c>
      <c r="D668" s="83"/>
      <c r="E668" s="83"/>
      <c r="F668" s="762" t="s">
        <v>57</v>
      </c>
      <c r="G668" s="765"/>
      <c r="H668" s="294"/>
      <c r="I668" s="69" t="s">
        <v>44</v>
      </c>
      <c r="J668" s="295">
        <v>7000000</v>
      </c>
      <c r="K668" s="71" t="s">
        <v>45</v>
      </c>
      <c r="L668" s="140" t="s">
        <v>46</v>
      </c>
      <c r="M668" s="141"/>
      <c r="N668" s="142">
        <f t="shared" si="557"/>
        <v>0</v>
      </c>
      <c r="O668" s="75">
        <v>6234100</v>
      </c>
      <c r="P668" s="74">
        <f t="shared" ref="P668:R668" si="566">O668</f>
        <v>6234100</v>
      </c>
      <c r="Q668" s="74">
        <f t="shared" si="566"/>
        <v>6234100</v>
      </c>
      <c r="R668" s="74">
        <f t="shared" si="566"/>
        <v>6234100</v>
      </c>
      <c r="S668" s="143" t="s">
        <v>1104</v>
      </c>
      <c r="T668" s="77">
        <v>90</v>
      </c>
      <c r="U668" s="78">
        <f t="shared" si="559"/>
        <v>90</v>
      </c>
      <c r="V668" s="78">
        <f t="shared" si="559"/>
        <v>90</v>
      </c>
      <c r="W668" s="78">
        <v>42.564271167926357</v>
      </c>
      <c r="X668" s="78">
        <f t="shared" si="560"/>
        <v>89.058571428571426</v>
      </c>
      <c r="Y668" s="78">
        <f t="shared" si="561"/>
        <v>89.058571428571426</v>
      </c>
      <c r="Z668" s="79">
        <f t="shared" si="562"/>
        <v>765900</v>
      </c>
      <c r="AA668" s="79">
        <f t="shared" si="563"/>
        <v>765900</v>
      </c>
      <c r="AB668" s="79" t="e">
        <f t="shared" si="565"/>
        <v>#VALUE!</v>
      </c>
      <c r="AC668" s="102"/>
      <c r="AD668" s="103"/>
    </row>
    <row r="669" spans="1:30" s="293" customFormat="1" ht="30" customHeight="1">
      <c r="A669" s="5"/>
      <c r="B669" s="24"/>
      <c r="C669" s="51" t="s">
        <v>1056</v>
      </c>
      <c r="D669" s="171"/>
      <c r="E669" s="171"/>
      <c r="F669" s="802" t="s">
        <v>63</v>
      </c>
      <c r="G669" s="817"/>
      <c r="H669" s="266"/>
      <c r="I669" s="288"/>
      <c r="J669" s="289"/>
      <c r="K669" s="220"/>
      <c r="L669" s="267"/>
      <c r="M669" s="290"/>
      <c r="N669" s="291"/>
      <c r="O669" s="291"/>
      <c r="P669" s="291"/>
      <c r="Q669" s="291"/>
      <c r="R669" s="291"/>
      <c r="S669" s="292"/>
      <c r="T669" s="220"/>
      <c r="U669" s="220"/>
      <c r="V669" s="220"/>
      <c r="W669" s="220"/>
      <c r="X669" s="220"/>
      <c r="Y669" s="220"/>
      <c r="Z669" s="215"/>
      <c r="AA669" s="215"/>
      <c r="AB669" s="215"/>
      <c r="AC669" s="63"/>
      <c r="AD669" s="64"/>
    </row>
    <row r="670" spans="1:30" s="100" customFormat="1" ht="30" customHeight="1">
      <c r="A670" s="88"/>
      <c r="B670" s="89"/>
      <c r="C670" s="82" t="s">
        <v>1057</v>
      </c>
      <c r="D670" s="83"/>
      <c r="E670" s="83"/>
      <c r="F670" s="822" t="s">
        <v>65</v>
      </c>
      <c r="G670" s="823"/>
      <c r="H670" s="296"/>
      <c r="I670" s="145" t="s">
        <v>44</v>
      </c>
      <c r="J670" s="295">
        <v>13510800</v>
      </c>
      <c r="K670" s="274"/>
      <c r="L670" s="140" t="s">
        <v>46</v>
      </c>
      <c r="M670" s="141"/>
      <c r="N670" s="142">
        <f t="shared" si="557"/>
        <v>0</v>
      </c>
      <c r="O670" s="75">
        <f t="shared" si="557"/>
        <v>0</v>
      </c>
      <c r="P670" s="74">
        <v>3042300</v>
      </c>
      <c r="Q670" s="74">
        <v>4069900</v>
      </c>
      <c r="R670" s="74">
        <v>3042300</v>
      </c>
      <c r="S670" s="143" t="s">
        <v>1104</v>
      </c>
      <c r="T670" s="77">
        <v>23</v>
      </c>
      <c r="U670" s="78">
        <f t="shared" si="559"/>
        <v>31</v>
      </c>
      <c r="V670" s="78">
        <f t="shared" si="559"/>
        <v>23</v>
      </c>
      <c r="W670" s="78">
        <v>42.564271167926357</v>
      </c>
      <c r="X670" s="78">
        <f t="shared" si="560"/>
        <v>30.123308760399087</v>
      </c>
      <c r="Y670" s="78">
        <f t="shared" si="561"/>
        <v>22.517541522337687</v>
      </c>
      <c r="Z670" s="79">
        <f t="shared" si="562"/>
        <v>10468500</v>
      </c>
      <c r="AA670" s="79">
        <f t="shared" si="563"/>
        <v>9440900</v>
      </c>
      <c r="AB670" s="79" t="e">
        <f t="shared" ref="AB670:AB675" si="567">L670-R670</f>
        <v>#VALUE!</v>
      </c>
      <c r="AC670" s="102"/>
      <c r="AD670" s="103"/>
    </row>
    <row r="671" spans="1:30" s="100" customFormat="1" ht="30" customHeight="1">
      <c r="A671" s="88"/>
      <c r="B671" s="89"/>
      <c r="C671" s="82" t="s">
        <v>1059</v>
      </c>
      <c r="D671" s="83"/>
      <c r="E671" s="83"/>
      <c r="F671" s="822" t="s">
        <v>67</v>
      </c>
      <c r="G671" s="823"/>
      <c r="H671" s="296"/>
      <c r="I671" s="145" t="s">
        <v>44</v>
      </c>
      <c r="J671" s="295">
        <v>20477600</v>
      </c>
      <c r="K671" s="274"/>
      <c r="L671" s="140" t="s">
        <v>46</v>
      </c>
      <c r="M671" s="141"/>
      <c r="N671" s="142">
        <f t="shared" si="557"/>
        <v>0</v>
      </c>
      <c r="O671" s="75">
        <f t="shared" si="557"/>
        <v>0</v>
      </c>
      <c r="P671" s="74">
        <v>9634800</v>
      </c>
      <c r="Q671" s="74">
        <v>9634800</v>
      </c>
      <c r="R671" s="74">
        <v>9634800</v>
      </c>
      <c r="S671" s="143" t="s">
        <v>1104</v>
      </c>
      <c r="T671" s="77">
        <v>48</v>
      </c>
      <c r="U671" s="78">
        <f t="shared" si="559"/>
        <v>48</v>
      </c>
      <c r="V671" s="78">
        <f t="shared" si="559"/>
        <v>48</v>
      </c>
      <c r="W671" s="78">
        <v>42.564271167926357</v>
      </c>
      <c r="X671" s="78">
        <f t="shared" si="560"/>
        <v>47.050435597921627</v>
      </c>
      <c r="Y671" s="78">
        <f t="shared" si="561"/>
        <v>47.050435597921627</v>
      </c>
      <c r="Z671" s="79">
        <f t="shared" si="562"/>
        <v>10842800</v>
      </c>
      <c r="AA671" s="79">
        <f t="shared" si="563"/>
        <v>10842800</v>
      </c>
      <c r="AB671" s="79" t="e">
        <f t="shared" si="567"/>
        <v>#VALUE!</v>
      </c>
      <c r="AC671" s="102"/>
      <c r="AD671" s="103"/>
    </row>
    <row r="672" spans="1:30" s="100" customFormat="1" ht="30" customHeight="1">
      <c r="A672" s="88"/>
      <c r="B672" s="89"/>
      <c r="C672" s="82" t="s">
        <v>1060</v>
      </c>
      <c r="D672" s="83"/>
      <c r="E672" s="83"/>
      <c r="F672" s="822" t="s">
        <v>69</v>
      </c>
      <c r="G672" s="823"/>
      <c r="H672" s="296"/>
      <c r="I672" s="145" t="s">
        <v>44</v>
      </c>
      <c r="J672" s="295">
        <v>5987100</v>
      </c>
      <c r="K672" s="274"/>
      <c r="L672" s="140" t="s">
        <v>46</v>
      </c>
      <c r="M672" s="141"/>
      <c r="N672" s="142">
        <f t="shared" si="557"/>
        <v>0</v>
      </c>
      <c r="O672" s="75">
        <f t="shared" si="557"/>
        <v>0</v>
      </c>
      <c r="P672" s="74">
        <v>1564500</v>
      </c>
      <c r="Q672" s="74">
        <v>2543000</v>
      </c>
      <c r="R672" s="74">
        <v>1564500</v>
      </c>
      <c r="S672" s="143" t="s">
        <v>1104</v>
      </c>
      <c r="T672" s="77">
        <v>27</v>
      </c>
      <c r="U672" s="78">
        <f t="shared" si="559"/>
        <v>43</v>
      </c>
      <c r="V672" s="78">
        <f t="shared" si="559"/>
        <v>27</v>
      </c>
      <c r="W672" s="78">
        <v>42.564271167926357</v>
      </c>
      <c r="X672" s="78">
        <f t="shared" si="560"/>
        <v>42.474653839087374</v>
      </c>
      <c r="Y672" s="78">
        <f t="shared" si="561"/>
        <v>26.131182041388985</v>
      </c>
      <c r="Z672" s="79">
        <f t="shared" si="562"/>
        <v>4422600</v>
      </c>
      <c r="AA672" s="79">
        <f t="shared" si="563"/>
        <v>3444100</v>
      </c>
      <c r="AB672" s="79" t="e">
        <f t="shared" si="567"/>
        <v>#VALUE!</v>
      </c>
      <c r="AC672" s="102"/>
      <c r="AD672" s="103"/>
    </row>
    <row r="673" spans="1:30" s="100" customFormat="1" ht="30" customHeight="1">
      <c r="A673" s="88"/>
      <c r="B673" s="89"/>
      <c r="C673" s="82" t="s">
        <v>1062</v>
      </c>
      <c r="D673" s="83"/>
      <c r="E673" s="83"/>
      <c r="F673" s="822" t="s">
        <v>71</v>
      </c>
      <c r="G673" s="823"/>
      <c r="H673" s="296"/>
      <c r="I673" s="145" t="s">
        <v>44</v>
      </c>
      <c r="J673" s="295">
        <v>20899400</v>
      </c>
      <c r="K673" s="274"/>
      <c r="L673" s="140" t="s">
        <v>46</v>
      </c>
      <c r="M673" s="141"/>
      <c r="N673" s="142">
        <f t="shared" si="557"/>
        <v>0</v>
      </c>
      <c r="O673" s="75">
        <f t="shared" si="557"/>
        <v>0</v>
      </c>
      <c r="P673" s="74">
        <v>6377000</v>
      </c>
      <c r="Q673" s="74">
        <v>10193500</v>
      </c>
      <c r="R673" s="74">
        <v>6377000</v>
      </c>
      <c r="S673" s="143" t="s">
        <v>1104</v>
      </c>
      <c r="T673" s="77">
        <v>31</v>
      </c>
      <c r="U673" s="78">
        <f t="shared" si="559"/>
        <v>49</v>
      </c>
      <c r="V673" s="78">
        <f t="shared" si="559"/>
        <v>31</v>
      </c>
      <c r="W673" s="78">
        <v>42.564271167926357</v>
      </c>
      <c r="X673" s="78">
        <f t="shared" si="560"/>
        <v>48.7741274869135</v>
      </c>
      <c r="Y673" s="78">
        <f t="shared" si="561"/>
        <v>30.512837689120261</v>
      </c>
      <c r="Z673" s="79">
        <f t="shared" si="562"/>
        <v>14522400</v>
      </c>
      <c r="AA673" s="79">
        <f t="shared" si="563"/>
        <v>10705900</v>
      </c>
      <c r="AB673" s="79" t="e">
        <f t="shared" si="567"/>
        <v>#VALUE!</v>
      </c>
      <c r="AC673" s="102"/>
      <c r="AD673" s="103"/>
    </row>
    <row r="674" spans="1:30" s="100" customFormat="1" ht="30" customHeight="1">
      <c r="A674" s="88"/>
      <c r="B674" s="89"/>
      <c r="C674" s="82" t="s">
        <v>1105</v>
      </c>
      <c r="D674" s="83"/>
      <c r="E674" s="83"/>
      <c r="F674" s="822" t="s">
        <v>73</v>
      </c>
      <c r="G674" s="823"/>
      <c r="H674" s="296"/>
      <c r="I674" s="145" t="s">
        <v>44</v>
      </c>
      <c r="J674" s="295">
        <v>19997400</v>
      </c>
      <c r="K674" s="274"/>
      <c r="L674" s="140" t="s">
        <v>46</v>
      </c>
      <c r="M674" s="141"/>
      <c r="N674" s="142">
        <f t="shared" si="557"/>
        <v>0</v>
      </c>
      <c r="O674" s="75">
        <f t="shared" si="557"/>
        <v>0</v>
      </c>
      <c r="P674" s="74">
        <v>5570000</v>
      </c>
      <c r="Q674" s="74">
        <v>10710000</v>
      </c>
      <c r="R674" s="74">
        <v>5570000</v>
      </c>
      <c r="S674" s="143" t="s">
        <v>1104</v>
      </c>
      <c r="T674" s="77">
        <v>28</v>
      </c>
      <c r="U674" s="78">
        <f t="shared" si="559"/>
        <v>54</v>
      </c>
      <c r="V674" s="78">
        <f t="shared" si="559"/>
        <v>28</v>
      </c>
      <c r="W674" s="78">
        <v>42.564271167926357</v>
      </c>
      <c r="X674" s="78">
        <f t="shared" si="560"/>
        <v>53.556962405112664</v>
      </c>
      <c r="Y674" s="78">
        <f t="shared" si="561"/>
        <v>27.853620970726194</v>
      </c>
      <c r="Z674" s="79">
        <f t="shared" si="562"/>
        <v>14427400</v>
      </c>
      <c r="AA674" s="79">
        <f t="shared" si="563"/>
        <v>9287400</v>
      </c>
      <c r="AB674" s="79" t="e">
        <f t="shared" si="567"/>
        <v>#VALUE!</v>
      </c>
      <c r="AC674" s="102"/>
      <c r="AD674" s="103"/>
    </row>
    <row r="675" spans="1:30" s="100" customFormat="1" ht="30" customHeight="1">
      <c r="A675" s="88"/>
      <c r="B675" s="89"/>
      <c r="C675" s="82" t="s">
        <v>1064</v>
      </c>
      <c r="D675" s="83"/>
      <c r="E675" s="83"/>
      <c r="F675" s="822" t="s">
        <v>77</v>
      </c>
      <c r="G675" s="823"/>
      <c r="H675" s="296"/>
      <c r="I675" s="145" t="s">
        <v>44</v>
      </c>
      <c r="J675" s="295">
        <v>91146000</v>
      </c>
      <c r="K675" s="223"/>
      <c r="L675" s="140" t="s">
        <v>46</v>
      </c>
      <c r="M675" s="141"/>
      <c r="N675" s="142">
        <f t="shared" si="557"/>
        <v>0</v>
      </c>
      <c r="O675" s="75">
        <v>16820000</v>
      </c>
      <c r="P675" s="74">
        <v>33910000</v>
      </c>
      <c r="Q675" s="74">
        <v>69145876</v>
      </c>
      <c r="R675" s="74">
        <v>33910000</v>
      </c>
      <c r="S675" s="143" t="s">
        <v>1104</v>
      </c>
      <c r="T675" s="77">
        <v>38</v>
      </c>
      <c r="U675" s="78">
        <f t="shared" si="559"/>
        <v>76</v>
      </c>
      <c r="V675" s="78">
        <f t="shared" si="559"/>
        <v>38</v>
      </c>
      <c r="W675" s="78">
        <v>42.564271167926357</v>
      </c>
      <c r="X675" s="78">
        <f t="shared" si="560"/>
        <v>75.862765233800715</v>
      </c>
      <c r="Y675" s="78">
        <f t="shared" si="561"/>
        <v>37.20404625545828</v>
      </c>
      <c r="Z675" s="79">
        <f t="shared" si="562"/>
        <v>57236000</v>
      </c>
      <c r="AA675" s="79">
        <f t="shared" si="563"/>
        <v>22000124</v>
      </c>
      <c r="AB675" s="79" t="e">
        <f t="shared" si="567"/>
        <v>#VALUE!</v>
      </c>
      <c r="AC675" s="102"/>
      <c r="AD675" s="103"/>
    </row>
    <row r="676" spans="1:30" s="293" customFormat="1" ht="30" customHeight="1">
      <c r="A676" s="5"/>
      <c r="B676" s="24"/>
      <c r="C676" s="51" t="s">
        <v>1065</v>
      </c>
      <c r="D676" s="171"/>
      <c r="E676" s="171"/>
      <c r="F676" s="802" t="s">
        <v>79</v>
      </c>
      <c r="G676" s="817"/>
      <c r="H676" s="266"/>
      <c r="I676" s="288"/>
      <c r="J676" s="289"/>
      <c r="K676" s="220"/>
      <c r="L676" s="267"/>
      <c r="M676" s="290"/>
      <c r="N676" s="291"/>
      <c r="O676" s="291"/>
      <c r="P676" s="291"/>
      <c r="Q676" s="291"/>
      <c r="R676" s="291"/>
      <c r="S676" s="292"/>
      <c r="T676" s="220"/>
      <c r="U676" s="220"/>
      <c r="V676" s="220"/>
      <c r="W676" s="220"/>
      <c r="X676" s="220"/>
      <c r="Y676" s="220"/>
      <c r="Z676" s="215"/>
      <c r="AA676" s="215"/>
      <c r="AB676" s="215"/>
      <c r="AC676" s="63"/>
      <c r="AD676" s="64"/>
    </row>
    <row r="677" spans="1:30" s="100" customFormat="1" ht="30" customHeight="1">
      <c r="A677" s="88"/>
      <c r="B677" s="89"/>
      <c r="C677" s="82" t="s">
        <v>1066</v>
      </c>
      <c r="D677" s="83"/>
      <c r="E677" s="83"/>
      <c r="F677" s="822" t="s">
        <v>81</v>
      </c>
      <c r="G677" s="823"/>
      <c r="H677" s="296"/>
      <c r="I677" s="145" t="s">
        <v>44</v>
      </c>
      <c r="J677" s="295">
        <v>1200000</v>
      </c>
      <c r="K677" s="223"/>
      <c r="L677" s="140" t="s">
        <v>46</v>
      </c>
      <c r="M677" s="141"/>
      <c r="N677" s="142">
        <f t="shared" si="557"/>
        <v>0</v>
      </c>
      <c r="O677" s="75">
        <f t="shared" si="557"/>
        <v>0</v>
      </c>
      <c r="P677" s="74">
        <v>390000</v>
      </c>
      <c r="Q677" s="74">
        <v>390000</v>
      </c>
      <c r="R677" s="74">
        <v>390000</v>
      </c>
      <c r="S677" s="143" t="s">
        <v>1104</v>
      </c>
      <c r="T677" s="77">
        <v>33</v>
      </c>
      <c r="U677" s="78">
        <f t="shared" si="559"/>
        <v>33</v>
      </c>
      <c r="V677" s="78">
        <f t="shared" si="559"/>
        <v>33</v>
      </c>
      <c r="W677" s="78">
        <v>42.564271167926357</v>
      </c>
      <c r="X677" s="78">
        <f t="shared" si="560"/>
        <v>32.5</v>
      </c>
      <c r="Y677" s="78">
        <f t="shared" si="561"/>
        <v>32.5</v>
      </c>
      <c r="Z677" s="79">
        <f t="shared" si="562"/>
        <v>810000</v>
      </c>
      <c r="AA677" s="79">
        <f t="shared" si="563"/>
        <v>810000</v>
      </c>
      <c r="AB677" s="79" t="e">
        <f t="shared" ref="AB677:AB679" si="568">L677-R677</f>
        <v>#VALUE!</v>
      </c>
      <c r="AC677" s="102"/>
      <c r="AD677" s="103"/>
    </row>
    <row r="678" spans="1:30" s="100" customFormat="1" ht="30" customHeight="1">
      <c r="A678" s="88"/>
      <c r="B678" s="89"/>
      <c r="C678" s="82" t="s">
        <v>1068</v>
      </c>
      <c r="D678" s="83"/>
      <c r="E678" s="83"/>
      <c r="F678" s="822" t="s">
        <v>83</v>
      </c>
      <c r="G678" s="823"/>
      <c r="H678" s="296"/>
      <c r="I678" s="145" t="s">
        <v>44</v>
      </c>
      <c r="J678" s="295">
        <v>21192700</v>
      </c>
      <c r="K678" s="223"/>
      <c r="L678" s="140" t="s">
        <v>46</v>
      </c>
      <c r="M678" s="141"/>
      <c r="N678" s="142">
        <f t="shared" ref="N678:N679" si="569">M678</f>
        <v>0</v>
      </c>
      <c r="O678" s="75">
        <v>3953000</v>
      </c>
      <c r="P678" s="74">
        <v>4258500</v>
      </c>
      <c r="Q678" s="74">
        <v>5376500</v>
      </c>
      <c r="R678" s="74">
        <v>4258500</v>
      </c>
      <c r="S678" s="143" t="s">
        <v>1104</v>
      </c>
      <c r="T678" s="77">
        <v>21</v>
      </c>
      <c r="U678" s="78">
        <f t="shared" si="559"/>
        <v>26</v>
      </c>
      <c r="V678" s="78">
        <f t="shared" si="559"/>
        <v>21</v>
      </c>
      <c r="W678" s="78">
        <v>42.564271167926357</v>
      </c>
      <c r="X678" s="78">
        <f t="shared" si="560"/>
        <v>25.369584809863778</v>
      </c>
      <c r="Y678" s="78">
        <f t="shared" si="561"/>
        <v>20.094183374463846</v>
      </c>
      <c r="Z678" s="79">
        <f t="shared" si="562"/>
        <v>16934200</v>
      </c>
      <c r="AA678" s="79">
        <f t="shared" si="563"/>
        <v>15816200</v>
      </c>
      <c r="AB678" s="79" t="e">
        <f t="shared" si="568"/>
        <v>#VALUE!</v>
      </c>
      <c r="AC678" s="102"/>
      <c r="AD678" s="103"/>
    </row>
    <row r="679" spans="1:30" s="100" customFormat="1" ht="30" customHeight="1">
      <c r="A679" s="88"/>
      <c r="B679" s="89"/>
      <c r="C679" s="82" t="s">
        <v>1070</v>
      </c>
      <c r="D679" s="83"/>
      <c r="E679" s="83"/>
      <c r="F679" s="822" t="s">
        <v>87</v>
      </c>
      <c r="G679" s="823"/>
      <c r="H679" s="296"/>
      <c r="I679" s="145" t="s">
        <v>44</v>
      </c>
      <c r="J679" s="295">
        <v>217987200</v>
      </c>
      <c r="K679" s="223"/>
      <c r="L679" s="140" t="s">
        <v>46</v>
      </c>
      <c r="M679" s="141"/>
      <c r="N679" s="142">
        <f t="shared" si="569"/>
        <v>0</v>
      </c>
      <c r="O679" s="75">
        <v>90000000</v>
      </c>
      <c r="P679" s="74">
        <v>108000000</v>
      </c>
      <c r="Q679" s="74">
        <v>126996900</v>
      </c>
      <c r="R679" s="74">
        <v>108000000</v>
      </c>
      <c r="S679" s="143" t="s">
        <v>1104</v>
      </c>
      <c r="T679" s="77">
        <v>50</v>
      </c>
      <c r="U679" s="78">
        <f t="shared" si="559"/>
        <v>59</v>
      </c>
      <c r="V679" s="78">
        <f t="shared" si="559"/>
        <v>50</v>
      </c>
      <c r="W679" s="78">
        <v>42.564271167926357</v>
      </c>
      <c r="X679" s="78">
        <f t="shared" si="560"/>
        <v>58.25887942044303</v>
      </c>
      <c r="Y679" s="78">
        <f t="shared" si="561"/>
        <v>49.544193420531116</v>
      </c>
      <c r="Z679" s="79">
        <f t="shared" si="562"/>
        <v>109987200</v>
      </c>
      <c r="AA679" s="79">
        <f t="shared" si="563"/>
        <v>90990300</v>
      </c>
      <c r="AB679" s="79" t="e">
        <f t="shared" si="568"/>
        <v>#VALUE!</v>
      </c>
      <c r="AC679" s="102"/>
      <c r="AD679" s="103"/>
    </row>
    <row r="680" spans="1:30" s="293" customFormat="1" ht="30" customHeight="1">
      <c r="A680" s="5"/>
      <c r="B680" s="24"/>
      <c r="C680" s="51" t="s">
        <v>1072</v>
      </c>
      <c r="D680" s="171"/>
      <c r="E680" s="171"/>
      <c r="F680" s="802" t="s">
        <v>90</v>
      </c>
      <c r="G680" s="817"/>
      <c r="H680" s="266"/>
      <c r="I680" s="288"/>
      <c r="J680" s="289"/>
      <c r="K680" s="220"/>
      <c r="L680" s="267"/>
      <c r="M680" s="290"/>
      <c r="N680" s="291"/>
      <c r="O680" s="291"/>
      <c r="P680" s="291"/>
      <c r="Q680" s="291"/>
      <c r="R680" s="291"/>
      <c r="S680" s="292"/>
      <c r="T680" s="220"/>
      <c r="U680" s="220"/>
      <c r="V680" s="220"/>
      <c r="W680" s="220"/>
      <c r="X680" s="220"/>
      <c r="Y680" s="220"/>
      <c r="Z680" s="215"/>
      <c r="AA680" s="215"/>
      <c r="AB680" s="215"/>
      <c r="AC680" s="63"/>
      <c r="AD680" s="64"/>
    </row>
    <row r="681" spans="1:30" s="100" customFormat="1" ht="30" customHeight="1">
      <c r="A681" s="88"/>
      <c r="B681" s="89"/>
      <c r="C681" s="82" t="s">
        <v>1106</v>
      </c>
      <c r="D681" s="83"/>
      <c r="E681" s="83"/>
      <c r="F681" s="822" t="s">
        <v>497</v>
      </c>
      <c r="G681" s="823"/>
      <c r="H681" s="296"/>
      <c r="I681" s="145" t="s">
        <v>44</v>
      </c>
      <c r="J681" s="295">
        <v>99156250</v>
      </c>
      <c r="K681" s="274"/>
      <c r="L681" s="140" t="s">
        <v>46</v>
      </c>
      <c r="M681" s="141"/>
      <c r="N681" s="142">
        <f t="shared" ref="N681:R690" si="570">M681</f>
        <v>0</v>
      </c>
      <c r="O681" s="75">
        <f t="shared" si="570"/>
        <v>0</v>
      </c>
      <c r="P681" s="74">
        <v>29561302</v>
      </c>
      <c r="Q681" s="74">
        <v>39306591</v>
      </c>
      <c r="R681" s="74">
        <v>29561302</v>
      </c>
      <c r="S681" s="143" t="s">
        <v>1104</v>
      </c>
      <c r="T681" s="77">
        <v>30</v>
      </c>
      <c r="U681" s="78">
        <f t="shared" si="559"/>
        <v>40</v>
      </c>
      <c r="V681" s="78">
        <f t="shared" si="559"/>
        <v>30</v>
      </c>
      <c r="W681" s="78">
        <v>42.564271167926357</v>
      </c>
      <c r="X681" s="78">
        <f t="shared" si="560"/>
        <v>39.641062464544596</v>
      </c>
      <c r="Y681" s="78">
        <f t="shared" si="561"/>
        <v>29.812847904191621</v>
      </c>
      <c r="Z681" s="79">
        <f t="shared" si="562"/>
        <v>69594948</v>
      </c>
      <c r="AA681" s="79">
        <f t="shared" si="563"/>
        <v>59849659</v>
      </c>
      <c r="AB681" s="79" t="e">
        <f t="shared" ref="AB681:AB683" si="571">L681-R681</f>
        <v>#VALUE!</v>
      </c>
      <c r="AC681" s="102"/>
      <c r="AD681" s="103"/>
    </row>
    <row r="682" spans="1:30" s="100" customFormat="1" ht="30" customHeight="1">
      <c r="A682" s="88"/>
      <c r="B682" s="89"/>
      <c r="C682" s="82" t="s">
        <v>1107</v>
      </c>
      <c r="D682" s="83"/>
      <c r="E682" s="83"/>
      <c r="F682" s="822" t="s">
        <v>501</v>
      </c>
      <c r="G682" s="823"/>
      <c r="H682" s="296"/>
      <c r="I682" s="145" t="s">
        <v>44</v>
      </c>
      <c r="J682" s="295">
        <v>25905000</v>
      </c>
      <c r="K682" s="274"/>
      <c r="L682" s="140" t="s">
        <v>46</v>
      </c>
      <c r="M682" s="141"/>
      <c r="N682" s="142">
        <f t="shared" si="570"/>
        <v>0</v>
      </c>
      <c r="O682" s="75">
        <f t="shared" si="570"/>
        <v>0</v>
      </c>
      <c r="P682" s="74">
        <f t="shared" si="570"/>
        <v>0</v>
      </c>
      <c r="Q682" s="74">
        <v>0</v>
      </c>
      <c r="R682" s="74">
        <f t="shared" si="570"/>
        <v>0</v>
      </c>
      <c r="S682" s="143" t="s">
        <v>1104</v>
      </c>
      <c r="T682" s="77">
        <v>0</v>
      </c>
      <c r="U682" s="78">
        <f t="shared" si="559"/>
        <v>0</v>
      </c>
      <c r="V682" s="78">
        <f t="shared" si="559"/>
        <v>0</v>
      </c>
      <c r="W682" s="78">
        <v>42.564271167926357</v>
      </c>
      <c r="X682" s="78">
        <f t="shared" si="560"/>
        <v>0</v>
      </c>
      <c r="Y682" s="78">
        <f t="shared" si="561"/>
        <v>0</v>
      </c>
      <c r="Z682" s="79">
        <f t="shared" si="562"/>
        <v>25905000</v>
      </c>
      <c r="AA682" s="79">
        <f t="shared" si="563"/>
        <v>25905000</v>
      </c>
      <c r="AB682" s="79" t="e">
        <f t="shared" si="571"/>
        <v>#VALUE!</v>
      </c>
      <c r="AC682" s="102"/>
      <c r="AD682" s="103"/>
    </row>
    <row r="683" spans="1:30" s="100" customFormat="1" ht="30" customHeight="1">
      <c r="A683" s="88"/>
      <c r="B683" s="89"/>
      <c r="C683" s="82" t="s">
        <v>1108</v>
      </c>
      <c r="D683" s="83"/>
      <c r="E683" s="83"/>
      <c r="F683" s="822" t="s">
        <v>208</v>
      </c>
      <c r="G683" s="823"/>
      <c r="H683" s="296"/>
      <c r="I683" s="145" t="s">
        <v>44</v>
      </c>
      <c r="J683" s="295">
        <v>24550200</v>
      </c>
      <c r="K683" s="274"/>
      <c r="L683" s="140" t="s">
        <v>46</v>
      </c>
      <c r="M683" s="141"/>
      <c r="N683" s="142">
        <f t="shared" si="570"/>
        <v>0</v>
      </c>
      <c r="O683" s="75">
        <f t="shared" si="570"/>
        <v>0</v>
      </c>
      <c r="P683" s="74">
        <v>7837800</v>
      </c>
      <c r="Q683" s="74">
        <v>7837800</v>
      </c>
      <c r="R683" s="74">
        <v>7837800</v>
      </c>
      <c r="S683" s="143"/>
      <c r="T683" s="77">
        <v>32</v>
      </c>
      <c r="U683" s="78">
        <f t="shared" si="559"/>
        <v>32</v>
      </c>
      <c r="V683" s="78">
        <f t="shared" si="559"/>
        <v>32</v>
      </c>
      <c r="W683" s="78">
        <v>42.564271167926357</v>
      </c>
      <c r="X683" s="78">
        <f t="shared" si="560"/>
        <v>31.925605494048931</v>
      </c>
      <c r="Y683" s="78">
        <f t="shared" si="561"/>
        <v>31.925605494048931</v>
      </c>
      <c r="Z683" s="79">
        <f t="shared" si="562"/>
        <v>16712400</v>
      </c>
      <c r="AA683" s="79">
        <f t="shared" si="563"/>
        <v>16712400</v>
      </c>
      <c r="AB683" s="79" t="e">
        <f t="shared" si="571"/>
        <v>#VALUE!</v>
      </c>
      <c r="AC683" s="102"/>
      <c r="AD683" s="103"/>
    </row>
    <row r="684" spans="1:30" s="293" customFormat="1" ht="30" customHeight="1">
      <c r="A684" s="5"/>
      <c r="B684" s="24"/>
      <c r="C684" s="51" t="s">
        <v>1109</v>
      </c>
      <c r="D684" s="171"/>
      <c r="E684" s="171"/>
      <c r="F684" s="802" t="s">
        <v>1110</v>
      </c>
      <c r="G684" s="817"/>
      <c r="H684" s="266"/>
      <c r="I684" s="288"/>
      <c r="J684" s="289"/>
      <c r="K684" s="220"/>
      <c r="L684" s="267"/>
      <c r="M684" s="290"/>
      <c r="N684" s="291"/>
      <c r="O684" s="291"/>
      <c r="P684" s="291"/>
      <c r="Q684" s="291"/>
      <c r="R684" s="291"/>
      <c r="S684" s="292"/>
      <c r="T684" s="220"/>
      <c r="U684" s="220"/>
      <c r="V684" s="220"/>
      <c r="W684" s="220"/>
      <c r="X684" s="220"/>
      <c r="Y684" s="220"/>
      <c r="Z684" s="215"/>
      <c r="AA684" s="215"/>
      <c r="AB684" s="215"/>
      <c r="AC684" s="63"/>
      <c r="AD684" s="64"/>
    </row>
    <row r="685" spans="1:30" s="293" customFormat="1" ht="30" customHeight="1">
      <c r="A685" s="5"/>
      <c r="B685" s="24"/>
      <c r="C685" s="51" t="s">
        <v>1111</v>
      </c>
      <c r="D685" s="171"/>
      <c r="E685" s="171"/>
      <c r="F685" s="802" t="s">
        <v>1112</v>
      </c>
      <c r="G685" s="817"/>
      <c r="H685" s="266"/>
      <c r="I685" s="288"/>
      <c r="J685" s="289"/>
      <c r="K685" s="220"/>
      <c r="L685" s="267"/>
      <c r="M685" s="290"/>
      <c r="N685" s="291"/>
      <c r="O685" s="291"/>
      <c r="P685" s="291"/>
      <c r="Q685" s="291"/>
      <c r="R685" s="291"/>
      <c r="S685" s="292"/>
      <c r="T685" s="220"/>
      <c r="U685" s="220"/>
      <c r="V685" s="220"/>
      <c r="W685" s="220"/>
      <c r="X685" s="220"/>
      <c r="Y685" s="220"/>
      <c r="Z685" s="215"/>
      <c r="AA685" s="215"/>
      <c r="AB685" s="215"/>
      <c r="AC685" s="63"/>
      <c r="AD685" s="64"/>
    </row>
    <row r="686" spans="1:30" s="100" customFormat="1" ht="30" customHeight="1">
      <c r="A686" s="88"/>
      <c r="B686" s="89"/>
      <c r="C686" s="82" t="s">
        <v>1113</v>
      </c>
      <c r="D686" s="83"/>
      <c r="E686" s="83"/>
      <c r="F686" s="762" t="s">
        <v>1114</v>
      </c>
      <c r="G686" s="765"/>
      <c r="H686" s="294"/>
      <c r="I686" s="69" t="s">
        <v>44</v>
      </c>
      <c r="J686" s="295">
        <v>75000000</v>
      </c>
      <c r="K686" s="223"/>
      <c r="L686" s="140" t="s">
        <v>1115</v>
      </c>
      <c r="M686" s="141"/>
      <c r="N686" s="142">
        <f t="shared" ref="N686" si="572">M686</f>
        <v>0</v>
      </c>
      <c r="O686" s="75">
        <f>N686</f>
        <v>0</v>
      </c>
      <c r="P686" s="74">
        <f t="shared" ref="P686:R686" si="573">O686</f>
        <v>0</v>
      </c>
      <c r="Q686" s="74">
        <f t="shared" si="573"/>
        <v>0</v>
      </c>
      <c r="R686" s="74">
        <f t="shared" si="573"/>
        <v>0</v>
      </c>
      <c r="S686" s="143" t="s">
        <v>1104</v>
      </c>
      <c r="T686" s="77">
        <v>0</v>
      </c>
      <c r="U686" s="78">
        <f t="shared" si="559"/>
        <v>0</v>
      </c>
      <c r="V686" s="78">
        <f t="shared" si="559"/>
        <v>0</v>
      </c>
      <c r="W686" s="78">
        <v>42.564271167926357</v>
      </c>
      <c r="X686" s="78">
        <f t="shared" si="560"/>
        <v>0</v>
      </c>
      <c r="Y686" s="78">
        <f t="shared" si="561"/>
        <v>0</v>
      </c>
      <c r="Z686" s="79">
        <f t="shared" si="562"/>
        <v>75000000</v>
      </c>
      <c r="AA686" s="79">
        <f t="shared" si="563"/>
        <v>75000000</v>
      </c>
      <c r="AB686" s="79" t="e">
        <f>L686-R686</f>
        <v>#VALUE!</v>
      </c>
      <c r="AC686" s="102"/>
      <c r="AD686" s="103"/>
    </row>
    <row r="687" spans="1:30" s="293" customFormat="1" ht="30" customHeight="1">
      <c r="A687" s="5"/>
      <c r="B687" s="24"/>
      <c r="C687" s="51" t="s">
        <v>1116</v>
      </c>
      <c r="D687" s="171"/>
      <c r="E687" s="171"/>
      <c r="F687" s="802" t="s">
        <v>1117</v>
      </c>
      <c r="G687" s="817"/>
      <c r="H687" s="266"/>
      <c r="I687" s="288"/>
      <c r="J687" s="289"/>
      <c r="K687" s="220"/>
      <c r="L687" s="267"/>
      <c r="M687" s="290"/>
      <c r="N687" s="291"/>
      <c r="O687" s="291"/>
      <c r="P687" s="291"/>
      <c r="Q687" s="291"/>
      <c r="R687" s="291"/>
      <c r="S687" s="292"/>
      <c r="T687" s="220"/>
      <c r="U687" s="220"/>
      <c r="V687" s="220"/>
      <c r="W687" s="220"/>
      <c r="X687" s="220"/>
      <c r="Y687" s="220"/>
      <c r="Z687" s="215"/>
      <c r="AA687" s="215"/>
      <c r="AB687" s="215"/>
      <c r="AC687" s="63"/>
      <c r="AD687" s="64"/>
    </row>
    <row r="688" spans="1:30" s="100" customFormat="1" ht="30" customHeight="1">
      <c r="A688" s="88"/>
      <c r="B688" s="89"/>
      <c r="C688" s="82" t="s">
        <v>1118</v>
      </c>
      <c r="D688" s="83"/>
      <c r="E688" s="83"/>
      <c r="F688" s="762" t="s">
        <v>1119</v>
      </c>
      <c r="G688" s="765"/>
      <c r="H688" s="294"/>
      <c r="I688" s="69" t="s">
        <v>44</v>
      </c>
      <c r="J688" s="295">
        <v>175000000</v>
      </c>
      <c r="K688" s="223"/>
      <c r="L688" s="140" t="s">
        <v>1115</v>
      </c>
      <c r="M688" s="141"/>
      <c r="N688" s="142">
        <f t="shared" si="570"/>
        <v>0</v>
      </c>
      <c r="O688" s="75">
        <f>N688</f>
        <v>0</v>
      </c>
      <c r="P688" s="74">
        <f t="shared" ref="P688:R688" si="574">O688</f>
        <v>0</v>
      </c>
      <c r="Q688" s="74">
        <f t="shared" si="574"/>
        <v>0</v>
      </c>
      <c r="R688" s="74">
        <f t="shared" si="574"/>
        <v>0</v>
      </c>
      <c r="S688" s="143" t="s">
        <v>1104</v>
      </c>
      <c r="T688" s="77">
        <v>0</v>
      </c>
      <c r="U688" s="78">
        <f t="shared" si="559"/>
        <v>0</v>
      </c>
      <c r="V688" s="78">
        <f t="shared" si="559"/>
        <v>0</v>
      </c>
      <c r="W688" s="78">
        <v>42.564271167926357</v>
      </c>
      <c r="X688" s="78">
        <f t="shared" si="560"/>
        <v>0</v>
      </c>
      <c r="Y688" s="78">
        <f t="shared" si="561"/>
        <v>0</v>
      </c>
      <c r="Z688" s="79">
        <f t="shared" si="562"/>
        <v>175000000</v>
      </c>
      <c r="AA688" s="79">
        <f t="shared" si="563"/>
        <v>175000000</v>
      </c>
      <c r="AB688" s="79" t="e">
        <f>L688-R688</f>
        <v>#VALUE!</v>
      </c>
      <c r="AC688" s="102"/>
      <c r="AD688" s="103"/>
    </row>
    <row r="689" spans="1:30" s="293" customFormat="1" ht="30" customHeight="1">
      <c r="A689" s="5"/>
      <c r="B689" s="24"/>
      <c r="C689" s="51" t="s">
        <v>1120</v>
      </c>
      <c r="D689" s="171"/>
      <c r="E689" s="171"/>
      <c r="F689" s="802" t="s">
        <v>1121</v>
      </c>
      <c r="G689" s="817"/>
      <c r="H689" s="266"/>
      <c r="I689" s="288"/>
      <c r="J689" s="289"/>
      <c r="K689" s="220"/>
      <c r="L689" s="267"/>
      <c r="M689" s="290"/>
      <c r="N689" s="291"/>
      <c r="O689" s="291"/>
      <c r="P689" s="291"/>
      <c r="Q689" s="291"/>
      <c r="R689" s="291"/>
      <c r="S689" s="292"/>
      <c r="T689" s="220"/>
      <c r="U689" s="220"/>
      <c r="V689" s="220"/>
      <c r="W689" s="220"/>
      <c r="X689" s="220"/>
      <c r="Y689" s="220"/>
      <c r="Z689" s="215"/>
      <c r="AA689" s="215"/>
      <c r="AB689" s="215"/>
      <c r="AC689" s="63"/>
      <c r="AD689" s="64"/>
    </row>
    <row r="690" spans="1:30" s="100" customFormat="1" ht="30" customHeight="1">
      <c r="A690" s="88"/>
      <c r="B690" s="89"/>
      <c r="C690" s="82" t="s">
        <v>1122</v>
      </c>
      <c r="D690" s="83"/>
      <c r="E690" s="83"/>
      <c r="F690" s="762" t="s">
        <v>1123</v>
      </c>
      <c r="G690" s="765"/>
      <c r="H690" s="294"/>
      <c r="I690" s="69" t="s">
        <v>44</v>
      </c>
      <c r="J690" s="295">
        <v>89000000</v>
      </c>
      <c r="K690" s="274"/>
      <c r="L690" s="140" t="s">
        <v>46</v>
      </c>
      <c r="M690" s="141"/>
      <c r="N690" s="142">
        <f t="shared" si="570"/>
        <v>0</v>
      </c>
      <c r="O690" s="75">
        <f>N690</f>
        <v>0</v>
      </c>
      <c r="P690" s="74">
        <v>35418000</v>
      </c>
      <c r="Q690" s="74">
        <v>37299000</v>
      </c>
      <c r="R690" s="74">
        <v>35418000</v>
      </c>
      <c r="S690" s="143" t="s">
        <v>1104</v>
      </c>
      <c r="T690" s="77">
        <v>40</v>
      </c>
      <c r="U690" s="78">
        <f t="shared" si="559"/>
        <v>42</v>
      </c>
      <c r="V690" s="78">
        <f t="shared" si="559"/>
        <v>40</v>
      </c>
      <c r="W690" s="78">
        <v>42.564271167926357</v>
      </c>
      <c r="X690" s="78">
        <f t="shared" si="560"/>
        <v>41.908988764044949</v>
      </c>
      <c r="Y690" s="78">
        <f t="shared" si="561"/>
        <v>39.795505617977526</v>
      </c>
      <c r="Z690" s="79">
        <f t="shared" si="562"/>
        <v>53582000</v>
      </c>
      <c r="AA690" s="79">
        <f t="shared" si="563"/>
        <v>51701000</v>
      </c>
      <c r="AB690" s="79" t="e">
        <f t="shared" ref="AB690:AB691" si="575">L690-R690</f>
        <v>#VALUE!</v>
      </c>
      <c r="AC690" s="102"/>
      <c r="AD690" s="103"/>
    </row>
    <row r="691" spans="1:30" s="104" customFormat="1" ht="30" customHeight="1">
      <c r="A691" s="36"/>
      <c r="B691" s="37"/>
      <c r="C691" s="25" t="s">
        <v>1124</v>
      </c>
      <c r="D691" s="109"/>
      <c r="E691" s="109"/>
      <c r="F691" s="818" t="s">
        <v>1125</v>
      </c>
      <c r="G691" s="819"/>
      <c r="H691" s="27"/>
      <c r="I691" s="28"/>
      <c r="J691" s="258">
        <f>SUM(J692:J744)</f>
        <v>4195783786</v>
      </c>
      <c r="K691" s="259"/>
      <c r="L691" s="258"/>
      <c r="M691" s="258"/>
      <c r="N691" s="258">
        <f>SUM(N692:N744)</f>
        <v>996406645</v>
      </c>
      <c r="O691" s="258">
        <f>SUM(O692:O744)</f>
        <v>1301238990</v>
      </c>
      <c r="P691" s="258">
        <f>SUM(P692:P744)</f>
        <v>2004876229</v>
      </c>
      <c r="Q691" s="258">
        <f>SUM(Q692:Q744)</f>
        <v>2293717466</v>
      </c>
      <c r="R691" s="258">
        <f>SUM(R692:R744)</f>
        <v>2004876229</v>
      </c>
      <c r="S691" s="260"/>
      <c r="T691" s="259">
        <v>46.94</v>
      </c>
      <c r="U691" s="259">
        <v>60</v>
      </c>
      <c r="V691" s="259">
        <f t="shared" ref="V691" si="576">ROUNDUP(Y691,0)</f>
        <v>48</v>
      </c>
      <c r="W691" s="259">
        <v>42.564271167926357</v>
      </c>
      <c r="X691" s="259">
        <f t="shared" si="560"/>
        <v>54.66719885932654</v>
      </c>
      <c r="Y691" s="259">
        <f t="shared" si="561"/>
        <v>47.783115890996008</v>
      </c>
      <c r="Z691" s="29">
        <f t="shared" si="562"/>
        <v>2190907557</v>
      </c>
      <c r="AA691" s="29">
        <f>J691-Q691</f>
        <v>1902066320</v>
      </c>
      <c r="AB691" s="29">
        <f t="shared" si="575"/>
        <v>-2004876229</v>
      </c>
      <c r="AC691" s="260"/>
      <c r="AD691" s="164"/>
    </row>
    <row r="692" spans="1:30" s="50" customFormat="1" ht="30" customHeight="1">
      <c r="A692" s="277"/>
      <c r="B692" s="278"/>
      <c r="C692" s="38" t="s">
        <v>1126</v>
      </c>
      <c r="D692" s="165"/>
      <c r="E692" s="165"/>
      <c r="F692" s="772" t="s">
        <v>38</v>
      </c>
      <c r="G692" s="773"/>
      <c r="H692" s="40"/>
      <c r="I692" s="41"/>
      <c r="J692" s="210"/>
      <c r="K692" s="120"/>
      <c r="L692" s="116"/>
      <c r="M692" s="116"/>
      <c r="N692" s="287"/>
      <c r="O692" s="287"/>
      <c r="P692" s="287"/>
      <c r="Q692" s="287"/>
      <c r="R692" s="287"/>
      <c r="S692" s="238"/>
      <c r="T692" s="120"/>
      <c r="U692" s="120"/>
      <c r="V692" s="120"/>
      <c r="W692" s="120"/>
      <c r="X692" s="120"/>
      <c r="Y692" s="120"/>
      <c r="Z692" s="210"/>
      <c r="AA692" s="210"/>
      <c r="AB692" s="210"/>
      <c r="AC692" s="213"/>
      <c r="AD692" s="263"/>
    </row>
    <row r="693" spans="1:30" s="299" customFormat="1" ht="30" customHeight="1">
      <c r="A693" s="297"/>
      <c r="B693" s="298"/>
      <c r="C693" s="51" t="s">
        <v>1127</v>
      </c>
      <c r="D693" s="171"/>
      <c r="E693" s="171"/>
      <c r="F693" s="802" t="s">
        <v>40</v>
      </c>
      <c r="G693" s="817"/>
      <c r="H693" s="266"/>
      <c r="I693" s="288"/>
      <c r="J693" s="289"/>
      <c r="K693" s="220"/>
      <c r="L693" s="267"/>
      <c r="M693" s="290"/>
      <c r="N693" s="291"/>
      <c r="O693" s="291"/>
      <c r="P693" s="291"/>
      <c r="Q693" s="291"/>
      <c r="R693" s="291"/>
      <c r="S693" s="292"/>
      <c r="T693" s="220"/>
      <c r="U693" s="220"/>
      <c r="V693" s="220"/>
      <c r="W693" s="220"/>
      <c r="X693" s="220"/>
      <c r="Y693" s="220"/>
      <c r="Z693" s="215"/>
      <c r="AA693" s="215"/>
      <c r="AB693" s="215"/>
      <c r="AC693" s="63"/>
      <c r="AD693" s="64"/>
    </row>
    <row r="694" spans="1:30" s="88" customFormat="1" ht="30" customHeight="1">
      <c r="A694" s="271"/>
      <c r="B694" s="272"/>
      <c r="C694" s="82" t="s">
        <v>1128</v>
      </c>
      <c r="D694" s="83"/>
      <c r="E694" s="83"/>
      <c r="F694" s="824" t="s">
        <v>42</v>
      </c>
      <c r="G694" s="825"/>
      <c r="H694" s="159" t="s">
        <v>1129</v>
      </c>
      <c r="I694" s="145" t="s">
        <v>44</v>
      </c>
      <c r="J694" s="222">
        <v>4000000</v>
      </c>
      <c r="K694" s="71" t="s">
        <v>45</v>
      </c>
      <c r="L694" s="140" t="s">
        <v>46</v>
      </c>
      <c r="M694" s="141" t="s">
        <v>1130</v>
      </c>
      <c r="N694" s="142" t="str">
        <f t="shared" ref="N694:O695" si="577">M694</f>
        <v>3 dokumen</v>
      </c>
      <c r="O694" s="75" t="str">
        <f t="shared" si="577"/>
        <v>3 dokumen</v>
      </c>
      <c r="P694" s="74">
        <v>3999100</v>
      </c>
      <c r="Q694" s="74">
        <v>3999100</v>
      </c>
      <c r="R694" s="74">
        <v>3999100</v>
      </c>
      <c r="S694" s="143" t="s">
        <v>1131</v>
      </c>
      <c r="T694" s="77">
        <v>100</v>
      </c>
      <c r="U694" s="78">
        <v>100</v>
      </c>
      <c r="V694" s="78">
        <f>ROUNDUP(Y694,0)</f>
        <v>100</v>
      </c>
      <c r="W694" s="78">
        <v>99.977499999999992</v>
      </c>
      <c r="X694" s="78">
        <f t="shared" ref="X694:X695" si="578">Q694/J694*100</f>
        <v>99.977499999999992</v>
      </c>
      <c r="Y694" s="78">
        <f>(P694/J694)*100</f>
        <v>99.977499999999992</v>
      </c>
      <c r="Z694" s="79">
        <f t="shared" ref="Z694:AB695" si="579">J694-P694</f>
        <v>900</v>
      </c>
      <c r="AA694" s="79">
        <f>J694-Q694</f>
        <v>900</v>
      </c>
      <c r="AB694" s="79" t="e">
        <f t="shared" si="579"/>
        <v>#VALUE!</v>
      </c>
      <c r="AC694" s="102"/>
      <c r="AD694" s="103"/>
    </row>
    <row r="695" spans="1:30" s="100" customFormat="1" ht="30" customHeight="1">
      <c r="A695" s="88"/>
      <c r="B695" s="89"/>
      <c r="C695" s="82" t="s">
        <v>1132</v>
      </c>
      <c r="D695" s="83"/>
      <c r="E695" s="83"/>
      <c r="F695" s="822" t="s">
        <v>49</v>
      </c>
      <c r="G695" s="823"/>
      <c r="H695" s="159" t="s">
        <v>1129</v>
      </c>
      <c r="I695" s="145" t="s">
        <v>44</v>
      </c>
      <c r="J695" s="295">
        <v>3362300</v>
      </c>
      <c r="K695" s="71" t="s">
        <v>45</v>
      </c>
      <c r="L695" s="140" t="s">
        <v>46</v>
      </c>
      <c r="M695" s="141" t="s">
        <v>447</v>
      </c>
      <c r="N695" s="142">
        <v>3362300</v>
      </c>
      <c r="O695" s="75">
        <f t="shared" si="577"/>
        <v>3362300</v>
      </c>
      <c r="P695" s="74">
        <v>3362300</v>
      </c>
      <c r="Q695" s="74">
        <v>3362300</v>
      </c>
      <c r="R695" s="74">
        <v>3362300</v>
      </c>
      <c r="S695" s="143" t="s">
        <v>1131</v>
      </c>
      <c r="T695" s="77">
        <v>100</v>
      </c>
      <c r="U695" s="78">
        <v>100</v>
      </c>
      <c r="V695" s="78">
        <f t="shared" ref="V695:V705" si="580">ROUNDUP(Y695,0)</f>
        <v>100</v>
      </c>
      <c r="W695" s="78">
        <v>100</v>
      </c>
      <c r="X695" s="78">
        <f t="shared" si="578"/>
        <v>100</v>
      </c>
      <c r="Y695" s="78">
        <f>(P695/J695)*100</f>
        <v>100</v>
      </c>
      <c r="Z695" s="79">
        <f t="shared" si="579"/>
        <v>0</v>
      </c>
      <c r="AA695" s="79">
        <f>J695-Q695</f>
        <v>0</v>
      </c>
      <c r="AB695" s="79" t="e">
        <f t="shared" si="579"/>
        <v>#VALUE!</v>
      </c>
      <c r="AC695" s="102"/>
      <c r="AD695" s="103"/>
    </row>
    <row r="696" spans="1:30" s="299" customFormat="1" ht="30" customHeight="1">
      <c r="A696" s="297"/>
      <c r="B696" s="298"/>
      <c r="C696" s="51" t="s">
        <v>1133</v>
      </c>
      <c r="D696" s="171"/>
      <c r="E696" s="171"/>
      <c r="F696" s="802" t="s">
        <v>51</v>
      </c>
      <c r="G696" s="817"/>
      <c r="H696" s="266"/>
      <c r="I696" s="288"/>
      <c r="J696" s="289"/>
      <c r="K696" s="220"/>
      <c r="L696" s="267"/>
      <c r="M696" s="290"/>
      <c r="N696" s="291"/>
      <c r="O696" s="291"/>
      <c r="P696" s="291"/>
      <c r="Q696" s="291"/>
      <c r="R696" s="291"/>
      <c r="S696" s="292"/>
      <c r="T696" s="220"/>
      <c r="U696" s="220"/>
      <c r="V696" s="220"/>
      <c r="W696" s="220"/>
      <c r="X696" s="220"/>
      <c r="Y696" s="220"/>
      <c r="Z696" s="215"/>
      <c r="AA696" s="215"/>
      <c r="AB696" s="215"/>
      <c r="AC696" s="63"/>
      <c r="AD696" s="64"/>
    </row>
    <row r="697" spans="1:30" s="100" customFormat="1" ht="30" customHeight="1">
      <c r="A697" s="88"/>
      <c r="B697" s="89"/>
      <c r="C697" s="82" t="s">
        <v>1134</v>
      </c>
      <c r="D697" s="83"/>
      <c r="E697" s="83"/>
      <c r="F697" s="762" t="s">
        <v>53</v>
      </c>
      <c r="G697" s="765"/>
      <c r="H697" s="68" t="s">
        <v>1129</v>
      </c>
      <c r="I697" s="69" t="s">
        <v>44</v>
      </c>
      <c r="J697" s="295">
        <v>2484124200</v>
      </c>
      <c r="K697" s="71" t="s">
        <v>45</v>
      </c>
      <c r="L697" s="140" t="s">
        <v>46</v>
      </c>
      <c r="M697" s="141" t="s">
        <v>1135</v>
      </c>
      <c r="N697" s="142">
        <v>715016095</v>
      </c>
      <c r="O697" s="75">
        <v>822943440</v>
      </c>
      <c r="P697" s="74">
        <v>1247810109</v>
      </c>
      <c r="Q697" s="74">
        <v>1438903346</v>
      </c>
      <c r="R697" s="74">
        <v>1247810109</v>
      </c>
      <c r="S697" s="143" t="s">
        <v>1136</v>
      </c>
      <c r="T697" s="77">
        <v>51</v>
      </c>
      <c r="U697" s="78">
        <v>60</v>
      </c>
      <c r="V697" s="78">
        <f t="shared" si="580"/>
        <v>51</v>
      </c>
      <c r="W697" s="78">
        <v>50.231389759014469</v>
      </c>
      <c r="X697" s="78">
        <f t="shared" ref="X697:X716" si="581">Q697/J697*100</f>
        <v>57.923969582519263</v>
      </c>
      <c r="Y697" s="78">
        <f>(P697/J697)*100</f>
        <v>50.231389759014469</v>
      </c>
      <c r="Z697" s="79">
        <f t="shared" ref="Z697:AB699" si="582">J697-P697</f>
        <v>1236314091</v>
      </c>
      <c r="AA697" s="79">
        <f>J697-Q697</f>
        <v>1045220854</v>
      </c>
      <c r="AB697" s="79" t="e">
        <f t="shared" si="582"/>
        <v>#VALUE!</v>
      </c>
      <c r="AC697" s="102"/>
      <c r="AD697" s="103"/>
    </row>
    <row r="698" spans="1:30" s="100" customFormat="1" ht="30" customHeight="1">
      <c r="A698" s="88"/>
      <c r="B698" s="89"/>
      <c r="C698" s="82" t="s">
        <v>1137</v>
      </c>
      <c r="D698" s="83"/>
      <c r="E698" s="83"/>
      <c r="F698" s="762" t="s">
        <v>174</v>
      </c>
      <c r="G698" s="765"/>
      <c r="H698" s="68" t="s">
        <v>1129</v>
      </c>
      <c r="I698" s="69" t="s">
        <v>44</v>
      </c>
      <c r="J698" s="295">
        <v>39591600</v>
      </c>
      <c r="K698" s="71" t="s">
        <v>45</v>
      </c>
      <c r="L698" s="140" t="s">
        <v>46</v>
      </c>
      <c r="M698" s="141" t="s">
        <v>1138</v>
      </c>
      <c r="N698" s="142">
        <v>9790900</v>
      </c>
      <c r="O698" s="75">
        <v>13610900</v>
      </c>
      <c r="P698" s="74">
        <v>19795800</v>
      </c>
      <c r="Q698" s="74">
        <v>21371800</v>
      </c>
      <c r="R698" s="74">
        <v>19795800</v>
      </c>
      <c r="S698" s="143" t="s">
        <v>1136</v>
      </c>
      <c r="T698" s="77">
        <v>50</v>
      </c>
      <c r="U698" s="78">
        <v>60</v>
      </c>
      <c r="V698" s="78">
        <f t="shared" si="580"/>
        <v>50</v>
      </c>
      <c r="W698" s="78">
        <v>50</v>
      </c>
      <c r="X698" s="78">
        <f t="shared" si="581"/>
        <v>53.980642358480083</v>
      </c>
      <c r="Y698" s="78">
        <f>(P698/J698)*100</f>
        <v>50</v>
      </c>
      <c r="Z698" s="79">
        <f t="shared" si="582"/>
        <v>19795800</v>
      </c>
      <c r="AA698" s="79">
        <f>J698-Q698</f>
        <v>18219800</v>
      </c>
      <c r="AB698" s="79" t="e">
        <f t="shared" si="582"/>
        <v>#VALUE!</v>
      </c>
      <c r="AC698" s="102"/>
      <c r="AD698" s="103"/>
    </row>
    <row r="699" spans="1:30" s="100" customFormat="1" ht="30" customHeight="1">
      <c r="A699" s="88"/>
      <c r="B699" s="89"/>
      <c r="C699" s="82" t="s">
        <v>1139</v>
      </c>
      <c r="D699" s="83"/>
      <c r="E699" s="83"/>
      <c r="F699" s="762" t="s">
        <v>57</v>
      </c>
      <c r="G699" s="765"/>
      <c r="H699" s="68" t="s">
        <v>1129</v>
      </c>
      <c r="I699" s="69" t="s">
        <v>44</v>
      </c>
      <c r="J699" s="295">
        <v>4500000</v>
      </c>
      <c r="K699" s="71" t="s">
        <v>45</v>
      </c>
      <c r="L699" s="140" t="s">
        <v>46</v>
      </c>
      <c r="M699" s="141" t="s">
        <v>447</v>
      </c>
      <c r="N699" s="142">
        <v>4500000</v>
      </c>
      <c r="O699" s="75">
        <v>4500000</v>
      </c>
      <c r="P699" s="74">
        <v>4500000</v>
      </c>
      <c r="Q699" s="74">
        <v>4500000</v>
      </c>
      <c r="R699" s="74">
        <v>4500000</v>
      </c>
      <c r="S699" s="143" t="s">
        <v>1136</v>
      </c>
      <c r="T699" s="77">
        <v>100</v>
      </c>
      <c r="U699" s="78">
        <v>100</v>
      </c>
      <c r="V699" s="78">
        <f t="shared" si="580"/>
        <v>100</v>
      </c>
      <c r="W699" s="78">
        <v>100</v>
      </c>
      <c r="X699" s="78">
        <f t="shared" si="581"/>
        <v>100</v>
      </c>
      <c r="Y699" s="78">
        <f>(P699/J699)*100</f>
        <v>100</v>
      </c>
      <c r="Z699" s="79">
        <f t="shared" si="582"/>
        <v>0</v>
      </c>
      <c r="AA699" s="79">
        <f>J699-Q699</f>
        <v>0</v>
      </c>
      <c r="AB699" s="79" t="e">
        <f t="shared" si="582"/>
        <v>#VALUE!</v>
      </c>
      <c r="AC699" s="102"/>
      <c r="AD699" s="103"/>
    </row>
    <row r="700" spans="1:30" s="299" customFormat="1" ht="30" customHeight="1">
      <c r="A700" s="297"/>
      <c r="B700" s="298"/>
      <c r="C700" s="51" t="s">
        <v>1140</v>
      </c>
      <c r="D700" s="171"/>
      <c r="E700" s="171"/>
      <c r="F700" s="802" t="s">
        <v>63</v>
      </c>
      <c r="G700" s="817"/>
      <c r="H700" s="266"/>
      <c r="I700" s="288"/>
      <c r="J700" s="289"/>
      <c r="K700" s="220"/>
      <c r="L700" s="267"/>
      <c r="M700" s="290"/>
      <c r="N700" s="291"/>
      <c r="O700" s="291"/>
      <c r="P700" s="291"/>
      <c r="Q700" s="291"/>
      <c r="R700" s="291"/>
      <c r="S700" s="292"/>
      <c r="T700" s="220"/>
      <c r="U700" s="220"/>
      <c r="V700" s="220"/>
      <c r="W700" s="220"/>
      <c r="X700" s="220"/>
      <c r="Y700" s="220"/>
      <c r="Z700" s="215"/>
      <c r="AA700" s="215"/>
      <c r="AB700" s="215"/>
      <c r="AC700" s="63"/>
      <c r="AD700" s="64"/>
    </row>
    <row r="701" spans="1:30" s="100" customFormat="1" ht="30" customHeight="1">
      <c r="A701" s="88"/>
      <c r="B701" s="89"/>
      <c r="C701" s="82" t="s">
        <v>1141</v>
      </c>
      <c r="D701" s="83"/>
      <c r="E701" s="83"/>
      <c r="F701" s="822" t="s">
        <v>65</v>
      </c>
      <c r="G701" s="823"/>
      <c r="H701" s="159" t="s">
        <v>1129</v>
      </c>
      <c r="I701" s="145" t="s">
        <v>44</v>
      </c>
      <c r="J701" s="295">
        <v>11586000</v>
      </c>
      <c r="K701" s="274"/>
      <c r="L701" s="140" t="s">
        <v>46</v>
      </c>
      <c r="M701" s="141" t="s">
        <v>1142</v>
      </c>
      <c r="N701" s="142">
        <v>2316100</v>
      </c>
      <c r="O701" s="75">
        <v>3474100</v>
      </c>
      <c r="P701" s="74">
        <v>5793000</v>
      </c>
      <c r="Q701" s="74">
        <v>5793000</v>
      </c>
      <c r="R701" s="74">
        <v>5793000</v>
      </c>
      <c r="S701" s="143" t="s">
        <v>1143</v>
      </c>
      <c r="T701" s="77">
        <v>50</v>
      </c>
      <c r="U701" s="78">
        <v>50</v>
      </c>
      <c r="V701" s="78">
        <f t="shared" si="580"/>
        <v>50</v>
      </c>
      <c r="W701" s="78">
        <v>50</v>
      </c>
      <c r="X701" s="78">
        <f t="shared" si="581"/>
        <v>50</v>
      </c>
      <c r="Y701" s="78">
        <f>(P701/J701)*100</f>
        <v>50</v>
      </c>
      <c r="Z701" s="79">
        <f t="shared" ref="Z701:AB705" si="583">J701-P701</f>
        <v>5793000</v>
      </c>
      <c r="AA701" s="79">
        <f>J701-Q701</f>
        <v>5793000</v>
      </c>
      <c r="AB701" s="79" t="e">
        <f t="shared" si="583"/>
        <v>#VALUE!</v>
      </c>
      <c r="AC701" s="102"/>
      <c r="AD701" s="103"/>
    </row>
    <row r="702" spans="1:30" s="100" customFormat="1" ht="30" customHeight="1">
      <c r="A702" s="88"/>
      <c r="B702" s="89"/>
      <c r="C702" s="82" t="s">
        <v>1144</v>
      </c>
      <c r="D702" s="83"/>
      <c r="E702" s="83"/>
      <c r="F702" s="822" t="s">
        <v>67</v>
      </c>
      <c r="G702" s="823"/>
      <c r="H702" s="159" t="s">
        <v>1129</v>
      </c>
      <c r="I702" s="145" t="s">
        <v>44</v>
      </c>
      <c r="J702" s="295">
        <v>45000000</v>
      </c>
      <c r="K702" s="223"/>
      <c r="L702" s="140" t="s">
        <v>46</v>
      </c>
      <c r="M702" s="141" t="s">
        <v>1145</v>
      </c>
      <c r="N702" s="142">
        <v>4899600</v>
      </c>
      <c r="O702" s="75">
        <v>4899600</v>
      </c>
      <c r="P702" s="74">
        <v>20939100</v>
      </c>
      <c r="Q702" s="74">
        <v>27495100</v>
      </c>
      <c r="R702" s="74">
        <v>20939100</v>
      </c>
      <c r="S702" s="143" t="s">
        <v>1143</v>
      </c>
      <c r="T702" s="77">
        <v>47</v>
      </c>
      <c r="U702" s="78">
        <v>70</v>
      </c>
      <c r="V702" s="78">
        <f t="shared" si="580"/>
        <v>47</v>
      </c>
      <c r="W702" s="78">
        <v>46.531333333333336</v>
      </c>
      <c r="X702" s="78">
        <f t="shared" si="581"/>
        <v>61.100222222222222</v>
      </c>
      <c r="Y702" s="78">
        <f>(P702/J702)*100</f>
        <v>46.531333333333336</v>
      </c>
      <c r="Z702" s="79">
        <f t="shared" si="583"/>
        <v>24060900</v>
      </c>
      <c r="AA702" s="79">
        <f>J702-Q702</f>
        <v>17504900</v>
      </c>
      <c r="AB702" s="79" t="e">
        <f t="shared" si="583"/>
        <v>#VALUE!</v>
      </c>
      <c r="AC702" s="102"/>
      <c r="AD702" s="103"/>
    </row>
    <row r="703" spans="1:30" s="100" customFormat="1" ht="30" customHeight="1">
      <c r="A703" s="88"/>
      <c r="B703" s="89"/>
      <c r="C703" s="82" t="s">
        <v>1146</v>
      </c>
      <c r="D703" s="83"/>
      <c r="E703" s="83"/>
      <c r="F703" s="822" t="s">
        <v>69</v>
      </c>
      <c r="G703" s="823"/>
      <c r="H703" s="159" t="s">
        <v>1129</v>
      </c>
      <c r="I703" s="145" t="s">
        <v>44</v>
      </c>
      <c r="J703" s="295">
        <v>29998700</v>
      </c>
      <c r="K703" s="274"/>
      <c r="L703" s="140" t="s">
        <v>46</v>
      </c>
      <c r="M703" s="141" t="s">
        <v>1147</v>
      </c>
      <c r="N703" s="142">
        <v>5692000</v>
      </c>
      <c r="O703" s="75">
        <v>5692000</v>
      </c>
      <c r="P703" s="74">
        <v>14541600</v>
      </c>
      <c r="Q703" s="74">
        <v>14541600</v>
      </c>
      <c r="R703" s="74">
        <v>14541600</v>
      </c>
      <c r="S703" s="143" t="s">
        <v>1143</v>
      </c>
      <c r="T703" s="77">
        <v>49</v>
      </c>
      <c r="U703" s="78">
        <v>50</v>
      </c>
      <c r="V703" s="78">
        <f t="shared" si="580"/>
        <v>49</v>
      </c>
      <c r="W703" s="78">
        <v>48.474100544356922</v>
      </c>
      <c r="X703" s="78">
        <f t="shared" si="581"/>
        <v>48.474100544356922</v>
      </c>
      <c r="Y703" s="78">
        <f>(P703/J703)*100</f>
        <v>48.474100544356922</v>
      </c>
      <c r="Z703" s="79">
        <f t="shared" si="583"/>
        <v>15457100</v>
      </c>
      <c r="AA703" s="79">
        <f>J703-Q703</f>
        <v>15457100</v>
      </c>
      <c r="AB703" s="79" t="e">
        <f t="shared" si="583"/>
        <v>#VALUE!</v>
      </c>
      <c r="AC703" s="102"/>
      <c r="AD703" s="103"/>
    </row>
    <row r="704" spans="1:30" s="100" customFormat="1" ht="30" customHeight="1">
      <c r="A704" s="88"/>
      <c r="B704" s="89"/>
      <c r="C704" s="82" t="s">
        <v>1148</v>
      </c>
      <c r="D704" s="83"/>
      <c r="E704" s="83"/>
      <c r="F704" s="822" t="s">
        <v>71</v>
      </c>
      <c r="G704" s="823"/>
      <c r="H704" s="159" t="s">
        <v>1129</v>
      </c>
      <c r="I704" s="145" t="s">
        <v>44</v>
      </c>
      <c r="J704" s="295">
        <v>30000000</v>
      </c>
      <c r="K704" s="223"/>
      <c r="L704" s="140" t="s">
        <v>46</v>
      </c>
      <c r="M704" s="141" t="s">
        <v>1149</v>
      </c>
      <c r="N704" s="142">
        <v>4032300</v>
      </c>
      <c r="O704" s="75">
        <v>4032300</v>
      </c>
      <c r="P704" s="74">
        <v>14700000</v>
      </c>
      <c r="Q704" s="74">
        <v>14700000</v>
      </c>
      <c r="R704" s="74">
        <v>14700000</v>
      </c>
      <c r="S704" s="143" t="s">
        <v>1150</v>
      </c>
      <c r="T704" s="77">
        <v>49</v>
      </c>
      <c r="U704" s="78">
        <v>50</v>
      </c>
      <c r="V704" s="78">
        <f t="shared" si="580"/>
        <v>49</v>
      </c>
      <c r="W704" s="78">
        <v>49</v>
      </c>
      <c r="X704" s="78">
        <f t="shared" si="581"/>
        <v>49</v>
      </c>
      <c r="Y704" s="78">
        <f>(P704/J704)*100</f>
        <v>49</v>
      </c>
      <c r="Z704" s="79">
        <f t="shared" si="583"/>
        <v>15300000</v>
      </c>
      <c r="AA704" s="79">
        <f>J704-Q704</f>
        <v>15300000</v>
      </c>
      <c r="AB704" s="79" t="e">
        <f t="shared" si="583"/>
        <v>#VALUE!</v>
      </c>
      <c r="AC704" s="102"/>
      <c r="AD704" s="103"/>
    </row>
    <row r="705" spans="1:30" s="100" customFormat="1" ht="30" customHeight="1">
      <c r="A705" s="88"/>
      <c r="B705" s="89"/>
      <c r="C705" s="82" t="s">
        <v>1151</v>
      </c>
      <c r="D705" s="83"/>
      <c r="E705" s="83"/>
      <c r="F705" s="822" t="s">
        <v>77</v>
      </c>
      <c r="G705" s="823"/>
      <c r="H705" s="159" t="s">
        <v>1129</v>
      </c>
      <c r="I705" s="145" t="s">
        <v>44</v>
      </c>
      <c r="J705" s="295">
        <v>144562000</v>
      </c>
      <c r="K705" s="274"/>
      <c r="L705" s="140" t="s">
        <v>46</v>
      </c>
      <c r="M705" s="141" t="s">
        <v>1152</v>
      </c>
      <c r="N705" s="142">
        <v>46162200</v>
      </c>
      <c r="O705" s="75">
        <v>60482200</v>
      </c>
      <c r="P705" s="74">
        <v>92301200</v>
      </c>
      <c r="Q705" s="74">
        <v>111426600</v>
      </c>
      <c r="R705" s="74">
        <v>92301200</v>
      </c>
      <c r="S705" s="143" t="s">
        <v>1131</v>
      </c>
      <c r="T705" s="77">
        <v>64</v>
      </c>
      <c r="U705" s="78">
        <v>80</v>
      </c>
      <c r="V705" s="78">
        <f t="shared" si="580"/>
        <v>64</v>
      </c>
      <c r="W705" s="78">
        <v>63.848867613895763</v>
      </c>
      <c r="X705" s="78">
        <f t="shared" si="581"/>
        <v>77.078762053651715</v>
      </c>
      <c r="Y705" s="78">
        <f>(P705/J705)*100</f>
        <v>63.848867613895763</v>
      </c>
      <c r="Z705" s="79">
        <f t="shared" si="583"/>
        <v>52260800</v>
      </c>
      <c r="AA705" s="79">
        <f>J705-Q705</f>
        <v>33135400</v>
      </c>
      <c r="AB705" s="79" t="e">
        <f t="shared" si="583"/>
        <v>#VALUE!</v>
      </c>
      <c r="AC705" s="102"/>
      <c r="AD705" s="103"/>
    </row>
    <row r="706" spans="1:30" s="299" customFormat="1" ht="30" customHeight="1">
      <c r="A706" s="297"/>
      <c r="B706" s="298"/>
      <c r="C706" s="51" t="s">
        <v>1153</v>
      </c>
      <c r="D706" s="171"/>
      <c r="E706" s="171"/>
      <c r="F706" s="802" t="s">
        <v>193</v>
      </c>
      <c r="G706" s="817"/>
      <c r="H706" s="266"/>
      <c r="I706" s="288"/>
      <c r="J706" s="289"/>
      <c r="K706" s="220"/>
      <c r="L706" s="267"/>
      <c r="M706" s="290"/>
      <c r="N706" s="291"/>
      <c r="O706" s="291"/>
      <c r="P706" s="291"/>
      <c r="Q706" s="291"/>
      <c r="R706" s="291"/>
      <c r="S706" s="292"/>
      <c r="T706" s="220"/>
      <c r="U706" s="220"/>
      <c r="V706" s="220"/>
      <c r="W706" s="220"/>
      <c r="X706" s="220"/>
      <c r="Y706" s="220"/>
      <c r="Z706" s="215"/>
      <c r="AA706" s="215"/>
      <c r="AB706" s="215"/>
      <c r="AC706" s="63"/>
      <c r="AD706" s="64"/>
    </row>
    <row r="707" spans="1:30" s="146" customFormat="1" ht="30" customHeight="1">
      <c r="A707" s="135"/>
      <c r="B707" s="136"/>
      <c r="C707" s="82" t="s">
        <v>1154</v>
      </c>
      <c r="D707" s="83"/>
      <c r="E707" s="83"/>
      <c r="F707" s="762" t="s">
        <v>1155</v>
      </c>
      <c r="G707" s="765"/>
      <c r="H707" s="68" t="s">
        <v>1129</v>
      </c>
      <c r="I707" s="69" t="s">
        <v>44</v>
      </c>
      <c r="J707" s="295">
        <v>11805800</v>
      </c>
      <c r="K707" s="274"/>
      <c r="L707" s="140" t="s">
        <v>46</v>
      </c>
      <c r="M707" s="141" t="s">
        <v>1156</v>
      </c>
      <c r="N707" s="142">
        <v>11805800</v>
      </c>
      <c r="O707" s="75">
        <f>N707</f>
        <v>11805800</v>
      </c>
      <c r="P707" s="74">
        <f t="shared" ref="P707:R707" si="584">O707</f>
        <v>11805800</v>
      </c>
      <c r="Q707" s="74">
        <v>11805800</v>
      </c>
      <c r="R707" s="74">
        <f t="shared" si="584"/>
        <v>11805800</v>
      </c>
      <c r="S707" s="143" t="s">
        <v>1136</v>
      </c>
      <c r="T707" s="77">
        <v>100</v>
      </c>
      <c r="U707" s="78">
        <v>100</v>
      </c>
      <c r="V707" s="78">
        <f t="shared" ref="V707:V716" si="585">ROUNDUP(Y707,0)</f>
        <v>100</v>
      </c>
      <c r="W707" s="78">
        <v>100</v>
      </c>
      <c r="X707" s="78">
        <f t="shared" si="581"/>
        <v>100</v>
      </c>
      <c r="Y707" s="78">
        <f>(P707/J707)*100</f>
        <v>100</v>
      </c>
      <c r="Z707" s="79">
        <f>J707-P707</f>
        <v>0</v>
      </c>
      <c r="AA707" s="79">
        <f>J707-Q707</f>
        <v>0</v>
      </c>
      <c r="AB707" s="79" t="e">
        <f>L707-R707</f>
        <v>#VALUE!</v>
      </c>
      <c r="AC707" s="102"/>
      <c r="AD707" s="103"/>
    </row>
    <row r="708" spans="1:30" s="299" customFormat="1" ht="30" customHeight="1">
      <c r="A708" s="297"/>
      <c r="B708" s="298"/>
      <c r="C708" s="51" t="s">
        <v>1157</v>
      </c>
      <c r="D708" s="171"/>
      <c r="E708" s="171"/>
      <c r="F708" s="802" t="s">
        <v>79</v>
      </c>
      <c r="G708" s="817"/>
      <c r="H708" s="266"/>
      <c r="I708" s="288"/>
      <c r="J708" s="289"/>
      <c r="K708" s="220"/>
      <c r="L708" s="267"/>
      <c r="M708" s="290"/>
      <c r="N708" s="291"/>
      <c r="O708" s="291"/>
      <c r="P708" s="291"/>
      <c r="Q708" s="291"/>
      <c r="R708" s="291"/>
      <c r="S708" s="292"/>
      <c r="T708" s="220"/>
      <c r="U708" s="220"/>
      <c r="V708" s="220"/>
      <c r="W708" s="220"/>
      <c r="X708" s="220"/>
      <c r="Y708" s="220"/>
      <c r="Z708" s="215"/>
      <c r="AA708" s="215"/>
      <c r="AB708" s="215"/>
      <c r="AC708" s="63"/>
      <c r="AD708" s="64"/>
    </row>
    <row r="709" spans="1:30" s="100" customFormat="1" ht="30" customHeight="1">
      <c r="A709" s="88"/>
      <c r="B709" s="89"/>
      <c r="C709" s="82" t="s">
        <v>1158</v>
      </c>
      <c r="D709" s="83"/>
      <c r="E709" s="83"/>
      <c r="F709" s="762" t="s">
        <v>81</v>
      </c>
      <c r="G709" s="765"/>
      <c r="H709" s="68" t="s">
        <v>1129</v>
      </c>
      <c r="I709" s="69" t="s">
        <v>44</v>
      </c>
      <c r="J709" s="295">
        <v>1000000</v>
      </c>
      <c r="K709" s="223"/>
      <c r="L709" s="140" t="s">
        <v>46</v>
      </c>
      <c r="M709" s="141" t="s">
        <v>1159</v>
      </c>
      <c r="N709" s="142">
        <v>500000</v>
      </c>
      <c r="O709" s="75">
        <v>500000</v>
      </c>
      <c r="P709" s="74">
        <v>1000000</v>
      </c>
      <c r="Q709" s="74">
        <v>1000000</v>
      </c>
      <c r="R709" s="74">
        <v>1000000</v>
      </c>
      <c r="S709" s="143" t="s">
        <v>1160</v>
      </c>
      <c r="T709" s="77">
        <v>100</v>
      </c>
      <c r="U709" s="78">
        <v>100</v>
      </c>
      <c r="V709" s="78">
        <f t="shared" si="585"/>
        <v>100</v>
      </c>
      <c r="W709" s="78">
        <v>100</v>
      </c>
      <c r="X709" s="78">
        <f t="shared" si="581"/>
        <v>100</v>
      </c>
      <c r="Y709" s="78">
        <f>(P709/J709)*100</f>
        <v>100</v>
      </c>
      <c r="Z709" s="79">
        <f t="shared" ref="Z709:AB711" si="586">J709-P709</f>
        <v>0</v>
      </c>
      <c r="AA709" s="79">
        <f>J709-Q709</f>
        <v>0</v>
      </c>
      <c r="AB709" s="79" t="e">
        <f t="shared" si="586"/>
        <v>#VALUE!</v>
      </c>
      <c r="AC709" s="102"/>
      <c r="AD709" s="103"/>
    </row>
    <row r="710" spans="1:30" s="100" customFormat="1" ht="30" customHeight="1">
      <c r="A710" s="88"/>
      <c r="B710" s="89"/>
      <c r="C710" s="66" t="s">
        <v>1161</v>
      </c>
      <c r="D710" s="83"/>
      <c r="E710" s="83"/>
      <c r="F710" s="762" t="s">
        <v>83</v>
      </c>
      <c r="G710" s="765"/>
      <c r="H710" s="68" t="s">
        <v>1129</v>
      </c>
      <c r="I710" s="69" t="s">
        <v>44</v>
      </c>
      <c r="J710" s="295">
        <v>15575000</v>
      </c>
      <c r="K710" s="71"/>
      <c r="L710" s="140" t="s">
        <v>46</v>
      </c>
      <c r="M710" s="141" t="s">
        <v>1162</v>
      </c>
      <c r="N710" s="142">
        <v>3254800</v>
      </c>
      <c r="O710" s="75">
        <v>4570600</v>
      </c>
      <c r="P710" s="74">
        <v>5551150</v>
      </c>
      <c r="Q710" s="74">
        <v>6556050</v>
      </c>
      <c r="R710" s="74">
        <v>5551150</v>
      </c>
      <c r="S710" s="143" t="s">
        <v>1163</v>
      </c>
      <c r="T710" s="77">
        <v>36</v>
      </c>
      <c r="U710" s="78">
        <v>36</v>
      </c>
      <c r="V710" s="78">
        <f t="shared" si="585"/>
        <v>36</v>
      </c>
      <c r="W710" s="78">
        <v>35.6414125200642</v>
      </c>
      <c r="X710" s="78">
        <f t="shared" si="581"/>
        <v>42.093418940609951</v>
      </c>
      <c r="Y710" s="78">
        <f>(P710/J710)*100</f>
        <v>35.6414125200642</v>
      </c>
      <c r="Z710" s="79">
        <f t="shared" si="586"/>
        <v>10023850</v>
      </c>
      <c r="AA710" s="79">
        <f>J710-Q710</f>
        <v>9018950</v>
      </c>
      <c r="AB710" s="79" t="e">
        <f t="shared" si="586"/>
        <v>#VALUE!</v>
      </c>
      <c r="AC710" s="102"/>
      <c r="AD710" s="103"/>
    </row>
    <row r="711" spans="1:30" s="146" customFormat="1" ht="30" customHeight="1">
      <c r="A711" s="135"/>
      <c r="B711" s="136"/>
      <c r="C711" s="66" t="s">
        <v>1164</v>
      </c>
      <c r="D711" s="83"/>
      <c r="E711" s="83"/>
      <c r="F711" s="762" t="s">
        <v>87</v>
      </c>
      <c r="G711" s="765"/>
      <c r="H711" s="68" t="s">
        <v>1129</v>
      </c>
      <c r="I711" s="69" t="s">
        <v>44</v>
      </c>
      <c r="J711" s="295">
        <v>90828000</v>
      </c>
      <c r="K711" s="71"/>
      <c r="L711" s="140" t="s">
        <v>46</v>
      </c>
      <c r="M711" s="141" t="s">
        <v>1138</v>
      </c>
      <c r="N711" s="142">
        <v>30000000</v>
      </c>
      <c r="O711" s="75">
        <v>37500000</v>
      </c>
      <c r="P711" s="74">
        <v>45000000</v>
      </c>
      <c r="Q711" s="74">
        <v>60000000</v>
      </c>
      <c r="R711" s="74">
        <v>45000000</v>
      </c>
      <c r="S711" s="143" t="s">
        <v>1131</v>
      </c>
      <c r="T711" s="77">
        <v>50</v>
      </c>
      <c r="U711" s="78">
        <v>50</v>
      </c>
      <c r="V711" s="78">
        <f t="shared" si="585"/>
        <v>50</v>
      </c>
      <c r="W711" s="78">
        <v>49.544193420531116</v>
      </c>
      <c r="X711" s="78">
        <f t="shared" si="581"/>
        <v>66.058924560708149</v>
      </c>
      <c r="Y711" s="78">
        <f>(P711/J711)*100</f>
        <v>49.544193420531116</v>
      </c>
      <c r="Z711" s="79">
        <f t="shared" si="586"/>
        <v>45828000</v>
      </c>
      <c r="AA711" s="79">
        <f>J711-Q711</f>
        <v>30828000</v>
      </c>
      <c r="AB711" s="79" t="e">
        <f t="shared" si="586"/>
        <v>#VALUE!</v>
      </c>
      <c r="AC711" s="102"/>
      <c r="AD711" s="103"/>
    </row>
    <row r="712" spans="1:30" s="299" customFormat="1" ht="30" customHeight="1">
      <c r="A712" s="297"/>
      <c r="B712" s="298"/>
      <c r="C712" s="51" t="s">
        <v>1165</v>
      </c>
      <c r="D712" s="171"/>
      <c r="E712" s="171"/>
      <c r="F712" s="802" t="s">
        <v>90</v>
      </c>
      <c r="G712" s="817"/>
      <c r="H712" s="266"/>
      <c r="I712" s="288"/>
      <c r="J712" s="289"/>
      <c r="K712" s="220"/>
      <c r="L712" s="267"/>
      <c r="M712" s="290"/>
      <c r="N712" s="291"/>
      <c r="O712" s="291"/>
      <c r="P712" s="291"/>
      <c r="Q712" s="291"/>
      <c r="R712" s="291"/>
      <c r="S712" s="292"/>
      <c r="T712" s="220"/>
      <c r="U712" s="220"/>
      <c r="V712" s="220"/>
      <c r="W712" s="220"/>
      <c r="X712" s="220"/>
      <c r="Y712" s="220"/>
      <c r="Z712" s="215"/>
      <c r="AA712" s="215"/>
      <c r="AB712" s="215"/>
      <c r="AC712" s="63"/>
      <c r="AD712" s="64"/>
    </row>
    <row r="713" spans="1:30" s="146" customFormat="1" ht="30" customHeight="1">
      <c r="A713" s="135"/>
      <c r="B713" s="136"/>
      <c r="C713" s="66" t="s">
        <v>1166</v>
      </c>
      <c r="D713" s="83"/>
      <c r="E713" s="83"/>
      <c r="F713" s="762" t="s">
        <v>204</v>
      </c>
      <c r="G713" s="765"/>
      <c r="H713" s="68" t="s">
        <v>1129</v>
      </c>
      <c r="I713" s="69" t="s">
        <v>44</v>
      </c>
      <c r="J713" s="295">
        <v>32472900</v>
      </c>
      <c r="K713" s="71"/>
      <c r="L713" s="140" t="s">
        <v>46</v>
      </c>
      <c r="M713" s="141" t="s">
        <v>431</v>
      </c>
      <c r="N713" s="142">
        <v>5281800</v>
      </c>
      <c r="O713" s="75">
        <f t="shared" ref="O713:O716" si="587">N713</f>
        <v>5281800</v>
      </c>
      <c r="P713" s="74">
        <v>14427100</v>
      </c>
      <c r="Q713" s="74">
        <v>14427100</v>
      </c>
      <c r="R713" s="74">
        <v>14427100</v>
      </c>
      <c r="S713" s="143" t="s">
        <v>1167</v>
      </c>
      <c r="T713" s="77">
        <v>45</v>
      </c>
      <c r="U713" s="78">
        <v>45</v>
      </c>
      <c r="V713" s="78">
        <f t="shared" si="585"/>
        <v>45</v>
      </c>
      <c r="W713" s="78">
        <v>44.428123142682054</v>
      </c>
      <c r="X713" s="78">
        <f t="shared" si="581"/>
        <v>44.428123142682054</v>
      </c>
      <c r="Y713" s="78">
        <f>(P713/J713)*100</f>
        <v>44.428123142682054</v>
      </c>
      <c r="Z713" s="79">
        <f t="shared" ref="Z713:AB716" si="588">J713-P713</f>
        <v>18045800</v>
      </c>
      <c r="AA713" s="79">
        <f>J713-Q713</f>
        <v>18045800</v>
      </c>
      <c r="AB713" s="79" t="e">
        <f t="shared" si="588"/>
        <v>#VALUE!</v>
      </c>
      <c r="AC713" s="102"/>
      <c r="AD713" s="103"/>
    </row>
    <row r="714" spans="1:30" s="158" customFormat="1" ht="30" customHeight="1">
      <c r="A714" s="234"/>
      <c r="B714" s="235"/>
      <c r="C714" s="82" t="s">
        <v>1168</v>
      </c>
      <c r="D714" s="67"/>
      <c r="E714" s="67"/>
      <c r="F714" s="762" t="s">
        <v>501</v>
      </c>
      <c r="G714" s="765"/>
      <c r="H714" s="68" t="s">
        <v>1129</v>
      </c>
      <c r="I714" s="69" t="s">
        <v>44</v>
      </c>
      <c r="J714" s="295">
        <v>7131900</v>
      </c>
      <c r="K714" s="223"/>
      <c r="L714" s="140" t="s">
        <v>46</v>
      </c>
      <c r="M714" s="141" t="s">
        <v>1169</v>
      </c>
      <c r="N714" s="142">
        <v>0</v>
      </c>
      <c r="O714" s="75">
        <f t="shared" si="587"/>
        <v>0</v>
      </c>
      <c r="P714" s="74">
        <v>0</v>
      </c>
      <c r="Q714" s="74">
        <v>6665700</v>
      </c>
      <c r="R714" s="74">
        <v>0</v>
      </c>
      <c r="S714" s="143" t="s">
        <v>1170</v>
      </c>
      <c r="T714" s="77">
        <v>0</v>
      </c>
      <c r="U714" s="78">
        <v>0</v>
      </c>
      <c r="V714" s="78">
        <f t="shared" si="585"/>
        <v>0</v>
      </c>
      <c r="W714" s="78">
        <v>0</v>
      </c>
      <c r="X714" s="78">
        <f t="shared" si="581"/>
        <v>93.463172506625156</v>
      </c>
      <c r="Y714" s="78">
        <f>(P714/J714)*100</f>
        <v>0</v>
      </c>
      <c r="Z714" s="79">
        <f t="shared" si="588"/>
        <v>7131900</v>
      </c>
      <c r="AA714" s="79">
        <f>J714-Q714</f>
        <v>466200</v>
      </c>
      <c r="AB714" s="79" t="e">
        <f t="shared" si="588"/>
        <v>#VALUE!</v>
      </c>
      <c r="AC714" s="79"/>
      <c r="AD714" s="81"/>
    </row>
    <row r="715" spans="1:30" s="146" customFormat="1" ht="30" customHeight="1">
      <c r="A715" s="135"/>
      <c r="B715" s="136"/>
      <c r="C715" s="82" t="s">
        <v>1171</v>
      </c>
      <c r="D715" s="83"/>
      <c r="E715" s="83"/>
      <c r="F715" s="762" t="s">
        <v>206</v>
      </c>
      <c r="G715" s="765"/>
      <c r="H715" s="68" t="s">
        <v>1129</v>
      </c>
      <c r="I715" s="69" t="s">
        <v>44</v>
      </c>
      <c r="J715" s="295">
        <v>8536700</v>
      </c>
      <c r="K715" s="223"/>
      <c r="L715" s="140" t="s">
        <v>46</v>
      </c>
      <c r="M715" s="141" t="s">
        <v>1172</v>
      </c>
      <c r="N715" s="142">
        <v>0</v>
      </c>
      <c r="O715" s="75">
        <f t="shared" si="587"/>
        <v>0</v>
      </c>
      <c r="P715" s="74">
        <v>3916900</v>
      </c>
      <c r="Q715" s="74">
        <v>3916900</v>
      </c>
      <c r="R715" s="74">
        <v>3916900</v>
      </c>
      <c r="S715" s="143" t="s">
        <v>1173</v>
      </c>
      <c r="T715" s="77">
        <v>46</v>
      </c>
      <c r="U715" s="78">
        <v>46</v>
      </c>
      <c r="V715" s="78">
        <f t="shared" si="585"/>
        <v>46</v>
      </c>
      <c r="W715" s="78">
        <v>45.883069570208626</v>
      </c>
      <c r="X715" s="78">
        <f t="shared" si="581"/>
        <v>45.883069570208626</v>
      </c>
      <c r="Y715" s="78">
        <f>(P715/J715)*100</f>
        <v>45.883069570208626</v>
      </c>
      <c r="Z715" s="79">
        <f t="shared" si="588"/>
        <v>4619800</v>
      </c>
      <c r="AA715" s="79">
        <f>J715-Q715</f>
        <v>4619800</v>
      </c>
      <c r="AB715" s="79" t="e">
        <f t="shared" si="588"/>
        <v>#VALUE!</v>
      </c>
      <c r="AC715" s="102"/>
      <c r="AD715" s="103"/>
    </row>
    <row r="716" spans="1:30" s="146" customFormat="1" ht="30" customHeight="1">
      <c r="A716" s="135"/>
      <c r="B716" s="136"/>
      <c r="C716" s="82" t="s">
        <v>1174</v>
      </c>
      <c r="D716" s="83"/>
      <c r="E716" s="83"/>
      <c r="F716" s="762" t="s">
        <v>1175</v>
      </c>
      <c r="G716" s="765"/>
      <c r="H716" s="68" t="s">
        <v>1129</v>
      </c>
      <c r="I716" s="69" t="s">
        <v>44</v>
      </c>
      <c r="J716" s="295">
        <v>8475000</v>
      </c>
      <c r="K716" s="223"/>
      <c r="L716" s="140" t="s">
        <v>46</v>
      </c>
      <c r="M716" s="141" t="s">
        <v>1169</v>
      </c>
      <c r="N716" s="142">
        <v>2118750</v>
      </c>
      <c r="O716" s="75">
        <f t="shared" si="587"/>
        <v>2118750</v>
      </c>
      <c r="P716" s="74">
        <v>5374750</v>
      </c>
      <c r="Q716" s="74">
        <v>5374750</v>
      </c>
      <c r="R716" s="74">
        <v>5374750</v>
      </c>
      <c r="S716" s="143" t="s">
        <v>1143</v>
      </c>
      <c r="T716" s="77">
        <v>64</v>
      </c>
      <c r="U716" s="78">
        <v>64</v>
      </c>
      <c r="V716" s="78">
        <f t="shared" si="585"/>
        <v>64</v>
      </c>
      <c r="W716" s="78">
        <v>63.418879056047196</v>
      </c>
      <c r="X716" s="78">
        <f t="shared" si="581"/>
        <v>63.418879056047196</v>
      </c>
      <c r="Y716" s="78">
        <f>(P716/J716)*100</f>
        <v>63.418879056047196</v>
      </c>
      <c r="Z716" s="79">
        <f t="shared" si="588"/>
        <v>3100250</v>
      </c>
      <c r="AA716" s="79">
        <f>J716-Q716</f>
        <v>3100250</v>
      </c>
      <c r="AB716" s="79" t="e">
        <f t="shared" si="588"/>
        <v>#VALUE!</v>
      </c>
      <c r="AC716" s="102"/>
      <c r="AD716" s="103"/>
    </row>
    <row r="717" spans="1:30" s="299" customFormat="1" ht="30" customHeight="1">
      <c r="A717" s="297"/>
      <c r="B717" s="298"/>
      <c r="C717" s="51" t="s">
        <v>1176</v>
      </c>
      <c r="D717" s="171"/>
      <c r="E717" s="171"/>
      <c r="F717" s="802" t="s">
        <v>1177</v>
      </c>
      <c r="G717" s="817"/>
      <c r="H717" s="266"/>
      <c r="I717" s="288"/>
      <c r="J717" s="289"/>
      <c r="K717" s="220"/>
      <c r="L717" s="267"/>
      <c r="M717" s="290"/>
      <c r="N717" s="291"/>
      <c r="O717" s="291"/>
      <c r="P717" s="291"/>
      <c r="Q717" s="291"/>
      <c r="R717" s="291"/>
      <c r="S717" s="292"/>
      <c r="T717" s="220"/>
      <c r="U717" s="220"/>
      <c r="V717" s="220"/>
      <c r="W717" s="220"/>
      <c r="X717" s="220"/>
      <c r="Y717" s="220"/>
      <c r="Z717" s="215"/>
      <c r="AA717" s="215"/>
      <c r="AB717" s="215"/>
      <c r="AC717" s="63"/>
      <c r="AD717" s="64"/>
    </row>
    <row r="718" spans="1:30" s="299" customFormat="1" ht="30" customHeight="1">
      <c r="A718" s="297"/>
      <c r="B718" s="298"/>
      <c r="C718" s="51" t="s">
        <v>1178</v>
      </c>
      <c r="D718" s="171"/>
      <c r="E718" s="171"/>
      <c r="F718" s="802" t="s">
        <v>1179</v>
      </c>
      <c r="G718" s="817"/>
      <c r="H718" s="266"/>
      <c r="I718" s="288"/>
      <c r="J718" s="289"/>
      <c r="K718" s="220"/>
      <c r="L718" s="267"/>
      <c r="M718" s="290"/>
      <c r="N718" s="291"/>
      <c r="O718" s="291"/>
      <c r="P718" s="291"/>
      <c r="Q718" s="291"/>
      <c r="R718" s="291"/>
      <c r="S718" s="292"/>
      <c r="T718" s="220"/>
      <c r="U718" s="220"/>
      <c r="V718" s="220"/>
      <c r="W718" s="220"/>
      <c r="X718" s="220"/>
      <c r="Y718" s="220"/>
      <c r="Z718" s="215"/>
      <c r="AA718" s="215"/>
      <c r="AB718" s="215"/>
      <c r="AC718" s="63"/>
      <c r="AD718" s="64"/>
    </row>
    <row r="719" spans="1:30" s="146" customFormat="1" ht="30" customHeight="1">
      <c r="A719" s="135"/>
      <c r="B719" s="136"/>
      <c r="C719" s="82" t="s">
        <v>1180</v>
      </c>
      <c r="D719" s="83"/>
      <c r="E719" s="83"/>
      <c r="F719" s="762" t="s">
        <v>1181</v>
      </c>
      <c r="G719" s="765"/>
      <c r="H719" s="68" t="s">
        <v>1129</v>
      </c>
      <c r="I719" s="69" t="s">
        <v>44</v>
      </c>
      <c r="J719" s="295">
        <v>164000000</v>
      </c>
      <c r="K719" s="223"/>
      <c r="L719" s="140" t="s">
        <v>46</v>
      </c>
      <c r="M719" s="141"/>
      <c r="N719" s="142">
        <f t="shared" ref="N719" si="589">M719</f>
        <v>0</v>
      </c>
      <c r="O719" s="75">
        <f>N719</f>
        <v>0</v>
      </c>
      <c r="P719" s="74">
        <f t="shared" ref="P719:R719" si="590">O719</f>
        <v>0</v>
      </c>
      <c r="Q719" s="74">
        <f t="shared" si="590"/>
        <v>0</v>
      </c>
      <c r="R719" s="74">
        <f t="shared" si="590"/>
        <v>0</v>
      </c>
      <c r="S719" s="143" t="s">
        <v>1136</v>
      </c>
      <c r="T719" s="77">
        <v>0</v>
      </c>
      <c r="U719" s="78">
        <v>0</v>
      </c>
      <c r="V719" s="78">
        <f t="shared" ref="V719:V744" si="591">ROUNDUP(Y719,0)</f>
        <v>0</v>
      </c>
      <c r="W719" s="78">
        <v>0</v>
      </c>
      <c r="X719" s="78">
        <f t="shared" ref="X719" si="592">Q719/J719*100</f>
        <v>0</v>
      </c>
      <c r="Y719" s="78">
        <f>(P719/J719)*100</f>
        <v>0</v>
      </c>
      <c r="Z719" s="79">
        <f>J719-P719</f>
        <v>164000000</v>
      </c>
      <c r="AA719" s="79">
        <f>J719-Q719</f>
        <v>164000000</v>
      </c>
      <c r="AB719" s="79" t="e">
        <f>L719-R719</f>
        <v>#VALUE!</v>
      </c>
      <c r="AC719" s="102"/>
      <c r="AD719" s="103"/>
    </row>
    <row r="720" spans="1:30" s="299" customFormat="1" ht="30" customHeight="1">
      <c r="A720" s="297"/>
      <c r="B720" s="298"/>
      <c r="C720" s="51" t="s">
        <v>1182</v>
      </c>
      <c r="D720" s="171"/>
      <c r="E720" s="171"/>
      <c r="F720" s="802" t="s">
        <v>1183</v>
      </c>
      <c r="G720" s="817"/>
      <c r="H720" s="266"/>
      <c r="I720" s="288"/>
      <c r="J720" s="289"/>
      <c r="K720" s="220"/>
      <c r="L720" s="267"/>
      <c r="M720" s="290"/>
      <c r="N720" s="291"/>
      <c r="O720" s="291"/>
      <c r="P720" s="291"/>
      <c r="Q720" s="291"/>
      <c r="R720" s="291"/>
      <c r="S720" s="292"/>
      <c r="T720" s="220"/>
      <c r="U720" s="220"/>
      <c r="V720" s="220"/>
      <c r="W720" s="220"/>
      <c r="X720" s="220"/>
      <c r="Y720" s="220"/>
      <c r="Z720" s="215"/>
      <c r="AA720" s="215"/>
      <c r="AB720" s="215"/>
      <c r="AC720" s="63"/>
      <c r="AD720" s="64"/>
    </row>
    <row r="721" spans="1:30" s="299" customFormat="1" ht="30" customHeight="1">
      <c r="A721" s="297"/>
      <c r="B721" s="298"/>
      <c r="C721" s="51" t="s">
        <v>1184</v>
      </c>
      <c r="D721" s="171"/>
      <c r="E721" s="171"/>
      <c r="F721" s="802" t="s">
        <v>1185</v>
      </c>
      <c r="G721" s="817"/>
      <c r="H721" s="266"/>
      <c r="I721" s="288"/>
      <c r="J721" s="289"/>
      <c r="K721" s="220"/>
      <c r="L721" s="267"/>
      <c r="M721" s="290"/>
      <c r="N721" s="291"/>
      <c r="O721" s="291"/>
      <c r="P721" s="291"/>
      <c r="Q721" s="291"/>
      <c r="R721" s="291"/>
      <c r="S721" s="292"/>
      <c r="T721" s="220"/>
      <c r="U721" s="220"/>
      <c r="V721" s="220"/>
      <c r="W721" s="220"/>
      <c r="X721" s="220"/>
      <c r="Y721" s="220"/>
      <c r="Z721" s="215"/>
      <c r="AA721" s="215"/>
      <c r="AB721" s="215"/>
      <c r="AC721" s="63"/>
      <c r="AD721" s="64"/>
    </row>
    <row r="722" spans="1:30" s="146" customFormat="1" ht="30" customHeight="1">
      <c r="A722" s="135"/>
      <c r="B722" s="136"/>
      <c r="C722" s="82" t="s">
        <v>1186</v>
      </c>
      <c r="D722" s="83"/>
      <c r="E722" s="83"/>
      <c r="F722" s="762" t="s">
        <v>1187</v>
      </c>
      <c r="G722" s="765"/>
      <c r="H722" s="68" t="s">
        <v>1129</v>
      </c>
      <c r="I722" s="69" t="s">
        <v>44</v>
      </c>
      <c r="J722" s="295">
        <v>75000000</v>
      </c>
      <c r="K722" s="223"/>
      <c r="L722" s="140" t="s">
        <v>46</v>
      </c>
      <c r="M722" s="141"/>
      <c r="N722" s="142">
        <f t="shared" ref="N722:O726" si="593">M722</f>
        <v>0</v>
      </c>
      <c r="O722" s="75">
        <v>10000000</v>
      </c>
      <c r="P722" s="74">
        <v>38000000</v>
      </c>
      <c r="Q722" s="74">
        <v>44000000</v>
      </c>
      <c r="R722" s="74">
        <v>38000000</v>
      </c>
      <c r="S722" s="143" t="s">
        <v>1136</v>
      </c>
      <c r="T722" s="77">
        <v>51</v>
      </c>
      <c r="U722" s="78">
        <v>51</v>
      </c>
      <c r="V722" s="78">
        <f t="shared" si="591"/>
        <v>51</v>
      </c>
      <c r="W722" s="78">
        <v>50.666666666666671</v>
      </c>
      <c r="X722" s="78">
        <f t="shared" ref="X722:X726" si="594">Q722/J722*100</f>
        <v>58.666666666666664</v>
      </c>
      <c r="Y722" s="78">
        <f>(P722/J722)*100</f>
        <v>50.666666666666671</v>
      </c>
      <c r="Z722" s="79">
        <f t="shared" ref="Z722:AB726" si="595">J722-P722</f>
        <v>37000000</v>
      </c>
      <c r="AA722" s="79">
        <f>J722-Q722</f>
        <v>31000000</v>
      </c>
      <c r="AB722" s="79" t="e">
        <f t="shared" si="595"/>
        <v>#VALUE!</v>
      </c>
      <c r="AC722" s="102"/>
      <c r="AD722" s="103"/>
    </row>
    <row r="723" spans="1:30" s="146" customFormat="1" ht="30" customHeight="1">
      <c r="A723" s="135"/>
      <c r="B723" s="136"/>
      <c r="C723" s="82" t="s">
        <v>1188</v>
      </c>
      <c r="D723" s="83"/>
      <c r="E723" s="83"/>
      <c r="F723" s="762" t="s">
        <v>1189</v>
      </c>
      <c r="G723" s="765"/>
      <c r="H723" s="68" t="s">
        <v>1129</v>
      </c>
      <c r="I723" s="69" t="s">
        <v>44</v>
      </c>
      <c r="J723" s="295">
        <v>6290400</v>
      </c>
      <c r="K723" s="223"/>
      <c r="L723" s="140" t="s">
        <v>46</v>
      </c>
      <c r="M723" s="141"/>
      <c r="N723" s="142">
        <v>3489000</v>
      </c>
      <c r="O723" s="75">
        <v>3489000</v>
      </c>
      <c r="P723" s="74">
        <v>3793600</v>
      </c>
      <c r="Q723" s="74">
        <v>3793600</v>
      </c>
      <c r="R723" s="74">
        <v>3793600</v>
      </c>
      <c r="S723" s="143" t="s">
        <v>1136</v>
      </c>
      <c r="T723" s="77">
        <v>61</v>
      </c>
      <c r="U723" s="78">
        <v>61</v>
      </c>
      <c r="V723" s="78">
        <f t="shared" si="591"/>
        <v>61</v>
      </c>
      <c r="W723" s="78">
        <v>60.307770571028875</v>
      </c>
      <c r="X723" s="78">
        <f t="shared" si="594"/>
        <v>60.307770571028875</v>
      </c>
      <c r="Y723" s="78">
        <f>(P723/J723)*100</f>
        <v>60.307770571028875</v>
      </c>
      <c r="Z723" s="79">
        <f t="shared" si="595"/>
        <v>2496800</v>
      </c>
      <c r="AA723" s="79">
        <f>J723-Q723</f>
        <v>2496800</v>
      </c>
      <c r="AB723" s="79" t="e">
        <f t="shared" si="595"/>
        <v>#VALUE!</v>
      </c>
      <c r="AC723" s="102"/>
      <c r="AD723" s="103"/>
    </row>
    <row r="724" spans="1:30" s="146" customFormat="1" ht="30" customHeight="1">
      <c r="A724" s="135"/>
      <c r="B724" s="136"/>
      <c r="C724" s="82" t="s">
        <v>1190</v>
      </c>
      <c r="D724" s="83"/>
      <c r="E724" s="83"/>
      <c r="F724" s="762" t="s">
        <v>1191</v>
      </c>
      <c r="G724" s="765"/>
      <c r="H724" s="68" t="s">
        <v>1129</v>
      </c>
      <c r="I724" s="69" t="s">
        <v>44</v>
      </c>
      <c r="J724" s="295">
        <v>5700000</v>
      </c>
      <c r="K724" s="223"/>
      <c r="L724" s="140" t="s">
        <v>46</v>
      </c>
      <c r="M724" s="141"/>
      <c r="N724" s="142">
        <f t="shared" si="593"/>
        <v>0</v>
      </c>
      <c r="O724" s="75">
        <f t="shared" si="593"/>
        <v>0</v>
      </c>
      <c r="P724" s="74">
        <v>3450000</v>
      </c>
      <c r="Q724" s="74">
        <v>3450000</v>
      </c>
      <c r="R724" s="74">
        <v>3450000</v>
      </c>
      <c r="S724" s="143" t="s">
        <v>1136</v>
      </c>
      <c r="T724" s="77">
        <v>61</v>
      </c>
      <c r="U724" s="78">
        <v>61</v>
      </c>
      <c r="V724" s="78">
        <f t="shared" si="591"/>
        <v>61</v>
      </c>
      <c r="W724" s="78">
        <v>60.526315789473685</v>
      </c>
      <c r="X724" s="78">
        <f t="shared" si="594"/>
        <v>60.526315789473685</v>
      </c>
      <c r="Y724" s="78">
        <f>(P724/J724)*100</f>
        <v>60.526315789473685</v>
      </c>
      <c r="Z724" s="79">
        <f t="shared" si="595"/>
        <v>2250000</v>
      </c>
      <c r="AA724" s="79">
        <f>J724-Q724</f>
        <v>2250000</v>
      </c>
      <c r="AB724" s="79" t="e">
        <f t="shared" si="595"/>
        <v>#VALUE!</v>
      </c>
      <c r="AC724" s="102"/>
      <c r="AD724" s="103"/>
    </row>
    <row r="725" spans="1:30" s="146" customFormat="1" ht="30" customHeight="1">
      <c r="A725" s="135"/>
      <c r="B725" s="136"/>
      <c r="C725" s="82" t="s">
        <v>1192</v>
      </c>
      <c r="D725" s="83"/>
      <c r="E725" s="83"/>
      <c r="F725" s="762" t="s">
        <v>1193</v>
      </c>
      <c r="G725" s="765"/>
      <c r="H725" s="68" t="s">
        <v>1129</v>
      </c>
      <c r="I725" s="69" t="s">
        <v>44</v>
      </c>
      <c r="J725" s="295">
        <v>5700000</v>
      </c>
      <c r="K725" s="223"/>
      <c r="L725" s="140" t="s">
        <v>46</v>
      </c>
      <c r="M725" s="141"/>
      <c r="N725" s="142">
        <f t="shared" si="593"/>
        <v>0</v>
      </c>
      <c r="O725" s="75">
        <f t="shared" si="593"/>
        <v>0</v>
      </c>
      <c r="P725" s="74">
        <v>3480000</v>
      </c>
      <c r="Q725" s="74">
        <v>3480000</v>
      </c>
      <c r="R725" s="74">
        <v>3480000</v>
      </c>
      <c r="S725" s="143" t="s">
        <v>1136</v>
      </c>
      <c r="T725" s="77">
        <v>62</v>
      </c>
      <c r="U725" s="78">
        <v>62</v>
      </c>
      <c r="V725" s="78">
        <f t="shared" si="591"/>
        <v>62</v>
      </c>
      <c r="W725" s="78">
        <v>61.05263157894737</v>
      </c>
      <c r="X725" s="78">
        <f t="shared" si="594"/>
        <v>61.05263157894737</v>
      </c>
      <c r="Y725" s="78">
        <f>(P725/J725)*100</f>
        <v>61.05263157894737</v>
      </c>
      <c r="Z725" s="79">
        <f t="shared" si="595"/>
        <v>2220000</v>
      </c>
      <c r="AA725" s="79">
        <f>J725-Q725</f>
        <v>2220000</v>
      </c>
      <c r="AB725" s="79" t="e">
        <f t="shared" si="595"/>
        <v>#VALUE!</v>
      </c>
      <c r="AC725" s="102"/>
      <c r="AD725" s="103"/>
    </row>
    <row r="726" spans="1:30" s="146" customFormat="1" ht="30" customHeight="1">
      <c r="A726" s="135"/>
      <c r="B726" s="136"/>
      <c r="C726" s="82" t="s">
        <v>1194</v>
      </c>
      <c r="D726" s="83"/>
      <c r="E726" s="83"/>
      <c r="F726" s="762" t="s">
        <v>1195</v>
      </c>
      <c r="G726" s="765"/>
      <c r="H726" s="68" t="s">
        <v>1129</v>
      </c>
      <c r="I726" s="69" t="s">
        <v>44</v>
      </c>
      <c r="J726" s="295">
        <v>5700000</v>
      </c>
      <c r="K726" s="223"/>
      <c r="L726" s="140" t="s">
        <v>46</v>
      </c>
      <c r="M726" s="141"/>
      <c r="N726" s="142">
        <f t="shared" si="593"/>
        <v>0</v>
      </c>
      <c r="O726" s="75">
        <f t="shared" si="593"/>
        <v>0</v>
      </c>
      <c r="P726" s="74">
        <v>0</v>
      </c>
      <c r="Q726" s="74">
        <v>0</v>
      </c>
      <c r="R726" s="74">
        <v>0</v>
      </c>
      <c r="S726" s="143" t="s">
        <v>1136</v>
      </c>
      <c r="T726" s="77">
        <v>0</v>
      </c>
      <c r="U726" s="78">
        <v>0</v>
      </c>
      <c r="V726" s="78">
        <f t="shared" si="591"/>
        <v>0</v>
      </c>
      <c r="W726" s="78">
        <v>0</v>
      </c>
      <c r="X726" s="78">
        <f t="shared" si="594"/>
        <v>0</v>
      </c>
      <c r="Y726" s="78">
        <f>(P726/J726)*100</f>
        <v>0</v>
      </c>
      <c r="Z726" s="79">
        <f t="shared" si="595"/>
        <v>5700000</v>
      </c>
      <c r="AA726" s="79">
        <f>J726-Q726</f>
        <v>5700000</v>
      </c>
      <c r="AB726" s="79" t="e">
        <f t="shared" si="595"/>
        <v>#VALUE!</v>
      </c>
      <c r="AC726" s="102"/>
      <c r="AD726" s="103"/>
    </row>
    <row r="727" spans="1:30" s="299" customFormat="1" ht="45" customHeight="1">
      <c r="A727" s="297"/>
      <c r="B727" s="298"/>
      <c r="C727" s="51" t="s">
        <v>1196</v>
      </c>
      <c r="D727" s="171"/>
      <c r="E727" s="171"/>
      <c r="F727" s="802" t="s">
        <v>1197</v>
      </c>
      <c r="G727" s="817"/>
      <c r="H727" s="266"/>
      <c r="I727" s="288"/>
      <c r="J727" s="289"/>
      <c r="K727" s="220"/>
      <c r="L727" s="267"/>
      <c r="M727" s="290"/>
      <c r="N727" s="291"/>
      <c r="O727" s="291"/>
      <c r="P727" s="291"/>
      <c r="Q727" s="291"/>
      <c r="R727" s="291"/>
      <c r="S727" s="292"/>
      <c r="T727" s="220"/>
      <c r="U727" s="220"/>
      <c r="V727" s="220"/>
      <c r="W727" s="220"/>
      <c r="X727" s="220"/>
      <c r="Y727" s="220"/>
      <c r="Z727" s="215"/>
      <c r="AA727" s="215"/>
      <c r="AB727" s="215"/>
      <c r="AC727" s="63"/>
      <c r="AD727" s="64"/>
    </row>
    <row r="728" spans="1:30" s="146" customFormat="1" ht="30" customHeight="1">
      <c r="A728" s="135"/>
      <c r="B728" s="136"/>
      <c r="C728" s="82" t="s">
        <v>1198</v>
      </c>
      <c r="D728" s="83"/>
      <c r="E728" s="83"/>
      <c r="F728" s="762" t="s">
        <v>1199</v>
      </c>
      <c r="G728" s="765"/>
      <c r="H728" s="68" t="s">
        <v>1129</v>
      </c>
      <c r="I728" s="69" t="s">
        <v>44</v>
      </c>
      <c r="J728" s="295">
        <v>92000000</v>
      </c>
      <c r="K728" s="223"/>
      <c r="L728" s="140" t="s">
        <v>46</v>
      </c>
      <c r="M728" s="141"/>
      <c r="N728" s="142">
        <f t="shared" ref="N728:O730" si="596">M728</f>
        <v>0</v>
      </c>
      <c r="O728" s="75">
        <v>12750000</v>
      </c>
      <c r="P728" s="74">
        <v>19250000</v>
      </c>
      <c r="Q728" s="74">
        <v>19250000</v>
      </c>
      <c r="R728" s="74">
        <v>19250000</v>
      </c>
      <c r="S728" s="143" t="s">
        <v>1136</v>
      </c>
      <c r="T728" s="77">
        <v>21</v>
      </c>
      <c r="U728" s="78">
        <v>21</v>
      </c>
      <c r="V728" s="78">
        <f t="shared" si="591"/>
        <v>21</v>
      </c>
      <c r="W728" s="78">
        <v>20.923913043478262</v>
      </c>
      <c r="X728" s="78">
        <f t="shared" ref="X728:X730" si="597">Q728/J728*100</f>
        <v>20.923913043478262</v>
      </c>
      <c r="Y728" s="78">
        <f>(P728/J728)*100</f>
        <v>20.923913043478262</v>
      </c>
      <c r="Z728" s="79">
        <f t="shared" ref="Z728:AB730" si="598">J728-P728</f>
        <v>72750000</v>
      </c>
      <c r="AA728" s="79">
        <f>J728-Q728</f>
        <v>72750000</v>
      </c>
      <c r="AB728" s="79" t="e">
        <f t="shared" si="598"/>
        <v>#VALUE!</v>
      </c>
      <c r="AC728" s="102"/>
      <c r="AD728" s="103"/>
    </row>
    <row r="729" spans="1:30" s="146" customFormat="1" ht="30" customHeight="1">
      <c r="A729" s="135"/>
      <c r="B729" s="136"/>
      <c r="C729" s="82" t="s">
        <v>1200</v>
      </c>
      <c r="D729" s="83"/>
      <c r="E729" s="83"/>
      <c r="F729" s="762" t="s">
        <v>1201</v>
      </c>
      <c r="G729" s="765"/>
      <c r="H729" s="68" t="s">
        <v>1129</v>
      </c>
      <c r="I729" s="69" t="s">
        <v>44</v>
      </c>
      <c r="J729" s="295">
        <v>25000000</v>
      </c>
      <c r="K729" s="223"/>
      <c r="L729" s="140" t="s">
        <v>46</v>
      </c>
      <c r="M729" s="141"/>
      <c r="N729" s="142">
        <f t="shared" si="596"/>
        <v>0</v>
      </c>
      <c r="O729" s="75">
        <f t="shared" si="596"/>
        <v>0</v>
      </c>
      <c r="P729" s="74">
        <v>0</v>
      </c>
      <c r="Q729" s="74">
        <v>0</v>
      </c>
      <c r="R729" s="74">
        <v>0</v>
      </c>
      <c r="S729" s="143" t="s">
        <v>1136</v>
      </c>
      <c r="T729" s="77">
        <v>0</v>
      </c>
      <c r="U729" s="78">
        <v>0</v>
      </c>
      <c r="V729" s="78">
        <f t="shared" si="591"/>
        <v>0</v>
      </c>
      <c r="W729" s="78">
        <v>0</v>
      </c>
      <c r="X729" s="78">
        <f t="shared" si="597"/>
        <v>0</v>
      </c>
      <c r="Y729" s="78">
        <f>(P729/J729)*100</f>
        <v>0</v>
      </c>
      <c r="Z729" s="79">
        <f t="shared" si="598"/>
        <v>25000000</v>
      </c>
      <c r="AA729" s="79">
        <f>J729-Q729</f>
        <v>25000000</v>
      </c>
      <c r="AB729" s="79" t="e">
        <f t="shared" si="598"/>
        <v>#VALUE!</v>
      </c>
      <c r="AC729" s="102"/>
      <c r="AD729" s="103"/>
    </row>
    <row r="730" spans="1:30" s="146" customFormat="1" ht="30" customHeight="1">
      <c r="A730" s="135"/>
      <c r="B730" s="136"/>
      <c r="C730" s="82" t="s">
        <v>1202</v>
      </c>
      <c r="D730" s="83"/>
      <c r="E730" s="83"/>
      <c r="F730" s="762" t="s">
        <v>1203</v>
      </c>
      <c r="G730" s="765"/>
      <c r="H730" s="68" t="s">
        <v>1129</v>
      </c>
      <c r="I730" s="69" t="s">
        <v>44</v>
      </c>
      <c r="J730" s="295">
        <v>25000000</v>
      </c>
      <c r="K730" s="223"/>
      <c r="L730" s="140" t="s">
        <v>46</v>
      </c>
      <c r="M730" s="141"/>
      <c r="N730" s="142">
        <f t="shared" si="596"/>
        <v>0</v>
      </c>
      <c r="O730" s="75">
        <f t="shared" si="596"/>
        <v>0</v>
      </c>
      <c r="P730" s="74">
        <v>0</v>
      </c>
      <c r="Q730" s="74">
        <v>0</v>
      </c>
      <c r="R730" s="74">
        <v>0</v>
      </c>
      <c r="S730" s="143" t="s">
        <v>1136</v>
      </c>
      <c r="T730" s="77">
        <v>0</v>
      </c>
      <c r="U730" s="78">
        <v>0</v>
      </c>
      <c r="V730" s="78">
        <f t="shared" si="591"/>
        <v>0</v>
      </c>
      <c r="W730" s="78">
        <v>0</v>
      </c>
      <c r="X730" s="78">
        <f t="shared" si="597"/>
        <v>0</v>
      </c>
      <c r="Y730" s="78">
        <f>(P730/J730)*100</f>
        <v>0</v>
      </c>
      <c r="Z730" s="79">
        <f t="shared" si="598"/>
        <v>25000000</v>
      </c>
      <c r="AA730" s="79">
        <f>J730-Q730</f>
        <v>25000000</v>
      </c>
      <c r="AB730" s="79" t="e">
        <f t="shared" si="598"/>
        <v>#VALUE!</v>
      </c>
      <c r="AC730" s="102"/>
      <c r="AD730" s="103"/>
    </row>
    <row r="731" spans="1:30" s="299" customFormat="1" ht="30" customHeight="1">
      <c r="A731" s="297"/>
      <c r="B731" s="298"/>
      <c r="C731" s="51" t="s">
        <v>1204</v>
      </c>
      <c r="D731" s="171"/>
      <c r="E731" s="171"/>
      <c r="F731" s="802" t="s">
        <v>1205</v>
      </c>
      <c r="G731" s="817"/>
      <c r="H731" s="266"/>
      <c r="I731" s="288"/>
      <c r="J731" s="289"/>
      <c r="K731" s="220"/>
      <c r="L731" s="267"/>
      <c r="M731" s="290"/>
      <c r="N731" s="291"/>
      <c r="O731" s="291"/>
      <c r="P731" s="291"/>
      <c r="Q731" s="291"/>
      <c r="R731" s="291"/>
      <c r="S731" s="292"/>
      <c r="T731" s="220"/>
      <c r="U731" s="220"/>
      <c r="V731" s="220"/>
      <c r="W731" s="220"/>
      <c r="X731" s="220"/>
      <c r="Y731" s="220"/>
      <c r="Z731" s="215"/>
      <c r="AA731" s="215"/>
      <c r="AB731" s="215"/>
      <c r="AC731" s="63"/>
      <c r="AD731" s="64"/>
    </row>
    <row r="732" spans="1:30" s="299" customFormat="1" ht="30" customHeight="1">
      <c r="A732" s="297"/>
      <c r="B732" s="298"/>
      <c r="C732" s="51" t="s">
        <v>1206</v>
      </c>
      <c r="D732" s="171"/>
      <c r="E732" s="171"/>
      <c r="F732" s="802" t="s">
        <v>1207</v>
      </c>
      <c r="G732" s="817"/>
      <c r="H732" s="266"/>
      <c r="I732" s="288"/>
      <c r="J732" s="289"/>
      <c r="K732" s="220"/>
      <c r="L732" s="267"/>
      <c r="M732" s="290"/>
      <c r="N732" s="291"/>
      <c r="O732" s="291"/>
      <c r="P732" s="291"/>
      <c r="Q732" s="291"/>
      <c r="R732" s="291"/>
      <c r="S732" s="292"/>
      <c r="T732" s="220"/>
      <c r="U732" s="220"/>
      <c r="V732" s="220"/>
      <c r="W732" s="220"/>
      <c r="X732" s="220"/>
      <c r="Y732" s="220"/>
      <c r="Z732" s="215"/>
      <c r="AA732" s="215"/>
      <c r="AB732" s="215"/>
      <c r="AC732" s="63"/>
      <c r="AD732" s="64"/>
    </row>
    <row r="733" spans="1:30" s="146" customFormat="1" ht="30" customHeight="1">
      <c r="A733" s="135"/>
      <c r="B733" s="136"/>
      <c r="C733" s="82" t="s">
        <v>1208</v>
      </c>
      <c r="D733" s="83"/>
      <c r="E733" s="83"/>
      <c r="F733" s="762" t="s">
        <v>1209</v>
      </c>
      <c r="G733" s="765"/>
      <c r="H733" s="68" t="s">
        <v>1129</v>
      </c>
      <c r="I733" s="69" t="s">
        <v>44</v>
      </c>
      <c r="J733" s="295">
        <v>34999800</v>
      </c>
      <c r="K733" s="223"/>
      <c r="L733" s="140" t="s">
        <v>46</v>
      </c>
      <c r="M733" s="141"/>
      <c r="N733" s="142">
        <f t="shared" ref="N733:N734" si="599">M733</f>
        <v>0</v>
      </c>
      <c r="O733" s="75">
        <v>427500</v>
      </c>
      <c r="P733" s="74">
        <v>427500</v>
      </c>
      <c r="Q733" s="74">
        <v>7647500</v>
      </c>
      <c r="R733" s="74">
        <v>427500</v>
      </c>
      <c r="S733" s="143" t="s">
        <v>1136</v>
      </c>
      <c r="T733" s="77">
        <v>2</v>
      </c>
      <c r="U733" s="78">
        <v>2</v>
      </c>
      <c r="V733" s="78">
        <f t="shared" si="591"/>
        <v>2</v>
      </c>
      <c r="W733" s="78">
        <v>1.2214355510602917</v>
      </c>
      <c r="X733" s="78">
        <f t="shared" ref="X733:X735" si="600">Q733/J733*100</f>
        <v>21.850124857856333</v>
      </c>
      <c r="Y733" s="78">
        <f>(P733/J733)*100</f>
        <v>1.2214355510602917</v>
      </c>
      <c r="Z733" s="79">
        <f t="shared" ref="Z733:AB735" si="601">J733-P733</f>
        <v>34572300</v>
      </c>
      <c r="AA733" s="79">
        <f>J733-Q733</f>
        <v>27352300</v>
      </c>
      <c r="AB733" s="79" t="e">
        <f t="shared" si="601"/>
        <v>#VALUE!</v>
      </c>
      <c r="AC733" s="102"/>
      <c r="AD733" s="103"/>
    </row>
    <row r="734" spans="1:30" s="146" customFormat="1" ht="30" customHeight="1">
      <c r="A734" s="135"/>
      <c r="B734" s="136"/>
      <c r="C734" s="82" t="s">
        <v>1210</v>
      </c>
      <c r="D734" s="83"/>
      <c r="E734" s="83"/>
      <c r="F734" s="762" t="s">
        <v>1207</v>
      </c>
      <c r="G734" s="765"/>
      <c r="H734" s="68" t="s">
        <v>1129</v>
      </c>
      <c r="I734" s="69" t="s">
        <v>44</v>
      </c>
      <c r="J734" s="295">
        <v>93126100</v>
      </c>
      <c r="K734" s="223"/>
      <c r="L734" s="140" t="s">
        <v>46</v>
      </c>
      <c r="M734" s="141"/>
      <c r="N734" s="142">
        <f t="shared" si="599"/>
        <v>0</v>
      </c>
      <c r="O734" s="75">
        <v>1458800</v>
      </c>
      <c r="P734" s="74">
        <v>15218800</v>
      </c>
      <c r="Q734" s="74">
        <v>15218800</v>
      </c>
      <c r="R734" s="74">
        <v>15218800</v>
      </c>
      <c r="S734" s="143" t="s">
        <v>1136</v>
      </c>
      <c r="T734" s="77">
        <v>17</v>
      </c>
      <c r="U734" s="78">
        <v>17</v>
      </c>
      <c r="V734" s="78">
        <f t="shared" si="591"/>
        <v>17</v>
      </c>
      <c r="W734" s="78">
        <v>16.342142535766023</v>
      </c>
      <c r="X734" s="78">
        <f t="shared" si="600"/>
        <v>16.342142535766023</v>
      </c>
      <c r="Y734" s="78">
        <f>(P734/J734)*100</f>
        <v>16.342142535766023</v>
      </c>
      <c r="Z734" s="79">
        <f t="shared" si="601"/>
        <v>77907300</v>
      </c>
      <c r="AA734" s="79">
        <f>J734-Q734</f>
        <v>77907300</v>
      </c>
      <c r="AB734" s="79" t="e">
        <f t="shared" si="601"/>
        <v>#VALUE!</v>
      </c>
      <c r="AC734" s="102"/>
      <c r="AD734" s="103"/>
    </row>
    <row r="735" spans="1:30" s="146" customFormat="1" ht="30" customHeight="1">
      <c r="A735" s="135"/>
      <c r="B735" s="136"/>
      <c r="C735" s="82" t="s">
        <v>1211</v>
      </c>
      <c r="D735" s="83"/>
      <c r="E735" s="83"/>
      <c r="F735" s="762" t="s">
        <v>1212</v>
      </c>
      <c r="G735" s="765"/>
      <c r="H735" s="68" t="s">
        <v>1129</v>
      </c>
      <c r="I735" s="69" t="s">
        <v>44</v>
      </c>
      <c r="J735" s="295">
        <v>437129000</v>
      </c>
      <c r="K735" s="223"/>
      <c r="L735" s="140" t="s">
        <v>46</v>
      </c>
      <c r="M735" s="141"/>
      <c r="N735" s="142">
        <v>93250000</v>
      </c>
      <c r="O735" s="75">
        <v>136237400</v>
      </c>
      <c r="P735" s="74">
        <v>203057400</v>
      </c>
      <c r="Q735" s="74">
        <v>236857400</v>
      </c>
      <c r="R735" s="74">
        <v>203057400</v>
      </c>
      <c r="S735" s="143" t="s">
        <v>1136</v>
      </c>
      <c r="T735" s="77">
        <v>47</v>
      </c>
      <c r="U735" s="78">
        <v>47</v>
      </c>
      <c r="V735" s="78">
        <f t="shared" si="591"/>
        <v>47</v>
      </c>
      <c r="W735" s="78">
        <v>46.452511729946991</v>
      </c>
      <c r="X735" s="78">
        <f t="shared" si="600"/>
        <v>54.184782981682758</v>
      </c>
      <c r="Y735" s="78">
        <f>(P735/J735)*100</f>
        <v>46.452511729946991</v>
      </c>
      <c r="Z735" s="79">
        <f t="shared" si="601"/>
        <v>234071600</v>
      </c>
      <c r="AA735" s="79">
        <f>J735-Q735</f>
        <v>200271600</v>
      </c>
      <c r="AB735" s="79" t="e">
        <f t="shared" si="601"/>
        <v>#VALUE!</v>
      </c>
      <c r="AC735" s="102"/>
      <c r="AD735" s="103"/>
    </row>
    <row r="736" spans="1:30" s="299" customFormat="1" ht="30" customHeight="1">
      <c r="A736" s="297"/>
      <c r="B736" s="298"/>
      <c r="C736" s="51" t="s">
        <v>1213</v>
      </c>
      <c r="D736" s="171"/>
      <c r="E736" s="171"/>
      <c r="F736" s="802" t="s">
        <v>1214</v>
      </c>
      <c r="G736" s="817"/>
      <c r="H736" s="266"/>
      <c r="I736" s="288"/>
      <c r="J736" s="289"/>
      <c r="K736" s="220"/>
      <c r="L736" s="267"/>
      <c r="M736" s="290"/>
      <c r="N736" s="291"/>
      <c r="O736" s="291"/>
      <c r="P736" s="291"/>
      <c r="Q736" s="291"/>
      <c r="R736" s="291"/>
      <c r="S736" s="292"/>
      <c r="T736" s="220"/>
      <c r="U736" s="220"/>
      <c r="V736" s="220"/>
      <c r="W736" s="220"/>
      <c r="X736" s="220"/>
      <c r="Y736" s="220"/>
      <c r="Z736" s="215"/>
      <c r="AA736" s="215"/>
      <c r="AB736" s="215"/>
      <c r="AC736" s="63"/>
      <c r="AD736" s="64"/>
    </row>
    <row r="737" spans="1:30" s="299" customFormat="1" ht="30" customHeight="1">
      <c r="A737" s="297"/>
      <c r="B737" s="298"/>
      <c r="C737" s="51" t="s">
        <v>1215</v>
      </c>
      <c r="D737" s="171"/>
      <c r="E737" s="171"/>
      <c r="F737" s="802" t="s">
        <v>1216</v>
      </c>
      <c r="G737" s="817"/>
      <c r="H737" s="266"/>
      <c r="I737" s="288"/>
      <c r="J737" s="289"/>
      <c r="K737" s="220"/>
      <c r="L737" s="267"/>
      <c r="M737" s="290"/>
      <c r="N737" s="291"/>
      <c r="O737" s="291"/>
      <c r="P737" s="291"/>
      <c r="Q737" s="291"/>
      <c r="R737" s="291"/>
      <c r="S737" s="292"/>
      <c r="T737" s="220"/>
      <c r="U737" s="220"/>
      <c r="V737" s="220"/>
      <c r="W737" s="220"/>
      <c r="X737" s="220"/>
      <c r="Y737" s="220"/>
      <c r="Z737" s="215"/>
      <c r="AA737" s="215"/>
      <c r="AB737" s="215"/>
      <c r="AC737" s="63"/>
      <c r="AD737" s="64"/>
    </row>
    <row r="738" spans="1:30" s="146" customFormat="1" ht="30" customHeight="1">
      <c r="A738" s="135"/>
      <c r="B738" s="136"/>
      <c r="C738" s="82" t="s">
        <v>1217</v>
      </c>
      <c r="D738" s="83"/>
      <c r="E738" s="83"/>
      <c r="F738" s="762" t="s">
        <v>1218</v>
      </c>
      <c r="G738" s="765"/>
      <c r="H738" s="68" t="s">
        <v>1129</v>
      </c>
      <c r="I738" s="69" t="s">
        <v>44</v>
      </c>
      <c r="J738" s="295">
        <v>218403886</v>
      </c>
      <c r="K738" s="223"/>
      <c r="L738" s="140" t="s">
        <v>46</v>
      </c>
      <c r="M738" s="141"/>
      <c r="N738" s="142">
        <v>48835000</v>
      </c>
      <c r="O738" s="75">
        <v>145169500</v>
      </c>
      <c r="P738" s="74">
        <v>196448020</v>
      </c>
      <c r="Q738" s="74">
        <v>197248020</v>
      </c>
      <c r="R738" s="74">
        <v>196448020</v>
      </c>
      <c r="S738" s="143" t="s">
        <v>1136</v>
      </c>
      <c r="T738" s="77">
        <v>90</v>
      </c>
      <c r="U738" s="78">
        <v>90</v>
      </c>
      <c r="V738" s="78">
        <f t="shared" si="591"/>
        <v>90</v>
      </c>
      <c r="W738" s="78">
        <v>89.947126673377966</v>
      </c>
      <c r="X738" s="78">
        <f t="shared" ref="X738" si="602">Q738/J738*100</f>
        <v>90.31342052219712</v>
      </c>
      <c r="Y738" s="78">
        <f>(P738/J738)*100</f>
        <v>89.947126673377966</v>
      </c>
      <c r="Z738" s="79">
        <f>J738-P738</f>
        <v>21955866</v>
      </c>
      <c r="AA738" s="79">
        <f>J738-Q738</f>
        <v>21155866</v>
      </c>
      <c r="AB738" s="79" t="e">
        <f>L738-R738</f>
        <v>#VALUE!</v>
      </c>
      <c r="AC738" s="102"/>
      <c r="AD738" s="103"/>
    </row>
    <row r="739" spans="1:30" s="299" customFormat="1" ht="30" customHeight="1">
      <c r="A739" s="297"/>
      <c r="B739" s="298"/>
      <c r="C739" s="51" t="s">
        <v>1219</v>
      </c>
      <c r="D739" s="171"/>
      <c r="E739" s="171"/>
      <c r="F739" s="802" t="s">
        <v>1220</v>
      </c>
      <c r="G739" s="817"/>
      <c r="H739" s="266"/>
      <c r="I739" s="288"/>
      <c r="J739" s="289"/>
      <c r="K739" s="220"/>
      <c r="L739" s="267"/>
      <c r="M739" s="290"/>
      <c r="N739" s="291"/>
      <c r="O739" s="291"/>
      <c r="P739" s="291"/>
      <c r="Q739" s="291"/>
      <c r="R739" s="291"/>
      <c r="S739" s="292"/>
      <c r="T739" s="220"/>
      <c r="U739" s="220"/>
      <c r="V739" s="220"/>
      <c r="W739" s="220"/>
      <c r="X739" s="220"/>
      <c r="Y739" s="220"/>
      <c r="Z739" s="215"/>
      <c r="AA739" s="215"/>
      <c r="AB739" s="215"/>
      <c r="AC739" s="63"/>
      <c r="AD739" s="64"/>
    </row>
    <row r="740" spans="1:30" s="146" customFormat="1" ht="30" customHeight="1">
      <c r="A740" s="135"/>
      <c r="B740" s="136"/>
      <c r="C740" s="82" t="s">
        <v>1221</v>
      </c>
      <c r="D740" s="83"/>
      <c r="E740" s="83"/>
      <c r="F740" s="762" t="s">
        <v>1222</v>
      </c>
      <c r="G740" s="765"/>
      <c r="H740" s="68" t="s">
        <v>1129</v>
      </c>
      <c r="I740" s="69" t="s">
        <v>44</v>
      </c>
      <c r="J740" s="295">
        <v>14185000</v>
      </c>
      <c r="K740" s="223"/>
      <c r="L740" s="140" t="s">
        <v>46</v>
      </c>
      <c r="M740" s="141"/>
      <c r="N740" s="142">
        <v>2100000</v>
      </c>
      <c r="O740" s="75">
        <v>4781800</v>
      </c>
      <c r="P740" s="74">
        <f t="shared" ref="P740:R740" si="603">O740</f>
        <v>4781800</v>
      </c>
      <c r="Q740" s="74">
        <f t="shared" si="603"/>
        <v>4781800</v>
      </c>
      <c r="R740" s="74">
        <f t="shared" si="603"/>
        <v>4781800</v>
      </c>
      <c r="S740" s="143" t="s">
        <v>1136</v>
      </c>
      <c r="T740" s="77">
        <v>34</v>
      </c>
      <c r="U740" s="78">
        <v>34</v>
      </c>
      <c r="V740" s="78">
        <f t="shared" si="591"/>
        <v>34</v>
      </c>
      <c r="W740" s="78">
        <v>33.710257314064151</v>
      </c>
      <c r="X740" s="78">
        <f t="shared" ref="X740" si="604">Q740/J740*100</f>
        <v>33.710257314064151</v>
      </c>
      <c r="Y740" s="78">
        <f>(P740/J740)*100</f>
        <v>33.710257314064151</v>
      </c>
      <c r="Z740" s="79">
        <f>J740-P740</f>
        <v>9403200</v>
      </c>
      <c r="AA740" s="79">
        <f>J740-Q740</f>
        <v>9403200</v>
      </c>
      <c r="AB740" s="79" t="e">
        <f>L740-R740</f>
        <v>#VALUE!</v>
      </c>
      <c r="AC740" s="102"/>
      <c r="AD740" s="103"/>
    </row>
    <row r="741" spans="1:30" s="299" customFormat="1" ht="30" customHeight="1">
      <c r="A741" s="297"/>
      <c r="B741" s="298"/>
      <c r="C741" s="51" t="s">
        <v>1223</v>
      </c>
      <c r="D741" s="171"/>
      <c r="E741" s="171"/>
      <c r="F741" s="802" t="s">
        <v>1224</v>
      </c>
      <c r="G741" s="817"/>
      <c r="H741" s="266"/>
      <c r="I741" s="288"/>
      <c r="J741" s="289"/>
      <c r="K741" s="220"/>
      <c r="L741" s="267"/>
      <c r="M741" s="290"/>
      <c r="N741" s="291"/>
      <c r="O741" s="291"/>
      <c r="P741" s="291"/>
      <c r="Q741" s="291"/>
      <c r="R741" s="291"/>
      <c r="S741" s="292"/>
      <c r="T741" s="220"/>
      <c r="U741" s="220"/>
      <c r="V741" s="220"/>
      <c r="W741" s="220"/>
      <c r="X741" s="220"/>
      <c r="Y741" s="220"/>
      <c r="Z741" s="215"/>
      <c r="AA741" s="215"/>
      <c r="AB741" s="215"/>
      <c r="AC741" s="63"/>
      <c r="AD741" s="64"/>
    </row>
    <row r="742" spans="1:30" s="299" customFormat="1" ht="30" customHeight="1">
      <c r="A742" s="297"/>
      <c r="B742" s="298"/>
      <c r="C742" s="51" t="s">
        <v>1225</v>
      </c>
      <c r="D742" s="171"/>
      <c r="E742" s="171"/>
      <c r="F742" s="802" t="s">
        <v>1226</v>
      </c>
      <c r="G742" s="817"/>
      <c r="H742" s="266"/>
      <c r="I742" s="288"/>
      <c r="J742" s="289"/>
      <c r="K742" s="220"/>
      <c r="L742" s="267"/>
      <c r="M742" s="290"/>
      <c r="N742" s="291"/>
      <c r="O742" s="291"/>
      <c r="P742" s="291"/>
      <c r="Q742" s="291"/>
      <c r="R742" s="291"/>
      <c r="S742" s="292"/>
      <c r="T742" s="220"/>
      <c r="U742" s="220"/>
      <c r="V742" s="220"/>
      <c r="W742" s="220"/>
      <c r="X742" s="220"/>
      <c r="Y742" s="220"/>
      <c r="Z742" s="215"/>
      <c r="AA742" s="215"/>
      <c r="AB742" s="215"/>
      <c r="AC742" s="63"/>
      <c r="AD742" s="64"/>
    </row>
    <row r="743" spans="1:30" s="146" customFormat="1" ht="30" customHeight="1">
      <c r="A743" s="135"/>
      <c r="B743" s="136"/>
      <c r="C743" s="82" t="s">
        <v>1227</v>
      </c>
      <c r="D743" s="83"/>
      <c r="E743" s="83"/>
      <c r="F743" s="762" t="s">
        <v>1228</v>
      </c>
      <c r="G743" s="765"/>
      <c r="H743" s="68" t="s">
        <v>1129</v>
      </c>
      <c r="I743" s="69" t="s">
        <v>44</v>
      </c>
      <c r="J743" s="295">
        <v>17000000</v>
      </c>
      <c r="K743" s="223"/>
      <c r="L743" s="140" t="s">
        <v>46</v>
      </c>
      <c r="M743" s="141"/>
      <c r="N743" s="142">
        <f t="shared" ref="N743:R744" si="605">M743</f>
        <v>0</v>
      </c>
      <c r="O743" s="75">
        <f t="shared" si="605"/>
        <v>0</v>
      </c>
      <c r="P743" s="74">
        <f t="shared" si="605"/>
        <v>0</v>
      </c>
      <c r="Q743" s="74">
        <f t="shared" si="605"/>
        <v>0</v>
      </c>
      <c r="R743" s="74">
        <f t="shared" si="605"/>
        <v>0</v>
      </c>
      <c r="S743" s="143" t="s">
        <v>1136</v>
      </c>
      <c r="T743" s="77">
        <v>0</v>
      </c>
      <c r="U743" s="78">
        <v>0</v>
      </c>
      <c r="V743" s="78">
        <f t="shared" ref="V743" si="606">ROUNDUP(Y743,0)</f>
        <v>0</v>
      </c>
      <c r="W743" s="78">
        <v>0</v>
      </c>
      <c r="X743" s="78">
        <f t="shared" ref="X743:X744" si="607">Q743/J743*100</f>
        <v>0</v>
      </c>
      <c r="Y743" s="78">
        <f>(P743/J743)*100</f>
        <v>0</v>
      </c>
      <c r="Z743" s="79">
        <f t="shared" ref="Z743:AB745" si="608">J743-P743</f>
        <v>17000000</v>
      </c>
      <c r="AA743" s="79">
        <f>J743-Q743</f>
        <v>17000000</v>
      </c>
      <c r="AB743" s="79" t="e">
        <f t="shared" si="608"/>
        <v>#VALUE!</v>
      </c>
      <c r="AC743" s="102"/>
      <c r="AD743" s="103"/>
    </row>
    <row r="744" spans="1:30" s="146" customFormat="1" ht="30" customHeight="1">
      <c r="A744" s="135"/>
      <c r="B744" s="136"/>
      <c r="C744" s="82" t="s">
        <v>1229</v>
      </c>
      <c r="D744" s="83"/>
      <c r="E744" s="83"/>
      <c r="F744" s="762" t="s">
        <v>1226</v>
      </c>
      <c r="G744" s="765"/>
      <c r="H744" s="68" t="s">
        <v>1129</v>
      </c>
      <c r="I744" s="69" t="s">
        <v>44</v>
      </c>
      <c r="J744" s="295">
        <v>3999500</v>
      </c>
      <c r="K744" s="223"/>
      <c r="L744" s="140" t="s">
        <v>46</v>
      </c>
      <c r="M744" s="141"/>
      <c r="N744" s="142">
        <f t="shared" si="605"/>
        <v>0</v>
      </c>
      <c r="O744" s="75">
        <v>2151200</v>
      </c>
      <c r="P744" s="74">
        <f t="shared" si="605"/>
        <v>2151200</v>
      </c>
      <c r="Q744" s="74">
        <f t="shared" si="605"/>
        <v>2151200</v>
      </c>
      <c r="R744" s="74">
        <f t="shared" si="605"/>
        <v>2151200</v>
      </c>
      <c r="S744" s="143" t="s">
        <v>1136</v>
      </c>
      <c r="T744" s="77">
        <v>54</v>
      </c>
      <c r="U744" s="78">
        <v>54</v>
      </c>
      <c r="V744" s="78">
        <f t="shared" si="591"/>
        <v>54</v>
      </c>
      <c r="W744" s="78">
        <v>53.786723340417552</v>
      </c>
      <c r="X744" s="78">
        <f t="shared" si="607"/>
        <v>53.786723340417552</v>
      </c>
      <c r="Y744" s="78">
        <f>(P744/J744)*100</f>
        <v>53.786723340417552</v>
      </c>
      <c r="Z744" s="79">
        <f t="shared" si="608"/>
        <v>1848300</v>
      </c>
      <c r="AA744" s="79">
        <f>J744-Q744</f>
        <v>1848300</v>
      </c>
      <c r="AB744" s="79" t="e">
        <f t="shared" si="608"/>
        <v>#VALUE!</v>
      </c>
      <c r="AC744" s="102"/>
      <c r="AD744" s="103"/>
    </row>
    <row r="745" spans="1:30" s="241" customFormat="1" ht="30" customHeight="1">
      <c r="A745" s="234"/>
      <c r="B745" s="235"/>
      <c r="C745" s="25" t="s">
        <v>1230</v>
      </c>
      <c r="D745" s="109"/>
      <c r="E745" s="109"/>
      <c r="F745" s="818" t="s">
        <v>1231</v>
      </c>
      <c r="G745" s="819"/>
      <c r="H745" s="27"/>
      <c r="I745" s="28"/>
      <c r="J745" s="258">
        <f>SUM(J746:J778)</f>
        <v>3932217505</v>
      </c>
      <c r="K745" s="259"/>
      <c r="L745" s="258"/>
      <c r="M745" s="258"/>
      <c r="N745" s="258">
        <f>SUM(N746:N778)</f>
        <v>847274571</v>
      </c>
      <c r="O745" s="258">
        <f>SUM(O746:O778)</f>
        <v>972050633</v>
      </c>
      <c r="P745" s="258">
        <v>1785309760</v>
      </c>
      <c r="Q745" s="258">
        <f>SUM(Q746:Q778)</f>
        <v>2136722027</v>
      </c>
      <c r="R745" s="258">
        <v>1785309760</v>
      </c>
      <c r="S745" s="260"/>
      <c r="T745" s="259">
        <v>46</v>
      </c>
      <c r="U745" s="259">
        <v>60</v>
      </c>
      <c r="V745" s="259">
        <v>54</v>
      </c>
      <c r="W745" s="259">
        <v>53.786723340417552</v>
      </c>
      <c r="X745" s="259">
        <f>Q745/J745*100</f>
        <v>54.338856492120726</v>
      </c>
      <c r="Y745" s="259">
        <v>53.786723340417552</v>
      </c>
      <c r="Z745" s="29">
        <v>1848300</v>
      </c>
      <c r="AA745" s="29">
        <f>J745-Q745</f>
        <v>1795495478</v>
      </c>
      <c r="AB745" s="29">
        <f t="shared" si="608"/>
        <v>-1785309760</v>
      </c>
      <c r="AC745" s="260"/>
      <c r="AD745" s="164"/>
    </row>
    <row r="746" spans="1:30" s="50" customFormat="1" ht="30" customHeight="1">
      <c r="A746" s="277"/>
      <c r="B746" s="278"/>
      <c r="C746" s="38" t="s">
        <v>1232</v>
      </c>
      <c r="D746" s="165"/>
      <c r="E746" s="165"/>
      <c r="F746" s="772" t="s">
        <v>38</v>
      </c>
      <c r="G746" s="773"/>
      <c r="H746" s="40"/>
      <c r="I746" s="41"/>
      <c r="J746" s="210"/>
      <c r="K746" s="120"/>
      <c r="L746" s="116"/>
      <c r="M746" s="116"/>
      <c r="N746" s="287"/>
      <c r="O746" s="287"/>
      <c r="P746" s="287"/>
      <c r="Q746" s="287"/>
      <c r="R746" s="287"/>
      <c r="S746" s="238"/>
      <c r="T746" s="120"/>
      <c r="U746" s="120"/>
      <c r="V746" s="120"/>
      <c r="W746" s="120"/>
      <c r="X746" s="120"/>
      <c r="Y746" s="120"/>
      <c r="Z746" s="210"/>
      <c r="AA746" s="210"/>
      <c r="AB746" s="210"/>
      <c r="AC746" s="213"/>
      <c r="AD746" s="263"/>
    </row>
    <row r="747" spans="1:30" s="65" customFormat="1" ht="30" customHeight="1">
      <c r="A747" s="264"/>
      <c r="B747" s="265"/>
      <c r="C747" s="51" t="s">
        <v>1233</v>
      </c>
      <c r="D747" s="171"/>
      <c r="E747" s="171"/>
      <c r="F747" s="802" t="s">
        <v>40</v>
      </c>
      <c r="G747" s="817"/>
      <c r="H747" s="266"/>
      <c r="I747" s="266"/>
      <c r="J747" s="215"/>
      <c r="K747" s="220"/>
      <c r="L747" s="267"/>
      <c r="M747" s="290"/>
      <c r="N747" s="300"/>
      <c r="O747" s="300"/>
      <c r="P747" s="300"/>
      <c r="Q747" s="300"/>
      <c r="R747" s="300"/>
      <c r="S747" s="270"/>
      <c r="T747" s="220"/>
      <c r="U747" s="220"/>
      <c r="V747" s="220"/>
      <c r="W747" s="220"/>
      <c r="X747" s="220"/>
      <c r="Y747" s="220"/>
      <c r="Z747" s="63"/>
      <c r="AA747" s="63"/>
      <c r="AB747" s="63"/>
      <c r="AC747" s="63"/>
      <c r="AD747" s="64"/>
    </row>
    <row r="748" spans="1:30" s="36" customFormat="1" ht="30" customHeight="1">
      <c r="A748" s="277"/>
      <c r="B748" s="278"/>
      <c r="C748" s="66" t="s">
        <v>1234</v>
      </c>
      <c r="D748" s="67"/>
      <c r="E748" s="67"/>
      <c r="F748" s="766" t="s">
        <v>49</v>
      </c>
      <c r="G748" s="783"/>
      <c r="H748" s="68" t="s">
        <v>1235</v>
      </c>
      <c r="I748" s="69" t="s">
        <v>44</v>
      </c>
      <c r="J748" s="222">
        <v>2000000</v>
      </c>
      <c r="K748" s="71" t="s">
        <v>45</v>
      </c>
      <c r="L748" s="152" t="s">
        <v>46</v>
      </c>
      <c r="M748" s="155" t="s">
        <v>447</v>
      </c>
      <c r="N748" s="142">
        <v>1869000</v>
      </c>
      <c r="O748" s="75">
        <f>N748</f>
        <v>1869000</v>
      </c>
      <c r="P748" s="74">
        <f t="shared" ref="P748:R748" si="609">O748</f>
        <v>1869000</v>
      </c>
      <c r="Q748" s="74">
        <f t="shared" si="609"/>
        <v>1869000</v>
      </c>
      <c r="R748" s="74">
        <f t="shared" si="609"/>
        <v>1869000</v>
      </c>
      <c r="S748" s="143" t="s">
        <v>1236</v>
      </c>
      <c r="T748" s="77">
        <v>94</v>
      </c>
      <c r="U748" s="78">
        <v>100</v>
      </c>
      <c r="V748" s="78">
        <f>ROUNDUP(Y748,0)</f>
        <v>94</v>
      </c>
      <c r="W748" s="78">
        <v>93.45</v>
      </c>
      <c r="X748" s="78">
        <f t="shared" ref="X748:X767" si="610">Q748/J748*100</f>
        <v>93.45</v>
      </c>
      <c r="Y748" s="78">
        <f>(P748/J748)*100</f>
        <v>93.45</v>
      </c>
      <c r="Z748" s="79">
        <f>J748-P748</f>
        <v>131000</v>
      </c>
      <c r="AA748" s="79">
        <f>J748-Q748</f>
        <v>131000</v>
      </c>
      <c r="AB748" s="79" t="e">
        <f>L748-R748</f>
        <v>#VALUE!</v>
      </c>
      <c r="AC748" s="79"/>
      <c r="AD748" s="81"/>
    </row>
    <row r="749" spans="1:30" s="65" customFormat="1" ht="30" customHeight="1">
      <c r="A749" s="264"/>
      <c r="B749" s="265"/>
      <c r="C749" s="51" t="s">
        <v>1237</v>
      </c>
      <c r="D749" s="171"/>
      <c r="E749" s="171"/>
      <c r="F749" s="802" t="s">
        <v>51</v>
      </c>
      <c r="G749" s="817"/>
      <c r="H749" s="266"/>
      <c r="I749" s="266"/>
      <c r="J749" s="276"/>
      <c r="K749" s="220"/>
      <c r="L749" s="267"/>
      <c r="M749" s="290"/>
      <c r="N749" s="300"/>
      <c r="O749" s="300"/>
      <c r="P749" s="300"/>
      <c r="Q749" s="300"/>
      <c r="R749" s="300"/>
      <c r="S749" s="270"/>
      <c r="T749" s="220"/>
      <c r="U749" s="220"/>
      <c r="V749" s="220"/>
      <c r="W749" s="220"/>
      <c r="X749" s="220"/>
      <c r="Y749" s="220"/>
      <c r="Z749" s="63"/>
      <c r="AA749" s="63"/>
      <c r="AB749" s="63"/>
      <c r="AC749" s="63"/>
      <c r="AD749" s="64"/>
    </row>
    <row r="750" spans="1:30" s="50" customFormat="1" ht="30" customHeight="1">
      <c r="A750" s="277"/>
      <c r="B750" s="278"/>
      <c r="C750" s="66" t="s">
        <v>1238</v>
      </c>
      <c r="D750" s="67"/>
      <c r="E750" s="67"/>
      <c r="F750" s="762" t="s">
        <v>53</v>
      </c>
      <c r="G750" s="765"/>
      <c r="H750" s="68" t="s">
        <v>1235</v>
      </c>
      <c r="I750" s="69" t="s">
        <v>44</v>
      </c>
      <c r="J750" s="222">
        <v>2945973205</v>
      </c>
      <c r="K750" s="71" t="s">
        <v>45</v>
      </c>
      <c r="L750" s="152" t="s">
        <v>46</v>
      </c>
      <c r="M750" s="155" t="s">
        <v>1239</v>
      </c>
      <c r="N750" s="142">
        <v>684603624</v>
      </c>
      <c r="O750" s="75">
        <v>798879686</v>
      </c>
      <c r="P750" s="74">
        <v>1254536712</v>
      </c>
      <c r="Q750" s="74">
        <v>1464125694</v>
      </c>
      <c r="R750" s="74">
        <v>1254536712</v>
      </c>
      <c r="S750" s="143" t="s">
        <v>1236</v>
      </c>
      <c r="T750" s="77">
        <v>43</v>
      </c>
      <c r="U750" s="78">
        <v>50</v>
      </c>
      <c r="V750" s="78">
        <f t="shared" ref="V750:V764" si="611">ROUNDUP(Y750,0)</f>
        <v>43</v>
      </c>
      <c r="W750" s="78">
        <v>42.584797101031342</v>
      </c>
      <c r="X750" s="78">
        <f t="shared" si="610"/>
        <v>49.699219650573838</v>
      </c>
      <c r="Y750" s="78">
        <f>(P750/J750)*100</f>
        <v>42.584797101031342</v>
      </c>
      <c r="Z750" s="79">
        <f t="shared" ref="Z750:AB752" si="612">J750-P750</f>
        <v>1691436493</v>
      </c>
      <c r="AA750" s="79">
        <f>J750-Q750</f>
        <v>1481847511</v>
      </c>
      <c r="AB750" s="79" t="e">
        <f t="shared" si="612"/>
        <v>#VALUE!</v>
      </c>
      <c r="AC750" s="79"/>
      <c r="AD750" s="81"/>
    </row>
    <row r="751" spans="1:30" s="50" customFormat="1" ht="30" customHeight="1">
      <c r="A751" s="277"/>
      <c r="B751" s="278"/>
      <c r="C751" s="66" t="s">
        <v>1240</v>
      </c>
      <c r="D751" s="67"/>
      <c r="E751" s="67"/>
      <c r="F751" s="762" t="s">
        <v>174</v>
      </c>
      <c r="G751" s="765"/>
      <c r="H751" s="68" t="s">
        <v>1235</v>
      </c>
      <c r="I751" s="69" t="s">
        <v>44</v>
      </c>
      <c r="J751" s="222">
        <v>42151200</v>
      </c>
      <c r="K751" s="71" t="s">
        <v>45</v>
      </c>
      <c r="L751" s="152" t="s">
        <v>46</v>
      </c>
      <c r="M751" s="155" t="s">
        <v>1241</v>
      </c>
      <c r="N751" s="142">
        <v>4274000</v>
      </c>
      <c r="O751" s="75">
        <v>4274000</v>
      </c>
      <c r="P751" s="74">
        <v>14558400</v>
      </c>
      <c r="Q751" s="74">
        <v>21449600</v>
      </c>
      <c r="R751" s="74">
        <v>14558400</v>
      </c>
      <c r="S751" s="143" t="s">
        <v>1236</v>
      </c>
      <c r="T751" s="77">
        <v>35</v>
      </c>
      <c r="U751" s="78">
        <v>60</v>
      </c>
      <c r="V751" s="78">
        <f t="shared" si="611"/>
        <v>35</v>
      </c>
      <c r="W751" s="78">
        <v>34.538518476342311</v>
      </c>
      <c r="X751" s="78">
        <f t="shared" si="610"/>
        <v>50.887281975364871</v>
      </c>
      <c r="Y751" s="78">
        <f>(P751/J751)*100</f>
        <v>34.538518476342311</v>
      </c>
      <c r="Z751" s="79">
        <f t="shared" si="612"/>
        <v>27592800</v>
      </c>
      <c r="AA751" s="79">
        <f>J751-Q751</f>
        <v>20701600</v>
      </c>
      <c r="AB751" s="79" t="e">
        <f t="shared" si="612"/>
        <v>#VALUE!</v>
      </c>
      <c r="AC751" s="79"/>
      <c r="AD751" s="81"/>
    </row>
    <row r="752" spans="1:30" s="50" customFormat="1" ht="30" customHeight="1">
      <c r="A752" s="277"/>
      <c r="B752" s="278"/>
      <c r="C752" s="66" t="s">
        <v>1242</v>
      </c>
      <c r="D752" s="67"/>
      <c r="E752" s="67"/>
      <c r="F752" s="762" t="s">
        <v>57</v>
      </c>
      <c r="G752" s="765"/>
      <c r="H752" s="68" t="s">
        <v>1235</v>
      </c>
      <c r="I752" s="69" t="s">
        <v>44</v>
      </c>
      <c r="J752" s="222">
        <v>2000000</v>
      </c>
      <c r="K752" s="71" t="s">
        <v>45</v>
      </c>
      <c r="L752" s="152" t="s">
        <v>46</v>
      </c>
      <c r="M752" s="155" t="s">
        <v>447</v>
      </c>
      <c r="N752" s="142">
        <v>1959000</v>
      </c>
      <c r="O752" s="75">
        <v>1959000</v>
      </c>
      <c r="P752" s="74">
        <v>1959000</v>
      </c>
      <c r="Q752" s="74">
        <v>1959000</v>
      </c>
      <c r="R752" s="74">
        <v>1959000</v>
      </c>
      <c r="S752" s="143" t="s">
        <v>1236</v>
      </c>
      <c r="T752" s="77">
        <v>98</v>
      </c>
      <c r="U752" s="78">
        <v>100</v>
      </c>
      <c r="V752" s="78">
        <f t="shared" si="611"/>
        <v>98</v>
      </c>
      <c r="W752" s="78">
        <v>97.95</v>
      </c>
      <c r="X752" s="78">
        <f t="shared" si="610"/>
        <v>97.95</v>
      </c>
      <c r="Y752" s="78">
        <f>(P752/J752)*100</f>
        <v>97.95</v>
      </c>
      <c r="Z752" s="79">
        <f t="shared" si="612"/>
        <v>41000</v>
      </c>
      <c r="AA752" s="79">
        <f>J752-Q752</f>
        <v>41000</v>
      </c>
      <c r="AB752" s="79" t="e">
        <f t="shared" si="612"/>
        <v>#VALUE!</v>
      </c>
      <c r="AC752" s="79"/>
      <c r="AD752" s="81"/>
    </row>
    <row r="753" spans="1:30" s="65" customFormat="1" ht="30" customHeight="1">
      <c r="A753" s="264"/>
      <c r="B753" s="265"/>
      <c r="C753" s="51" t="s">
        <v>1243</v>
      </c>
      <c r="D753" s="171"/>
      <c r="E753" s="171"/>
      <c r="F753" s="802" t="s">
        <v>63</v>
      </c>
      <c r="G753" s="817"/>
      <c r="H753" s="266"/>
      <c r="I753" s="266"/>
      <c r="J753" s="276"/>
      <c r="K753" s="220"/>
      <c r="L753" s="267"/>
      <c r="M753" s="290"/>
      <c r="N753" s="300"/>
      <c r="O753" s="300"/>
      <c r="P753" s="300"/>
      <c r="Q753" s="300"/>
      <c r="R753" s="300"/>
      <c r="S753" s="270"/>
      <c r="T753" s="220"/>
      <c r="U753" s="220"/>
      <c r="V753" s="220"/>
      <c r="W753" s="220"/>
      <c r="X753" s="220"/>
      <c r="Y753" s="220"/>
      <c r="Z753" s="63"/>
      <c r="AA753" s="63"/>
      <c r="AB753" s="63"/>
      <c r="AC753" s="63"/>
      <c r="AD753" s="64"/>
    </row>
    <row r="754" spans="1:30" s="50" customFormat="1" ht="30" customHeight="1">
      <c r="A754" s="277"/>
      <c r="B754" s="278"/>
      <c r="C754" s="66" t="s">
        <v>1244</v>
      </c>
      <c r="D754" s="67"/>
      <c r="E754" s="67"/>
      <c r="F754" s="762" t="s">
        <v>65</v>
      </c>
      <c r="G754" s="765"/>
      <c r="H754" s="68" t="s">
        <v>1235</v>
      </c>
      <c r="I754" s="69" t="s">
        <v>44</v>
      </c>
      <c r="J754" s="222">
        <v>4999000</v>
      </c>
      <c r="K754" s="71" t="s">
        <v>45</v>
      </c>
      <c r="L754" s="152" t="s">
        <v>46</v>
      </c>
      <c r="M754" s="155" t="s">
        <v>1245</v>
      </c>
      <c r="N754" s="142">
        <v>1245000</v>
      </c>
      <c r="O754" s="75">
        <v>1245000</v>
      </c>
      <c r="P754" s="74">
        <v>2490500</v>
      </c>
      <c r="Q754" s="74">
        <v>2490500</v>
      </c>
      <c r="R754" s="74">
        <v>2490500</v>
      </c>
      <c r="S754" s="143" t="s">
        <v>1236</v>
      </c>
      <c r="T754" s="77">
        <v>50</v>
      </c>
      <c r="U754" s="78">
        <v>50</v>
      </c>
      <c r="V754" s="78">
        <f t="shared" si="611"/>
        <v>50</v>
      </c>
      <c r="W754" s="78">
        <v>49.819963992798563</v>
      </c>
      <c r="X754" s="78">
        <f t="shared" si="610"/>
        <v>49.819963992798563</v>
      </c>
      <c r="Y754" s="78">
        <f>(P754/J754)*100</f>
        <v>49.819963992798563</v>
      </c>
      <c r="Z754" s="79">
        <f t="shared" ref="Z754:AB758" si="613">J754-P754</f>
        <v>2508500</v>
      </c>
      <c r="AA754" s="79">
        <f>J754-Q754</f>
        <v>2508500</v>
      </c>
      <c r="AB754" s="79" t="e">
        <f t="shared" si="613"/>
        <v>#VALUE!</v>
      </c>
      <c r="AC754" s="79"/>
      <c r="AD754" s="81"/>
    </row>
    <row r="755" spans="1:30" s="50" customFormat="1" ht="30" customHeight="1">
      <c r="A755" s="277"/>
      <c r="B755" s="278"/>
      <c r="C755" s="66" t="s">
        <v>1246</v>
      </c>
      <c r="D755" s="67"/>
      <c r="E755" s="67"/>
      <c r="F755" s="762" t="s">
        <v>67</v>
      </c>
      <c r="G755" s="765"/>
      <c r="H755" s="68" t="s">
        <v>1235</v>
      </c>
      <c r="I755" s="69" t="s">
        <v>44</v>
      </c>
      <c r="J755" s="222">
        <v>19997400</v>
      </c>
      <c r="K755" s="71" t="s">
        <v>45</v>
      </c>
      <c r="L755" s="152" t="s">
        <v>46</v>
      </c>
      <c r="M755" s="155" t="s">
        <v>1247</v>
      </c>
      <c r="N755" s="142">
        <v>4973000</v>
      </c>
      <c r="O755" s="75">
        <v>4973000</v>
      </c>
      <c r="P755" s="74">
        <v>9880000</v>
      </c>
      <c r="Q755" s="74">
        <v>15405000</v>
      </c>
      <c r="R755" s="74">
        <v>9880000</v>
      </c>
      <c r="S755" s="143" t="s">
        <v>1236</v>
      </c>
      <c r="T755" s="77">
        <v>50</v>
      </c>
      <c r="U755" s="78">
        <v>80</v>
      </c>
      <c r="V755" s="78">
        <f t="shared" si="611"/>
        <v>50</v>
      </c>
      <c r="W755" s="78">
        <v>49.406422834968545</v>
      </c>
      <c r="X755" s="78">
        <f t="shared" si="610"/>
        <v>77.035014551891749</v>
      </c>
      <c r="Y755" s="78">
        <f>(P755/J755)*100</f>
        <v>49.406422834968545</v>
      </c>
      <c r="Z755" s="79">
        <f t="shared" si="613"/>
        <v>10117400</v>
      </c>
      <c r="AA755" s="79">
        <f>J755-Q755</f>
        <v>4592400</v>
      </c>
      <c r="AB755" s="79" t="e">
        <f t="shared" si="613"/>
        <v>#VALUE!</v>
      </c>
      <c r="AC755" s="79"/>
      <c r="AD755" s="81"/>
    </row>
    <row r="756" spans="1:30" s="50" customFormat="1" ht="30" customHeight="1">
      <c r="A756" s="277"/>
      <c r="B756" s="278"/>
      <c r="C756" s="66" t="s">
        <v>1248</v>
      </c>
      <c r="D756" s="67"/>
      <c r="E756" s="67"/>
      <c r="F756" s="762" t="s">
        <v>69</v>
      </c>
      <c r="G756" s="765"/>
      <c r="H756" s="68"/>
      <c r="I756" s="69"/>
      <c r="J756" s="222">
        <v>6220700</v>
      </c>
      <c r="K756" s="71" t="s">
        <v>45</v>
      </c>
      <c r="L756" s="152" t="s">
        <v>46</v>
      </c>
      <c r="M756" s="155" t="s">
        <v>1249</v>
      </c>
      <c r="N756" s="142">
        <v>2155000</v>
      </c>
      <c r="O756" s="75">
        <v>2155000</v>
      </c>
      <c r="P756" s="74">
        <v>3495000</v>
      </c>
      <c r="Q756" s="74">
        <v>6085000</v>
      </c>
      <c r="R756" s="74">
        <v>3495000</v>
      </c>
      <c r="S756" s="143" t="s">
        <v>1236</v>
      </c>
      <c r="T756" s="77">
        <v>57</v>
      </c>
      <c r="U756" s="78">
        <v>100</v>
      </c>
      <c r="V756" s="78">
        <f t="shared" si="611"/>
        <v>57</v>
      </c>
      <c r="W756" s="78">
        <v>56.183387721639043</v>
      </c>
      <c r="X756" s="78">
        <f t="shared" si="610"/>
        <v>97.8185734724388</v>
      </c>
      <c r="Y756" s="78">
        <f>(P756/J756)*100</f>
        <v>56.183387721639043</v>
      </c>
      <c r="Z756" s="79">
        <f t="shared" si="613"/>
        <v>2725700</v>
      </c>
      <c r="AA756" s="79">
        <f>J756-Q756</f>
        <v>135700</v>
      </c>
      <c r="AB756" s="79" t="e">
        <f t="shared" si="613"/>
        <v>#VALUE!</v>
      </c>
      <c r="AC756" s="79"/>
      <c r="AD756" s="81"/>
    </row>
    <row r="757" spans="1:30" s="50" customFormat="1" ht="30" customHeight="1">
      <c r="A757" s="277"/>
      <c r="B757" s="278"/>
      <c r="C757" s="66" t="s">
        <v>1250</v>
      </c>
      <c r="D757" s="67"/>
      <c r="E757" s="67"/>
      <c r="F757" s="762" t="s">
        <v>71</v>
      </c>
      <c r="G757" s="765"/>
      <c r="H757" s="68" t="s">
        <v>1235</v>
      </c>
      <c r="I757" s="69" t="s">
        <v>44</v>
      </c>
      <c r="J757" s="222">
        <v>8164400</v>
      </c>
      <c r="K757" s="71" t="s">
        <v>45</v>
      </c>
      <c r="L757" s="152" t="s">
        <v>46</v>
      </c>
      <c r="M757" s="155" t="s">
        <v>1251</v>
      </c>
      <c r="N757" s="142">
        <v>2041000</v>
      </c>
      <c r="O757" s="75">
        <v>2041000</v>
      </c>
      <c r="P757" s="74">
        <v>4082000</v>
      </c>
      <c r="Q757" s="74">
        <v>8164000</v>
      </c>
      <c r="R757" s="74">
        <v>4082000</v>
      </c>
      <c r="S757" s="143" t="s">
        <v>1236</v>
      </c>
      <c r="T757" s="77">
        <v>50</v>
      </c>
      <c r="U757" s="78">
        <v>100</v>
      </c>
      <c r="V757" s="78">
        <f t="shared" si="611"/>
        <v>50</v>
      </c>
      <c r="W757" s="78">
        <v>49.99755034050267</v>
      </c>
      <c r="X757" s="78">
        <f t="shared" si="610"/>
        <v>99.99510068100534</v>
      </c>
      <c r="Y757" s="78">
        <f>(P757/J757)*100</f>
        <v>49.99755034050267</v>
      </c>
      <c r="Z757" s="79">
        <f t="shared" si="613"/>
        <v>4082400</v>
      </c>
      <c r="AA757" s="79">
        <f>J757-Q757</f>
        <v>400</v>
      </c>
      <c r="AB757" s="79" t="e">
        <f t="shared" si="613"/>
        <v>#VALUE!</v>
      </c>
      <c r="AC757" s="79"/>
      <c r="AD757" s="81"/>
    </row>
    <row r="758" spans="1:30" s="50" customFormat="1" ht="30" customHeight="1">
      <c r="A758" s="277"/>
      <c r="B758" s="278"/>
      <c r="C758" s="66" t="s">
        <v>1252</v>
      </c>
      <c r="D758" s="67"/>
      <c r="E758" s="67"/>
      <c r="F758" s="762" t="s">
        <v>77</v>
      </c>
      <c r="G758" s="765"/>
      <c r="H758" s="68" t="s">
        <v>1235</v>
      </c>
      <c r="I758" s="69" t="s">
        <v>44</v>
      </c>
      <c r="J758" s="222">
        <v>134615000</v>
      </c>
      <c r="K758" s="71" t="s">
        <v>45</v>
      </c>
      <c r="L758" s="152" t="s">
        <v>46</v>
      </c>
      <c r="M758" s="155" t="s">
        <v>1152</v>
      </c>
      <c r="N758" s="142">
        <v>39259146</v>
      </c>
      <c r="O758" s="75">
        <v>39259146</v>
      </c>
      <c r="P758" s="74">
        <v>49316481</v>
      </c>
      <c r="Q758" s="74">
        <v>79340481</v>
      </c>
      <c r="R758" s="74">
        <v>49316481</v>
      </c>
      <c r="S758" s="143" t="s">
        <v>1236</v>
      </c>
      <c r="T758" s="77">
        <v>37</v>
      </c>
      <c r="U758" s="78">
        <v>60</v>
      </c>
      <c r="V758" s="78">
        <f t="shared" si="611"/>
        <v>37</v>
      </c>
      <c r="W758" s="78">
        <v>36.635204843442409</v>
      </c>
      <c r="X758" s="78">
        <f t="shared" si="610"/>
        <v>58.938811425175494</v>
      </c>
      <c r="Y758" s="78">
        <f>(P758/J758)*100</f>
        <v>36.635204843442409</v>
      </c>
      <c r="Z758" s="79">
        <f t="shared" si="613"/>
        <v>85298519</v>
      </c>
      <c r="AA758" s="79">
        <f>J758-Q758</f>
        <v>55274519</v>
      </c>
      <c r="AB758" s="79" t="e">
        <f t="shared" si="613"/>
        <v>#VALUE!</v>
      </c>
      <c r="AC758" s="79"/>
      <c r="AD758" s="81"/>
    </row>
    <row r="759" spans="1:30" s="65" customFormat="1" ht="30" customHeight="1">
      <c r="A759" s="264"/>
      <c r="B759" s="265"/>
      <c r="C759" s="51" t="s">
        <v>1253</v>
      </c>
      <c r="D759" s="171"/>
      <c r="E759" s="171"/>
      <c r="F759" s="802" t="s">
        <v>193</v>
      </c>
      <c r="G759" s="817"/>
      <c r="H759" s="266"/>
      <c r="I759" s="266"/>
      <c r="J759" s="215"/>
      <c r="K759" s="220"/>
      <c r="L759" s="267"/>
      <c r="M759" s="290"/>
      <c r="N759" s="300"/>
      <c r="O759" s="300"/>
      <c r="P759" s="300"/>
      <c r="Q759" s="300"/>
      <c r="R759" s="300"/>
      <c r="S759" s="270"/>
      <c r="T759" s="220"/>
      <c r="U759" s="220"/>
      <c r="V759" s="220"/>
      <c r="W759" s="220"/>
      <c r="X759" s="220"/>
      <c r="Y759" s="220"/>
      <c r="Z759" s="63"/>
      <c r="AA759" s="63"/>
      <c r="AB759" s="63"/>
      <c r="AC759" s="63"/>
      <c r="AD759" s="64"/>
    </row>
    <row r="760" spans="1:30" s="50" customFormat="1" ht="30" customHeight="1">
      <c r="A760" s="277"/>
      <c r="B760" s="278"/>
      <c r="C760" s="66" t="s">
        <v>1254</v>
      </c>
      <c r="D760" s="67"/>
      <c r="E760" s="67"/>
      <c r="F760" s="762" t="s">
        <v>197</v>
      </c>
      <c r="G760" s="765"/>
      <c r="H760" s="68" t="s">
        <v>1235</v>
      </c>
      <c r="I760" s="69" t="s">
        <v>44</v>
      </c>
      <c r="J760" s="222">
        <v>27100700</v>
      </c>
      <c r="K760" s="71" t="s">
        <v>45</v>
      </c>
      <c r="L760" s="152" t="s">
        <v>46</v>
      </c>
      <c r="M760" s="155" t="s">
        <v>1255</v>
      </c>
      <c r="N760" s="142">
        <v>0</v>
      </c>
      <c r="O760" s="75">
        <f>N760</f>
        <v>0</v>
      </c>
      <c r="P760" s="74">
        <f t="shared" ref="P760:R760" si="614">O760</f>
        <v>0</v>
      </c>
      <c r="Q760" s="74">
        <v>16225000</v>
      </c>
      <c r="R760" s="74">
        <f t="shared" si="614"/>
        <v>16225000</v>
      </c>
      <c r="S760" s="143" t="s">
        <v>1236</v>
      </c>
      <c r="T760" s="77">
        <v>0</v>
      </c>
      <c r="U760" s="78">
        <v>60</v>
      </c>
      <c r="V760" s="78">
        <f t="shared" si="611"/>
        <v>0</v>
      </c>
      <c r="W760" s="78">
        <v>0</v>
      </c>
      <c r="X760" s="78">
        <f t="shared" si="610"/>
        <v>59.869302268945077</v>
      </c>
      <c r="Y760" s="78">
        <f>(P760/J760)*100</f>
        <v>0</v>
      </c>
      <c r="Z760" s="79">
        <f>J760-P760</f>
        <v>27100700</v>
      </c>
      <c r="AA760" s="79">
        <f>J760-Q760</f>
        <v>10875700</v>
      </c>
      <c r="AB760" s="79" t="e">
        <f>L760-R760</f>
        <v>#VALUE!</v>
      </c>
      <c r="AC760" s="79"/>
      <c r="AD760" s="81"/>
    </row>
    <row r="761" spans="1:30" s="65" customFormat="1" ht="30" customHeight="1">
      <c r="A761" s="264"/>
      <c r="B761" s="265"/>
      <c r="C761" s="51" t="s">
        <v>1256</v>
      </c>
      <c r="D761" s="171"/>
      <c r="E761" s="171"/>
      <c r="F761" s="802" t="s">
        <v>79</v>
      </c>
      <c r="G761" s="817"/>
      <c r="H761" s="266"/>
      <c r="I761" s="266"/>
      <c r="J761" s="215"/>
      <c r="K761" s="220"/>
      <c r="L761" s="267"/>
      <c r="M761" s="290"/>
      <c r="N761" s="300"/>
      <c r="O761" s="300"/>
      <c r="P761" s="300"/>
      <c r="Q761" s="300"/>
      <c r="R761" s="300"/>
      <c r="S761" s="270"/>
      <c r="T761" s="220"/>
      <c r="U761" s="220"/>
      <c r="V761" s="220"/>
      <c r="W761" s="220"/>
      <c r="X761" s="220"/>
      <c r="Y761" s="220"/>
      <c r="Z761" s="63"/>
      <c r="AA761" s="63"/>
      <c r="AB761" s="63"/>
      <c r="AC761" s="63"/>
      <c r="AD761" s="64"/>
    </row>
    <row r="762" spans="1:30" s="50" customFormat="1" ht="30" customHeight="1">
      <c r="A762" s="277"/>
      <c r="B762" s="278"/>
      <c r="C762" s="66" t="s">
        <v>1257</v>
      </c>
      <c r="D762" s="67"/>
      <c r="E762" s="67"/>
      <c r="F762" s="762" t="s">
        <v>81</v>
      </c>
      <c r="G762" s="765"/>
      <c r="H762" s="68" t="s">
        <v>1235</v>
      </c>
      <c r="I762" s="69" t="s">
        <v>44</v>
      </c>
      <c r="J762" s="222">
        <v>1500000</v>
      </c>
      <c r="K762" s="71" t="s">
        <v>45</v>
      </c>
      <c r="L762" s="152" t="s">
        <v>46</v>
      </c>
      <c r="M762" s="155" t="s">
        <v>1258</v>
      </c>
      <c r="N762" s="142">
        <v>396000</v>
      </c>
      <c r="O762" s="75">
        <v>396000</v>
      </c>
      <c r="P762" s="74">
        <v>792000</v>
      </c>
      <c r="Q762" s="74">
        <v>1485000</v>
      </c>
      <c r="R762" s="74">
        <v>792000</v>
      </c>
      <c r="S762" s="143" t="s">
        <v>1236</v>
      </c>
      <c r="T762" s="77">
        <v>53</v>
      </c>
      <c r="U762" s="78">
        <v>100</v>
      </c>
      <c r="V762" s="78">
        <f t="shared" si="611"/>
        <v>53</v>
      </c>
      <c r="W762" s="78">
        <v>52.800000000000004</v>
      </c>
      <c r="X762" s="78">
        <f t="shared" si="610"/>
        <v>99</v>
      </c>
      <c r="Y762" s="78">
        <f>(P762/J762)*100</f>
        <v>52.800000000000004</v>
      </c>
      <c r="Z762" s="79">
        <f t="shared" ref="Z762:AB764" si="615">J762-P762</f>
        <v>708000</v>
      </c>
      <c r="AA762" s="79">
        <f>J762-Q762</f>
        <v>15000</v>
      </c>
      <c r="AB762" s="79" t="e">
        <f t="shared" si="615"/>
        <v>#VALUE!</v>
      </c>
      <c r="AC762" s="79"/>
      <c r="AD762" s="81"/>
    </row>
    <row r="763" spans="1:30" s="50" customFormat="1" ht="30" customHeight="1">
      <c r="A763" s="277"/>
      <c r="B763" s="278"/>
      <c r="C763" s="66" t="s">
        <v>1259</v>
      </c>
      <c r="D763" s="67"/>
      <c r="E763" s="67"/>
      <c r="F763" s="762" t="s">
        <v>83</v>
      </c>
      <c r="G763" s="765"/>
      <c r="H763" s="68" t="s">
        <v>1235</v>
      </c>
      <c r="I763" s="69" t="s">
        <v>44</v>
      </c>
      <c r="J763" s="222">
        <v>26025000</v>
      </c>
      <c r="K763" s="71" t="s">
        <v>45</v>
      </c>
      <c r="L763" s="152" t="s">
        <v>46</v>
      </c>
      <c r="M763" s="155" t="s">
        <v>1260</v>
      </c>
      <c r="N763" s="142">
        <v>7828701</v>
      </c>
      <c r="O763" s="75">
        <v>7828701</v>
      </c>
      <c r="P763" s="74">
        <v>9818646</v>
      </c>
      <c r="Q763" s="74">
        <v>15729302</v>
      </c>
      <c r="R763" s="74">
        <v>9818646</v>
      </c>
      <c r="S763" s="143" t="s">
        <v>1236</v>
      </c>
      <c r="T763" s="77">
        <v>38</v>
      </c>
      <c r="U763" s="78">
        <v>70</v>
      </c>
      <c r="V763" s="78">
        <f t="shared" si="611"/>
        <v>38</v>
      </c>
      <c r="W763" s="78">
        <v>37.727746397694524</v>
      </c>
      <c r="X763" s="78">
        <f t="shared" si="610"/>
        <v>60.43920076849183</v>
      </c>
      <c r="Y763" s="78">
        <f>(P763/J763)*100</f>
        <v>37.727746397694524</v>
      </c>
      <c r="Z763" s="79">
        <f t="shared" si="615"/>
        <v>16206354</v>
      </c>
      <c r="AA763" s="79">
        <f>J763-Q763</f>
        <v>10295698</v>
      </c>
      <c r="AB763" s="79" t="e">
        <f t="shared" si="615"/>
        <v>#VALUE!</v>
      </c>
      <c r="AC763" s="79"/>
      <c r="AD763" s="81"/>
    </row>
    <row r="764" spans="1:30" s="50" customFormat="1" ht="30" customHeight="1">
      <c r="A764" s="277"/>
      <c r="B764" s="278"/>
      <c r="C764" s="66" t="s">
        <v>1261</v>
      </c>
      <c r="D764" s="67"/>
      <c r="E764" s="67"/>
      <c r="F764" s="762" t="s">
        <v>87</v>
      </c>
      <c r="G764" s="765"/>
      <c r="H764" s="68" t="s">
        <v>1235</v>
      </c>
      <c r="I764" s="69" t="s">
        <v>44</v>
      </c>
      <c r="J764" s="222">
        <v>127159200</v>
      </c>
      <c r="K764" s="71" t="s">
        <v>45</v>
      </c>
      <c r="L764" s="152" t="s">
        <v>46</v>
      </c>
      <c r="M764" s="155" t="s">
        <v>1262</v>
      </c>
      <c r="N764" s="142">
        <v>31679400</v>
      </c>
      <c r="O764" s="75">
        <v>42179400</v>
      </c>
      <c r="P764" s="74">
        <v>52872600</v>
      </c>
      <c r="Q764" s="74">
        <v>74162400</v>
      </c>
      <c r="R764" s="74">
        <v>52872600</v>
      </c>
      <c r="S764" s="143" t="s">
        <v>1236</v>
      </c>
      <c r="T764" s="77">
        <v>42</v>
      </c>
      <c r="U764" s="78">
        <v>60</v>
      </c>
      <c r="V764" s="78">
        <f t="shared" si="611"/>
        <v>42</v>
      </c>
      <c r="W764" s="78">
        <v>41.579846365815449</v>
      </c>
      <c r="X764" s="78">
        <f t="shared" si="610"/>
        <v>58.322480795726925</v>
      </c>
      <c r="Y764" s="78">
        <f>(P764/J764)*100</f>
        <v>41.579846365815449</v>
      </c>
      <c r="Z764" s="79">
        <f t="shared" si="615"/>
        <v>74286600</v>
      </c>
      <c r="AA764" s="79">
        <f>J764-Q764</f>
        <v>52996800</v>
      </c>
      <c r="AB764" s="79" t="e">
        <f t="shared" si="615"/>
        <v>#VALUE!</v>
      </c>
      <c r="AC764" s="79"/>
      <c r="AD764" s="81"/>
    </row>
    <row r="765" spans="1:30" s="65" customFormat="1" ht="30" customHeight="1">
      <c r="A765" s="264"/>
      <c r="B765" s="265"/>
      <c r="C765" s="51" t="s">
        <v>1263</v>
      </c>
      <c r="D765" s="171"/>
      <c r="E765" s="171"/>
      <c r="F765" s="802" t="s">
        <v>90</v>
      </c>
      <c r="G765" s="817"/>
      <c r="H765" s="266"/>
      <c r="I765" s="266"/>
      <c r="J765" s="215"/>
      <c r="K765" s="220"/>
      <c r="L765" s="267"/>
      <c r="M765" s="290"/>
      <c r="N765" s="300"/>
      <c r="O765" s="300"/>
      <c r="P765" s="300"/>
      <c r="Q765" s="300"/>
      <c r="R765" s="300"/>
      <c r="S765" s="270"/>
      <c r="T765" s="220"/>
      <c r="U765" s="220"/>
      <c r="V765" s="220"/>
      <c r="W765" s="220"/>
      <c r="X765" s="220"/>
      <c r="Y765" s="220"/>
      <c r="Z765" s="63"/>
      <c r="AA765" s="63"/>
      <c r="AB765" s="63"/>
      <c r="AC765" s="63"/>
      <c r="AD765" s="64"/>
    </row>
    <row r="766" spans="1:30" s="50" customFormat="1" ht="30" customHeight="1">
      <c r="A766" s="277"/>
      <c r="B766" s="278"/>
      <c r="C766" s="66" t="s">
        <v>1264</v>
      </c>
      <c r="D766" s="67"/>
      <c r="E766" s="67"/>
      <c r="F766" s="762" t="s">
        <v>92</v>
      </c>
      <c r="G766" s="765"/>
      <c r="H766" s="68" t="s">
        <v>1235</v>
      </c>
      <c r="I766" s="69" t="s">
        <v>44</v>
      </c>
      <c r="J766" s="222">
        <v>32504800</v>
      </c>
      <c r="K766" s="71" t="s">
        <v>45</v>
      </c>
      <c r="L766" s="152" t="s">
        <v>46</v>
      </c>
      <c r="M766" s="155" t="s">
        <v>1265</v>
      </c>
      <c r="N766" s="142">
        <v>4265700</v>
      </c>
      <c r="O766" s="75">
        <f t="shared" ref="O766:O767" si="616">N766</f>
        <v>4265700</v>
      </c>
      <c r="P766" s="74">
        <v>8222100</v>
      </c>
      <c r="Q766" s="74">
        <v>17542300</v>
      </c>
      <c r="R766" s="74">
        <v>8222100</v>
      </c>
      <c r="S766" s="143" t="s">
        <v>1236</v>
      </c>
      <c r="T766" s="77">
        <v>26</v>
      </c>
      <c r="U766" s="78">
        <v>60</v>
      </c>
      <c r="V766" s="78">
        <f t="shared" ref="V766:V767" si="617">ROUNDUP(Y766,0)</f>
        <v>26</v>
      </c>
      <c r="W766" s="78">
        <v>25.295033348920775</v>
      </c>
      <c r="X766" s="78">
        <f t="shared" si="610"/>
        <v>53.968336984076196</v>
      </c>
      <c r="Y766" s="78">
        <f>(P766/J766)*100</f>
        <v>25.295033348920775</v>
      </c>
      <c r="Z766" s="79">
        <f t="shared" ref="Z766:AB767" si="618">J766-P766</f>
        <v>24282700</v>
      </c>
      <c r="AA766" s="79">
        <f>J766-Q766</f>
        <v>14962500</v>
      </c>
      <c r="AB766" s="79" t="e">
        <f t="shared" si="618"/>
        <v>#VALUE!</v>
      </c>
      <c r="AC766" s="79"/>
      <c r="AD766" s="81"/>
    </row>
    <row r="767" spans="1:30" s="50" customFormat="1" ht="30" customHeight="1">
      <c r="A767" s="277"/>
      <c r="B767" s="278"/>
      <c r="C767" s="66" t="s">
        <v>1266</v>
      </c>
      <c r="D767" s="67"/>
      <c r="E767" s="67"/>
      <c r="F767" s="762" t="s">
        <v>1175</v>
      </c>
      <c r="G767" s="765"/>
      <c r="H767" s="68" t="s">
        <v>1235</v>
      </c>
      <c r="I767" s="69" t="s">
        <v>44</v>
      </c>
      <c r="J767" s="222">
        <v>9021000</v>
      </c>
      <c r="K767" s="71" t="s">
        <v>45</v>
      </c>
      <c r="L767" s="152" t="s">
        <v>46</v>
      </c>
      <c r="M767" s="155" t="s">
        <v>1267</v>
      </c>
      <c r="N767" s="142">
        <v>6850000</v>
      </c>
      <c r="O767" s="75">
        <f t="shared" si="616"/>
        <v>6850000</v>
      </c>
      <c r="P767" s="74">
        <v>8910000</v>
      </c>
      <c r="Q767" s="74">
        <v>8910000</v>
      </c>
      <c r="R767" s="74">
        <v>8910000</v>
      </c>
      <c r="S767" s="143" t="s">
        <v>1236</v>
      </c>
      <c r="T767" s="77">
        <v>99</v>
      </c>
      <c r="U767" s="78">
        <v>100</v>
      </c>
      <c r="V767" s="78">
        <f t="shared" si="617"/>
        <v>99</v>
      </c>
      <c r="W767" s="78">
        <v>98.769537745261061</v>
      </c>
      <c r="X767" s="78">
        <f t="shared" si="610"/>
        <v>98.769537745261061</v>
      </c>
      <c r="Y767" s="78">
        <f>(P767/J767)*100</f>
        <v>98.769537745261061</v>
      </c>
      <c r="Z767" s="79">
        <f t="shared" si="618"/>
        <v>111000</v>
      </c>
      <c r="AA767" s="79">
        <f>J767-Q767</f>
        <v>111000</v>
      </c>
      <c r="AB767" s="79" t="e">
        <f t="shared" si="618"/>
        <v>#VALUE!</v>
      </c>
      <c r="AC767" s="79"/>
      <c r="AD767" s="81"/>
    </row>
    <row r="768" spans="1:30" s="65" customFormat="1" ht="30" customHeight="1">
      <c r="A768" s="264"/>
      <c r="B768" s="265"/>
      <c r="C768" s="51" t="s">
        <v>1268</v>
      </c>
      <c r="D768" s="171"/>
      <c r="E768" s="171"/>
      <c r="F768" s="802" t="s">
        <v>1269</v>
      </c>
      <c r="G768" s="817"/>
      <c r="H768" s="266"/>
      <c r="I768" s="266"/>
      <c r="J768" s="215"/>
      <c r="K768" s="220"/>
      <c r="L768" s="267"/>
      <c r="M768" s="290"/>
      <c r="N768" s="300"/>
      <c r="O768" s="300"/>
      <c r="P768" s="300"/>
      <c r="Q768" s="300"/>
      <c r="R768" s="300"/>
      <c r="S768" s="270"/>
      <c r="T768" s="220"/>
      <c r="U768" s="220"/>
      <c r="V768" s="220"/>
      <c r="W768" s="220"/>
      <c r="X768" s="220"/>
      <c r="Y768" s="220"/>
      <c r="Z768" s="63"/>
      <c r="AA768" s="63"/>
      <c r="AB768" s="63"/>
      <c r="AC768" s="63"/>
      <c r="AD768" s="64"/>
    </row>
    <row r="769" spans="1:30" s="65" customFormat="1" ht="30" customHeight="1">
      <c r="A769" s="264"/>
      <c r="B769" s="265"/>
      <c r="C769" s="51" t="s">
        <v>1270</v>
      </c>
      <c r="D769" s="171"/>
      <c r="E769" s="171"/>
      <c r="F769" s="802" t="s">
        <v>1271</v>
      </c>
      <c r="G769" s="817"/>
      <c r="H769" s="266"/>
      <c r="I769" s="266"/>
      <c r="J769" s="215"/>
      <c r="K769" s="220"/>
      <c r="L769" s="267"/>
      <c r="M769" s="290"/>
      <c r="N769" s="300"/>
      <c r="O769" s="300"/>
      <c r="P769" s="300"/>
      <c r="Q769" s="300"/>
      <c r="R769" s="300"/>
      <c r="S769" s="270"/>
      <c r="T769" s="220"/>
      <c r="U769" s="220"/>
      <c r="V769" s="220"/>
      <c r="W769" s="220"/>
      <c r="X769" s="220"/>
      <c r="Y769" s="220"/>
      <c r="Z769" s="63"/>
      <c r="AA769" s="63"/>
      <c r="AB769" s="63"/>
      <c r="AC769" s="63"/>
      <c r="AD769" s="64"/>
    </row>
    <row r="770" spans="1:30" s="50" customFormat="1" ht="30" customHeight="1">
      <c r="A770" s="277"/>
      <c r="B770" s="278"/>
      <c r="C770" s="66" t="s">
        <v>1272</v>
      </c>
      <c r="D770" s="67"/>
      <c r="E770" s="67"/>
      <c r="F770" s="762" t="s">
        <v>1273</v>
      </c>
      <c r="G770" s="765"/>
      <c r="H770" s="68" t="s">
        <v>1235</v>
      </c>
      <c r="I770" s="69" t="s">
        <v>44</v>
      </c>
      <c r="J770" s="222">
        <v>470000000</v>
      </c>
      <c r="K770" s="71" t="s">
        <v>45</v>
      </c>
      <c r="L770" s="152" t="s">
        <v>46</v>
      </c>
      <c r="M770" s="155" t="s">
        <v>1274</v>
      </c>
      <c r="N770" s="142">
        <v>47833000</v>
      </c>
      <c r="O770" s="75">
        <f>N770</f>
        <v>47833000</v>
      </c>
      <c r="P770" s="74">
        <v>264726500</v>
      </c>
      <c r="Q770" s="74">
        <v>355537500</v>
      </c>
      <c r="R770" s="74">
        <v>264726500</v>
      </c>
      <c r="S770" s="143" t="s">
        <v>1236</v>
      </c>
      <c r="T770" s="77">
        <v>57</v>
      </c>
      <c r="U770" s="78">
        <v>80</v>
      </c>
      <c r="V770" s="78">
        <f t="shared" ref="V770" si="619">ROUNDUP(Y770,0)</f>
        <v>57</v>
      </c>
      <c r="W770" s="78">
        <v>56.324787234042553</v>
      </c>
      <c r="X770" s="78">
        <f t="shared" ref="X770" si="620">Q770/J770*100</f>
        <v>75.646276595744681</v>
      </c>
      <c r="Y770" s="78">
        <f>(P770/J770)*100</f>
        <v>56.324787234042553</v>
      </c>
      <c r="Z770" s="79">
        <f>J770-P770</f>
        <v>205273500</v>
      </c>
      <c r="AA770" s="79">
        <f>J770-Q770</f>
        <v>114462500</v>
      </c>
      <c r="AB770" s="79" t="e">
        <f>L770-R770</f>
        <v>#VALUE!</v>
      </c>
      <c r="AC770" s="79"/>
      <c r="AD770" s="81"/>
    </row>
    <row r="771" spans="1:30" s="65" customFormat="1" ht="30" customHeight="1">
      <c r="A771" s="264"/>
      <c r="B771" s="265"/>
      <c r="C771" s="51" t="s">
        <v>1275</v>
      </c>
      <c r="D771" s="171"/>
      <c r="E771" s="171"/>
      <c r="F771" s="802" t="s">
        <v>1276</v>
      </c>
      <c r="G771" s="817"/>
      <c r="H771" s="266"/>
      <c r="I771" s="266"/>
      <c r="J771" s="215"/>
      <c r="K771" s="220"/>
      <c r="L771" s="267"/>
      <c r="M771" s="290"/>
      <c r="N771" s="300"/>
      <c r="O771" s="300"/>
      <c r="P771" s="300"/>
      <c r="Q771" s="300"/>
      <c r="R771" s="300"/>
      <c r="S771" s="270"/>
      <c r="T771" s="220"/>
      <c r="U771" s="220"/>
      <c r="V771" s="220"/>
      <c r="W771" s="220"/>
      <c r="X771" s="220"/>
      <c r="Y771" s="220"/>
      <c r="Z771" s="63"/>
      <c r="AA771" s="63"/>
      <c r="AB771" s="63"/>
      <c r="AC771" s="63"/>
      <c r="AD771" s="64"/>
    </row>
    <row r="772" spans="1:30" s="65" customFormat="1" ht="30" customHeight="1">
      <c r="A772" s="264"/>
      <c r="B772" s="265"/>
      <c r="C772" s="51" t="s">
        <v>1277</v>
      </c>
      <c r="D772" s="171"/>
      <c r="E772" s="171"/>
      <c r="F772" s="802" t="s">
        <v>1278</v>
      </c>
      <c r="G772" s="817"/>
      <c r="H772" s="266"/>
      <c r="I772" s="266"/>
      <c r="J772" s="215"/>
      <c r="K772" s="220"/>
      <c r="L772" s="267"/>
      <c r="M772" s="290"/>
      <c r="N772" s="300"/>
      <c r="O772" s="300"/>
      <c r="P772" s="300"/>
      <c r="Q772" s="300"/>
      <c r="R772" s="300"/>
      <c r="S772" s="270"/>
      <c r="T772" s="220"/>
      <c r="U772" s="220"/>
      <c r="V772" s="220"/>
      <c r="W772" s="220"/>
      <c r="X772" s="220"/>
      <c r="Y772" s="220"/>
      <c r="Z772" s="63"/>
      <c r="AA772" s="63"/>
      <c r="AB772" s="63"/>
      <c r="AC772" s="63"/>
      <c r="AD772" s="64"/>
    </row>
    <row r="773" spans="1:30" s="50" customFormat="1" ht="30" customHeight="1">
      <c r="A773" s="277"/>
      <c r="B773" s="278"/>
      <c r="C773" s="66" t="s">
        <v>1279</v>
      </c>
      <c r="D773" s="67"/>
      <c r="E773" s="67"/>
      <c r="F773" s="762" t="s">
        <v>1280</v>
      </c>
      <c r="G773" s="765"/>
      <c r="H773" s="68" t="s">
        <v>1235</v>
      </c>
      <c r="I773" s="69" t="s">
        <v>44</v>
      </c>
      <c r="J773" s="222">
        <v>20000000</v>
      </c>
      <c r="K773" s="71" t="s">
        <v>45</v>
      </c>
      <c r="L773" s="152" t="s">
        <v>46</v>
      </c>
      <c r="M773" s="155" t="s">
        <v>1281</v>
      </c>
      <c r="N773" s="142">
        <v>6043000</v>
      </c>
      <c r="O773" s="75">
        <f>N773</f>
        <v>6043000</v>
      </c>
      <c r="P773" s="74">
        <v>10951000</v>
      </c>
      <c r="Q773" s="74">
        <v>15879000</v>
      </c>
      <c r="R773" s="74">
        <v>10951000</v>
      </c>
      <c r="S773" s="143" t="s">
        <v>1236</v>
      </c>
      <c r="T773" s="77">
        <v>55</v>
      </c>
      <c r="U773" s="78">
        <v>80</v>
      </c>
      <c r="V773" s="78">
        <f>ROUNDUP(Y773,0)</f>
        <v>55</v>
      </c>
      <c r="W773" s="78">
        <v>54.754999999999995</v>
      </c>
      <c r="X773" s="78">
        <f t="shared" ref="X773" si="621">Q773/J773*100</f>
        <v>79.39500000000001</v>
      </c>
      <c r="Y773" s="78">
        <f>(P773/J773)*100</f>
        <v>54.754999999999995</v>
      </c>
      <c r="Z773" s="79">
        <f>J773-P773</f>
        <v>9049000</v>
      </c>
      <c r="AA773" s="79">
        <f>J773-Q773</f>
        <v>4121000</v>
      </c>
      <c r="AB773" s="79" t="e">
        <f>L773-R773</f>
        <v>#VALUE!</v>
      </c>
      <c r="AC773" s="79"/>
      <c r="AD773" s="81"/>
    </row>
    <row r="774" spans="1:30" s="65" customFormat="1" ht="30" customHeight="1">
      <c r="A774" s="264"/>
      <c r="B774" s="265"/>
      <c r="C774" s="51" t="s">
        <v>1282</v>
      </c>
      <c r="D774" s="171"/>
      <c r="E774" s="171"/>
      <c r="F774" s="802" t="s">
        <v>1283</v>
      </c>
      <c r="G774" s="817"/>
      <c r="H774" s="266"/>
      <c r="I774" s="266"/>
      <c r="J774" s="215"/>
      <c r="K774" s="220"/>
      <c r="L774" s="267"/>
      <c r="M774" s="290"/>
      <c r="N774" s="300"/>
      <c r="O774" s="300"/>
      <c r="P774" s="300"/>
      <c r="Q774" s="300"/>
      <c r="R774" s="300"/>
      <c r="S774" s="270"/>
      <c r="T774" s="220"/>
      <c r="U774" s="220"/>
      <c r="V774" s="220"/>
      <c r="W774" s="220"/>
      <c r="X774" s="220"/>
      <c r="Y774" s="220"/>
      <c r="Z774" s="63"/>
      <c r="AA774" s="63"/>
      <c r="AB774" s="63"/>
      <c r="AC774" s="63"/>
      <c r="AD774" s="64"/>
    </row>
    <row r="775" spans="1:30" s="65" customFormat="1" ht="30" customHeight="1">
      <c r="A775" s="264"/>
      <c r="B775" s="265"/>
      <c r="C775" s="51" t="s">
        <v>1284</v>
      </c>
      <c r="D775" s="171"/>
      <c r="E775" s="171"/>
      <c r="F775" s="802" t="s">
        <v>1285</v>
      </c>
      <c r="G775" s="817"/>
      <c r="H775" s="266"/>
      <c r="I775" s="266"/>
      <c r="J775" s="215"/>
      <c r="K775" s="220"/>
      <c r="L775" s="267"/>
      <c r="M775" s="290"/>
      <c r="N775" s="300"/>
      <c r="O775" s="300"/>
      <c r="P775" s="300"/>
      <c r="Q775" s="300"/>
      <c r="R775" s="300"/>
      <c r="S775" s="270"/>
      <c r="T775" s="220"/>
      <c r="U775" s="220"/>
      <c r="V775" s="220"/>
      <c r="W775" s="220"/>
      <c r="X775" s="220"/>
      <c r="Y775" s="220"/>
      <c r="Z775" s="63"/>
      <c r="AA775" s="63"/>
      <c r="AB775" s="63"/>
      <c r="AC775" s="63"/>
      <c r="AD775" s="64"/>
    </row>
    <row r="776" spans="1:30" s="50" customFormat="1" ht="30" customHeight="1">
      <c r="A776" s="277"/>
      <c r="B776" s="278"/>
      <c r="C776" s="66" t="s">
        <v>1286</v>
      </c>
      <c r="D776" s="67"/>
      <c r="E776" s="67"/>
      <c r="F776" s="762" t="s">
        <v>1287</v>
      </c>
      <c r="G776" s="765"/>
      <c r="H776" s="68" t="s">
        <v>1235</v>
      </c>
      <c r="I776" s="69" t="s">
        <v>44</v>
      </c>
      <c r="J776" s="222">
        <v>39786100</v>
      </c>
      <c r="K776" s="71" t="s">
        <v>45</v>
      </c>
      <c r="L776" s="152" t="s">
        <v>46</v>
      </c>
      <c r="M776" s="155" t="s">
        <v>1288</v>
      </c>
      <c r="N776" s="142">
        <v>0</v>
      </c>
      <c r="O776" s="75">
        <f>N776</f>
        <v>0</v>
      </c>
      <c r="P776" s="74">
        <v>15304000</v>
      </c>
      <c r="Q776" s="74">
        <v>17557000</v>
      </c>
      <c r="R776" s="74">
        <v>15304000</v>
      </c>
      <c r="S776" s="143" t="s">
        <v>1236</v>
      </c>
      <c r="T776" s="77">
        <v>39</v>
      </c>
      <c r="U776" s="78">
        <v>50</v>
      </c>
      <c r="V776" s="78">
        <f t="shared" ref="V776:V778" si="622">ROUNDUP(Y776,0)</f>
        <v>39</v>
      </c>
      <c r="W776" s="78">
        <v>38.465695305646946</v>
      </c>
      <c r="X776" s="78">
        <f t="shared" ref="X776" si="623">Q776/J776*100</f>
        <v>44.128477030922859</v>
      </c>
      <c r="Y776" s="78">
        <f>(P776/J776)*100</f>
        <v>38.465695305646946</v>
      </c>
      <c r="Z776" s="79">
        <f>J776-P776</f>
        <v>24482100</v>
      </c>
      <c r="AA776" s="79">
        <f>J776-Q776</f>
        <v>22229100</v>
      </c>
      <c r="AB776" s="79" t="e">
        <f>L776-R776</f>
        <v>#VALUE!</v>
      </c>
      <c r="AC776" s="79"/>
      <c r="AD776" s="81"/>
    </row>
    <row r="777" spans="1:30" s="65" customFormat="1" ht="30" customHeight="1">
      <c r="A777" s="264"/>
      <c r="B777" s="265"/>
      <c r="C777" s="51" t="s">
        <v>1289</v>
      </c>
      <c r="D777" s="171"/>
      <c r="E777" s="171"/>
      <c r="F777" s="802" t="s">
        <v>1290</v>
      </c>
      <c r="G777" s="817"/>
      <c r="H777" s="266"/>
      <c r="I777" s="266"/>
      <c r="J777" s="215"/>
      <c r="K777" s="220"/>
      <c r="L777" s="267"/>
      <c r="M777" s="290"/>
      <c r="N777" s="300"/>
      <c r="O777" s="300"/>
      <c r="P777" s="300"/>
      <c r="Q777" s="300"/>
      <c r="R777" s="300"/>
      <c r="S777" s="270"/>
      <c r="T777" s="220"/>
      <c r="U777" s="220"/>
      <c r="V777" s="220"/>
      <c r="W777" s="220"/>
      <c r="X777" s="220"/>
      <c r="Y777" s="220"/>
      <c r="Z777" s="63"/>
      <c r="AA777" s="63"/>
      <c r="AB777" s="63"/>
      <c r="AC777" s="63"/>
      <c r="AD777" s="64"/>
    </row>
    <row r="778" spans="1:30" s="50" customFormat="1" ht="30" customHeight="1">
      <c r="A778" s="277"/>
      <c r="B778" s="278"/>
      <c r="C778" s="66" t="s">
        <v>1291</v>
      </c>
      <c r="D778" s="67"/>
      <c r="E778" s="67"/>
      <c r="F778" s="762" t="s">
        <v>1292</v>
      </c>
      <c r="G778" s="765"/>
      <c r="H778" s="68" t="s">
        <v>1235</v>
      </c>
      <c r="I778" s="69" t="s">
        <v>44</v>
      </c>
      <c r="J778" s="222">
        <v>12999800</v>
      </c>
      <c r="K778" s="71" t="s">
        <v>45</v>
      </c>
      <c r="L778" s="152" t="s">
        <v>46</v>
      </c>
      <c r="M778" s="155" t="s">
        <v>1293</v>
      </c>
      <c r="N778" s="142">
        <v>0</v>
      </c>
      <c r="O778" s="75">
        <f>N778</f>
        <v>0</v>
      </c>
      <c r="P778" s="74">
        <f t="shared" ref="P778:R778" si="624">O778</f>
        <v>0</v>
      </c>
      <c r="Q778" s="74">
        <v>12806250</v>
      </c>
      <c r="R778" s="74">
        <f t="shared" si="624"/>
        <v>12806250</v>
      </c>
      <c r="S778" s="143" t="s">
        <v>1236</v>
      </c>
      <c r="T778" s="77">
        <v>0</v>
      </c>
      <c r="U778" s="78">
        <v>100</v>
      </c>
      <c r="V778" s="78">
        <f t="shared" si="622"/>
        <v>0</v>
      </c>
      <c r="W778" s="78">
        <v>0</v>
      </c>
      <c r="X778" s="78">
        <f t="shared" ref="X778:X779" si="625">Q778/J778*100</f>
        <v>98.511130940476008</v>
      </c>
      <c r="Y778" s="78">
        <f>(P778/J778)*100</f>
        <v>0</v>
      </c>
      <c r="Z778" s="79">
        <f t="shared" ref="Z778:AB779" si="626">J778-P778</f>
        <v>12999800</v>
      </c>
      <c r="AA778" s="79">
        <f>J778-Q778</f>
        <v>193550</v>
      </c>
      <c r="AB778" s="79" t="e">
        <f t="shared" si="626"/>
        <v>#VALUE!</v>
      </c>
      <c r="AC778" s="79"/>
      <c r="AD778" s="81"/>
    </row>
    <row r="779" spans="1:30" s="241" customFormat="1" ht="30" customHeight="1">
      <c r="A779" s="234"/>
      <c r="B779" s="235"/>
      <c r="C779" s="25" t="s">
        <v>1294</v>
      </c>
      <c r="D779" s="109"/>
      <c r="E779" s="109"/>
      <c r="F779" s="818" t="s">
        <v>1295</v>
      </c>
      <c r="G779" s="819"/>
      <c r="H779" s="27"/>
      <c r="I779" s="28"/>
      <c r="J779" s="258">
        <f>SUM(J780:J855)</f>
        <v>9144832386</v>
      </c>
      <c r="K779" s="259"/>
      <c r="L779" s="258"/>
      <c r="M779" s="258"/>
      <c r="N779" s="258">
        <f>SUM(N780:N855)</f>
        <v>1287909897</v>
      </c>
      <c r="O779" s="258">
        <f>SUM(O780:O855)</f>
        <v>1790805033</v>
      </c>
      <c r="P779" s="258">
        <v>2899727145</v>
      </c>
      <c r="Q779" s="258">
        <v>4139834346</v>
      </c>
      <c r="R779" s="258">
        <v>2899727145</v>
      </c>
      <c r="S779" s="260"/>
      <c r="T779" s="259">
        <v>32</v>
      </c>
      <c r="U779" s="259">
        <f>ROUNDUP(X779,0)</f>
        <v>46</v>
      </c>
      <c r="V779" s="259">
        <f>ROUNDUP(Y779,0)</f>
        <v>32</v>
      </c>
      <c r="W779" s="259">
        <v>31.708915184046983</v>
      </c>
      <c r="X779" s="259">
        <f t="shared" si="625"/>
        <v>45.26965800201819</v>
      </c>
      <c r="Y779" s="259">
        <f>(P779/J779)*100</f>
        <v>31.708915184046983</v>
      </c>
      <c r="Z779" s="29">
        <f t="shared" si="626"/>
        <v>6245105241</v>
      </c>
      <c r="AA779" s="29">
        <f>J779-Q779</f>
        <v>5004998040</v>
      </c>
      <c r="AB779" s="29">
        <f t="shared" si="626"/>
        <v>-2899727145</v>
      </c>
      <c r="AC779" s="260"/>
      <c r="AD779" s="164"/>
    </row>
    <row r="780" spans="1:30" s="50" customFormat="1" ht="30" customHeight="1">
      <c r="A780" s="277"/>
      <c r="B780" s="278"/>
      <c r="C780" s="38" t="s">
        <v>1296</v>
      </c>
      <c r="D780" s="165"/>
      <c r="E780" s="165"/>
      <c r="F780" s="772" t="s">
        <v>38</v>
      </c>
      <c r="G780" s="773"/>
      <c r="H780" s="40"/>
      <c r="I780" s="41"/>
      <c r="J780" s="210"/>
      <c r="K780" s="120"/>
      <c r="L780" s="116"/>
      <c r="M780" s="116"/>
      <c r="N780" s="287"/>
      <c r="O780" s="287"/>
      <c r="P780" s="287"/>
      <c r="Q780" s="287"/>
      <c r="R780" s="287"/>
      <c r="S780" s="238"/>
      <c r="T780" s="120"/>
      <c r="U780" s="120"/>
      <c r="V780" s="120"/>
      <c r="W780" s="120"/>
      <c r="X780" s="120"/>
      <c r="Y780" s="120"/>
      <c r="Z780" s="210"/>
      <c r="AA780" s="210"/>
      <c r="AB780" s="210"/>
      <c r="AC780" s="213"/>
      <c r="AD780" s="263"/>
    </row>
    <row r="781" spans="1:30" s="65" customFormat="1" ht="30" customHeight="1">
      <c r="A781" s="264"/>
      <c r="B781" s="265"/>
      <c r="C781" s="51" t="s">
        <v>1297</v>
      </c>
      <c r="D781" s="171"/>
      <c r="E781" s="171"/>
      <c r="F781" s="802" t="s">
        <v>40</v>
      </c>
      <c r="G781" s="817"/>
      <c r="H781" s="266"/>
      <c r="I781" s="266"/>
      <c r="J781" s="215"/>
      <c r="K781" s="220"/>
      <c r="L781" s="267"/>
      <c r="M781" s="290"/>
      <c r="N781" s="300"/>
      <c r="O781" s="300"/>
      <c r="P781" s="300"/>
      <c r="Q781" s="300"/>
      <c r="R781" s="300"/>
      <c r="S781" s="270"/>
      <c r="T781" s="220"/>
      <c r="U781" s="220"/>
      <c r="V781" s="220"/>
      <c r="W781" s="220"/>
      <c r="X781" s="220"/>
      <c r="Y781" s="220"/>
      <c r="Z781" s="63"/>
      <c r="AA781" s="63"/>
      <c r="AB781" s="63"/>
      <c r="AC781" s="63"/>
      <c r="AD781" s="64"/>
    </row>
    <row r="782" spans="1:30" s="36" customFormat="1" ht="30" customHeight="1">
      <c r="A782" s="277"/>
      <c r="B782" s="278"/>
      <c r="C782" s="66" t="s">
        <v>1298</v>
      </c>
      <c r="D782" s="67"/>
      <c r="E782" s="67"/>
      <c r="F782" s="766" t="s">
        <v>42</v>
      </c>
      <c r="G782" s="783"/>
      <c r="H782" s="68" t="s">
        <v>1299</v>
      </c>
      <c r="I782" s="145" t="s">
        <v>44</v>
      </c>
      <c r="J782" s="222">
        <v>8000000</v>
      </c>
      <c r="K782" s="71" t="s">
        <v>45</v>
      </c>
      <c r="L782" s="152" t="s">
        <v>46</v>
      </c>
      <c r="M782" s="155" t="s">
        <v>1300</v>
      </c>
      <c r="N782" s="142">
        <v>7993100</v>
      </c>
      <c r="O782" s="75">
        <f t="shared" ref="O782:O785" si="627">N782</f>
        <v>7993100</v>
      </c>
      <c r="P782" s="74">
        <v>7993100</v>
      </c>
      <c r="Q782" s="74">
        <v>7993100</v>
      </c>
      <c r="R782" s="74">
        <v>7993100</v>
      </c>
      <c r="S782" s="143" t="s">
        <v>1301</v>
      </c>
      <c r="T782" s="77">
        <v>100</v>
      </c>
      <c r="U782" s="78">
        <f t="shared" ref="U782:V785" si="628">ROUNDUP(X782,0)</f>
        <v>100</v>
      </c>
      <c r="V782" s="78">
        <f t="shared" si="628"/>
        <v>100</v>
      </c>
      <c r="W782" s="78">
        <v>31.708915184046983</v>
      </c>
      <c r="X782" s="78">
        <f t="shared" ref="X782:X785" si="629">Q782/J782*100</f>
        <v>99.913750000000007</v>
      </c>
      <c r="Y782" s="78">
        <f>(P782/J782)*100</f>
        <v>99.913750000000007</v>
      </c>
      <c r="Z782" s="79">
        <f t="shared" ref="Z782:AB785" si="630">J782-P782</f>
        <v>6900</v>
      </c>
      <c r="AA782" s="79">
        <f>J782-Q782</f>
        <v>6900</v>
      </c>
      <c r="AB782" s="79" t="e">
        <f t="shared" si="630"/>
        <v>#VALUE!</v>
      </c>
      <c r="AC782" s="79"/>
      <c r="AD782" s="81"/>
    </row>
    <row r="783" spans="1:30" s="36" customFormat="1" ht="30" customHeight="1">
      <c r="A783" s="277"/>
      <c r="B783" s="278"/>
      <c r="C783" s="66" t="s">
        <v>1302</v>
      </c>
      <c r="D783" s="67"/>
      <c r="E783" s="67"/>
      <c r="F783" s="766" t="s">
        <v>1040</v>
      </c>
      <c r="G783" s="783"/>
      <c r="H783" s="68" t="s">
        <v>1299</v>
      </c>
      <c r="I783" s="145" t="s">
        <v>44</v>
      </c>
      <c r="J783" s="222">
        <v>8000000</v>
      </c>
      <c r="K783" s="71" t="s">
        <v>45</v>
      </c>
      <c r="L783" s="152" t="s">
        <v>46</v>
      </c>
      <c r="M783" s="155" t="s">
        <v>1303</v>
      </c>
      <c r="N783" s="142">
        <v>0</v>
      </c>
      <c r="O783" s="75">
        <f t="shared" si="627"/>
        <v>0</v>
      </c>
      <c r="P783" s="74">
        <v>8000000</v>
      </c>
      <c r="Q783" s="74">
        <v>8000000</v>
      </c>
      <c r="R783" s="74">
        <v>8000000</v>
      </c>
      <c r="S783" s="143" t="s">
        <v>1301</v>
      </c>
      <c r="T783" s="77">
        <v>100</v>
      </c>
      <c r="U783" s="78">
        <f t="shared" si="628"/>
        <v>100</v>
      </c>
      <c r="V783" s="78">
        <f t="shared" si="628"/>
        <v>100</v>
      </c>
      <c r="W783" s="78">
        <v>31.708915184046983</v>
      </c>
      <c r="X783" s="78">
        <f t="shared" si="629"/>
        <v>100</v>
      </c>
      <c r="Y783" s="78">
        <f>(P783/J783)*100</f>
        <v>100</v>
      </c>
      <c r="Z783" s="79">
        <f t="shared" si="630"/>
        <v>0</v>
      </c>
      <c r="AA783" s="79">
        <f>J783-Q783</f>
        <v>0</v>
      </c>
      <c r="AB783" s="79" t="e">
        <f t="shared" si="630"/>
        <v>#VALUE!</v>
      </c>
      <c r="AC783" s="79"/>
      <c r="AD783" s="81"/>
    </row>
    <row r="784" spans="1:30" s="50" customFormat="1" ht="30" customHeight="1">
      <c r="A784" s="277"/>
      <c r="B784" s="278"/>
      <c r="C784" s="66" t="s">
        <v>1304</v>
      </c>
      <c r="D784" s="67"/>
      <c r="E784" s="67"/>
      <c r="F784" s="762" t="s">
        <v>49</v>
      </c>
      <c r="G784" s="765"/>
      <c r="H784" s="68" t="s">
        <v>1299</v>
      </c>
      <c r="I784" s="145" t="s">
        <v>44</v>
      </c>
      <c r="J784" s="222">
        <v>7000000</v>
      </c>
      <c r="K784" s="71" t="s">
        <v>45</v>
      </c>
      <c r="L784" s="152" t="s">
        <v>46</v>
      </c>
      <c r="M784" s="155" t="s">
        <v>1305</v>
      </c>
      <c r="N784" s="142">
        <v>6955600</v>
      </c>
      <c r="O784" s="75">
        <f t="shared" si="627"/>
        <v>6955600</v>
      </c>
      <c r="P784" s="74">
        <v>6955600</v>
      </c>
      <c r="Q784" s="74">
        <v>6955600</v>
      </c>
      <c r="R784" s="74">
        <v>6955600</v>
      </c>
      <c r="S784" s="143" t="s">
        <v>1301</v>
      </c>
      <c r="T784" s="77">
        <v>100</v>
      </c>
      <c r="U784" s="78">
        <f t="shared" si="628"/>
        <v>100</v>
      </c>
      <c r="V784" s="78">
        <f t="shared" si="628"/>
        <v>100</v>
      </c>
      <c r="W784" s="78">
        <v>31.708915184046983</v>
      </c>
      <c r="X784" s="78">
        <f t="shared" si="629"/>
        <v>99.36571428571429</v>
      </c>
      <c r="Y784" s="78">
        <f>(P784/J784)*100</f>
        <v>99.36571428571429</v>
      </c>
      <c r="Z784" s="79">
        <f t="shared" si="630"/>
        <v>44400</v>
      </c>
      <c r="AA784" s="79">
        <f>J784-Q784</f>
        <v>44400</v>
      </c>
      <c r="AB784" s="79" t="e">
        <f t="shared" si="630"/>
        <v>#VALUE!</v>
      </c>
      <c r="AC784" s="79"/>
      <c r="AD784" s="81"/>
    </row>
    <row r="785" spans="1:30" s="50" customFormat="1" ht="30" customHeight="1">
      <c r="A785" s="277"/>
      <c r="B785" s="278"/>
      <c r="C785" s="66" t="s">
        <v>1306</v>
      </c>
      <c r="D785" s="67"/>
      <c r="E785" s="67"/>
      <c r="F785" s="762" t="s">
        <v>170</v>
      </c>
      <c r="G785" s="765"/>
      <c r="H785" s="68" t="s">
        <v>1299</v>
      </c>
      <c r="I785" s="145" t="s">
        <v>44</v>
      </c>
      <c r="J785" s="222">
        <v>22000000</v>
      </c>
      <c r="K785" s="71" t="s">
        <v>45</v>
      </c>
      <c r="L785" s="152" t="s">
        <v>46</v>
      </c>
      <c r="M785" s="155" t="s">
        <v>1307</v>
      </c>
      <c r="N785" s="142">
        <v>0</v>
      </c>
      <c r="O785" s="75">
        <f t="shared" si="627"/>
        <v>0</v>
      </c>
      <c r="P785" s="74">
        <v>0</v>
      </c>
      <c r="Q785" s="74">
        <v>0</v>
      </c>
      <c r="R785" s="74">
        <v>0</v>
      </c>
      <c r="S785" s="143" t="s">
        <v>1301</v>
      </c>
      <c r="T785" s="77">
        <v>0</v>
      </c>
      <c r="U785" s="78">
        <f t="shared" si="628"/>
        <v>0</v>
      </c>
      <c r="V785" s="78">
        <f t="shared" si="628"/>
        <v>0</v>
      </c>
      <c r="W785" s="78">
        <v>31.708915184046983</v>
      </c>
      <c r="X785" s="78">
        <f t="shared" si="629"/>
        <v>0</v>
      </c>
      <c r="Y785" s="78">
        <f>(P785/J785)*100</f>
        <v>0</v>
      </c>
      <c r="Z785" s="79">
        <f t="shared" si="630"/>
        <v>22000000</v>
      </c>
      <c r="AA785" s="79">
        <f>J785-Q785</f>
        <v>22000000</v>
      </c>
      <c r="AB785" s="79" t="e">
        <f t="shared" si="630"/>
        <v>#VALUE!</v>
      </c>
      <c r="AC785" s="79"/>
      <c r="AD785" s="81"/>
    </row>
    <row r="786" spans="1:30" s="50" customFormat="1" ht="30" customHeight="1">
      <c r="A786" s="277"/>
      <c r="B786" s="278"/>
      <c r="C786" s="51" t="s">
        <v>1308</v>
      </c>
      <c r="D786" s="171"/>
      <c r="E786" s="171"/>
      <c r="F786" s="802" t="s">
        <v>51</v>
      </c>
      <c r="G786" s="817"/>
      <c r="H786" s="266"/>
      <c r="I786" s="54"/>
      <c r="J786" s="215"/>
      <c r="K786" s="220"/>
      <c r="L786" s="267"/>
      <c r="M786" s="290"/>
      <c r="N786" s="301"/>
      <c r="O786" s="301"/>
      <c r="P786" s="301"/>
      <c r="Q786" s="301"/>
      <c r="R786" s="301"/>
      <c r="S786" s="270"/>
      <c r="T786" s="61"/>
      <c r="U786" s="62"/>
      <c r="V786" s="62"/>
      <c r="W786" s="62"/>
      <c r="X786" s="62"/>
      <c r="Y786" s="62"/>
      <c r="Z786" s="63"/>
      <c r="AA786" s="63"/>
      <c r="AB786" s="63"/>
      <c r="AC786" s="63"/>
      <c r="AD786" s="64"/>
    </row>
    <row r="787" spans="1:30" s="50" customFormat="1" ht="30" customHeight="1">
      <c r="A787" s="277"/>
      <c r="B787" s="278"/>
      <c r="C787" s="66" t="s">
        <v>1309</v>
      </c>
      <c r="D787" s="67"/>
      <c r="E787" s="67"/>
      <c r="F787" s="762" t="s">
        <v>53</v>
      </c>
      <c r="G787" s="765"/>
      <c r="H787" s="68" t="s">
        <v>1299</v>
      </c>
      <c r="I787" s="145" t="s">
        <v>44</v>
      </c>
      <c r="J787" s="222">
        <v>2793524204</v>
      </c>
      <c r="K787" s="71" t="s">
        <v>45</v>
      </c>
      <c r="L787" s="152" t="s">
        <v>46</v>
      </c>
      <c r="M787" s="155" t="s">
        <v>1310</v>
      </c>
      <c r="N787" s="142">
        <v>982253863</v>
      </c>
      <c r="O787" s="75">
        <v>1279422292</v>
      </c>
      <c r="P787" s="74">
        <v>1728571016</v>
      </c>
      <c r="Q787" s="74">
        <v>2058095734</v>
      </c>
      <c r="R787" s="74">
        <v>1728571016</v>
      </c>
      <c r="S787" s="143" t="s">
        <v>1301</v>
      </c>
      <c r="T787" s="77">
        <v>62</v>
      </c>
      <c r="U787" s="78">
        <f t="shared" ref="U787:V789" si="631">ROUNDUP(X787,0)</f>
        <v>74</v>
      </c>
      <c r="V787" s="78">
        <f t="shared" si="631"/>
        <v>62</v>
      </c>
      <c r="W787" s="78">
        <v>31.708915184046983</v>
      </c>
      <c r="X787" s="78">
        <f t="shared" ref="X787:X789" si="632">Q787/J787*100</f>
        <v>73.673810703091362</v>
      </c>
      <c r="Y787" s="78">
        <f>(P787/J787)*100</f>
        <v>61.877789121171332</v>
      </c>
      <c r="Z787" s="79">
        <f t="shared" ref="Z787:AB789" si="633">J787-P787</f>
        <v>1064953188</v>
      </c>
      <c r="AA787" s="79">
        <f>J787-Q787</f>
        <v>735428470</v>
      </c>
      <c r="AB787" s="79" t="e">
        <f t="shared" si="633"/>
        <v>#VALUE!</v>
      </c>
      <c r="AC787" s="79"/>
      <c r="AD787" s="81"/>
    </row>
    <row r="788" spans="1:30" s="50" customFormat="1" ht="30" customHeight="1">
      <c r="A788" s="277"/>
      <c r="B788" s="278"/>
      <c r="C788" s="66" t="s">
        <v>1311</v>
      </c>
      <c r="D788" s="67"/>
      <c r="E788" s="67"/>
      <c r="F788" s="762" t="s">
        <v>174</v>
      </c>
      <c r="G788" s="765"/>
      <c r="H788" s="68" t="s">
        <v>1299</v>
      </c>
      <c r="I788" s="145" t="s">
        <v>44</v>
      </c>
      <c r="J788" s="222">
        <v>41347200</v>
      </c>
      <c r="K788" s="71" t="s">
        <v>45</v>
      </c>
      <c r="L788" s="152" t="s">
        <v>46</v>
      </c>
      <c r="M788" s="155" t="s">
        <v>1312</v>
      </c>
      <c r="N788" s="142">
        <v>10336200</v>
      </c>
      <c r="O788" s="75">
        <v>10336200</v>
      </c>
      <c r="P788" s="74">
        <v>7132300</v>
      </c>
      <c r="Q788" s="74">
        <v>20672400</v>
      </c>
      <c r="R788" s="74">
        <v>7132300</v>
      </c>
      <c r="S788" s="143" t="s">
        <v>1301</v>
      </c>
      <c r="T788" s="77">
        <v>18</v>
      </c>
      <c r="U788" s="78">
        <f t="shared" si="631"/>
        <v>50</v>
      </c>
      <c r="V788" s="78">
        <f t="shared" si="631"/>
        <v>18</v>
      </c>
      <c r="W788" s="78">
        <v>31.708915184046983</v>
      </c>
      <c r="X788" s="78">
        <f t="shared" si="632"/>
        <v>49.99709774785233</v>
      </c>
      <c r="Y788" s="78">
        <f>(P788/J788)*100</f>
        <v>17.249777494002011</v>
      </c>
      <c r="Z788" s="79">
        <f t="shared" si="633"/>
        <v>34214900</v>
      </c>
      <c r="AA788" s="79">
        <f>J788-Q788</f>
        <v>20674800</v>
      </c>
      <c r="AB788" s="79" t="e">
        <f t="shared" si="633"/>
        <v>#VALUE!</v>
      </c>
      <c r="AC788" s="79"/>
      <c r="AD788" s="81"/>
    </row>
    <row r="789" spans="1:30" s="50" customFormat="1" ht="30" customHeight="1">
      <c r="A789" s="277"/>
      <c r="B789" s="278"/>
      <c r="C789" s="66" t="s">
        <v>1313</v>
      </c>
      <c r="D789" s="67"/>
      <c r="E789" s="67"/>
      <c r="F789" s="762" t="s">
        <v>57</v>
      </c>
      <c r="G789" s="765"/>
      <c r="H789" s="68" t="s">
        <v>1299</v>
      </c>
      <c r="I789" s="145" t="s">
        <v>44</v>
      </c>
      <c r="J789" s="222">
        <v>7180700</v>
      </c>
      <c r="K789" s="71" t="s">
        <v>45</v>
      </c>
      <c r="L789" s="152" t="s">
        <v>46</v>
      </c>
      <c r="M789" s="155" t="s">
        <v>1310</v>
      </c>
      <c r="N789" s="142">
        <v>7132300</v>
      </c>
      <c r="O789" s="75">
        <v>7132300</v>
      </c>
      <c r="P789" s="74">
        <v>20672400</v>
      </c>
      <c r="Q789" s="74">
        <v>7132300</v>
      </c>
      <c r="R789" s="74">
        <v>20672400</v>
      </c>
      <c r="S789" s="143" t="s">
        <v>1301</v>
      </c>
      <c r="T789" s="77">
        <v>288</v>
      </c>
      <c r="U789" s="78">
        <f>ROUNDUP(X789,0)</f>
        <v>100</v>
      </c>
      <c r="V789" s="78">
        <f t="shared" si="631"/>
        <v>288</v>
      </c>
      <c r="W789" s="78">
        <v>31.708915184046983</v>
      </c>
      <c r="X789" s="78">
        <f t="shared" si="632"/>
        <v>99.325971005612274</v>
      </c>
      <c r="Y789" s="78">
        <f>(P789/J789)*100</f>
        <v>287.88836742935928</v>
      </c>
      <c r="Z789" s="79">
        <f t="shared" si="633"/>
        <v>-13491700</v>
      </c>
      <c r="AA789" s="79">
        <f>J789-Q789</f>
        <v>48400</v>
      </c>
      <c r="AB789" s="79" t="e">
        <f t="shared" si="633"/>
        <v>#VALUE!</v>
      </c>
      <c r="AC789" s="79"/>
      <c r="AD789" s="81"/>
    </row>
    <row r="790" spans="1:30" s="65" customFormat="1" ht="30" customHeight="1">
      <c r="A790" s="264"/>
      <c r="B790" s="265"/>
      <c r="C790" s="51" t="s">
        <v>1314</v>
      </c>
      <c r="D790" s="171"/>
      <c r="E790" s="171"/>
      <c r="F790" s="802" t="s">
        <v>63</v>
      </c>
      <c r="G790" s="817"/>
      <c r="H790" s="266"/>
      <c r="I790" s="54"/>
      <c r="J790" s="215"/>
      <c r="K790" s="220"/>
      <c r="L790" s="267"/>
      <c r="M790" s="290"/>
      <c r="N790" s="301"/>
      <c r="O790" s="301"/>
      <c r="P790" s="301"/>
      <c r="Q790" s="301"/>
      <c r="R790" s="301"/>
      <c r="S790" s="270"/>
      <c r="T790" s="61"/>
      <c r="U790" s="62"/>
      <c r="V790" s="62"/>
      <c r="W790" s="62"/>
      <c r="X790" s="62"/>
      <c r="Y790" s="62"/>
      <c r="Z790" s="63"/>
      <c r="AA790" s="63"/>
      <c r="AB790" s="63"/>
      <c r="AC790" s="63"/>
      <c r="AD790" s="64"/>
    </row>
    <row r="791" spans="1:30" s="50" customFormat="1" ht="30" customHeight="1">
      <c r="A791" s="277"/>
      <c r="B791" s="278"/>
      <c r="C791" s="66" t="s">
        <v>1315</v>
      </c>
      <c r="D791" s="67"/>
      <c r="E791" s="67"/>
      <c r="F791" s="762" t="s">
        <v>65</v>
      </c>
      <c r="G791" s="765"/>
      <c r="H791" s="68" t="s">
        <v>1299</v>
      </c>
      <c r="I791" s="145" t="s">
        <v>44</v>
      </c>
      <c r="J791" s="222">
        <v>4997900</v>
      </c>
      <c r="K791" s="71" t="s">
        <v>45</v>
      </c>
      <c r="L791" s="152" t="s">
        <v>46</v>
      </c>
      <c r="M791" s="155" t="s">
        <v>1310</v>
      </c>
      <c r="N791" s="142">
        <v>998000</v>
      </c>
      <c r="O791" s="75">
        <v>998000</v>
      </c>
      <c r="P791" s="74">
        <v>2491100</v>
      </c>
      <c r="Q791" s="74">
        <v>2491100</v>
      </c>
      <c r="R791" s="74">
        <v>2491100</v>
      </c>
      <c r="S791" s="302" t="s">
        <v>1301</v>
      </c>
      <c r="T791" s="77">
        <v>50</v>
      </c>
      <c r="U791" s="78">
        <f t="shared" ref="U791:V796" si="634">ROUNDUP(X791,0)</f>
        <v>50</v>
      </c>
      <c r="V791" s="78">
        <f t="shared" si="634"/>
        <v>50</v>
      </c>
      <c r="W791" s="78">
        <v>31.708915184046983</v>
      </c>
      <c r="X791" s="78">
        <f t="shared" ref="X791:X796" si="635">Q791/J791*100</f>
        <v>49.842934032293563</v>
      </c>
      <c r="Y791" s="78">
        <f t="shared" ref="Y791:Y796" si="636">(P791/J791)*100</f>
        <v>49.842934032293563</v>
      </c>
      <c r="Z791" s="79">
        <f t="shared" ref="Z791:AB796" si="637">J791-P791</f>
        <v>2506800</v>
      </c>
      <c r="AA791" s="79">
        <f t="shared" ref="AA791:AA796" si="638">J791-Q791</f>
        <v>2506800</v>
      </c>
      <c r="AB791" s="79" t="e">
        <f t="shared" si="637"/>
        <v>#VALUE!</v>
      </c>
      <c r="AC791" s="79"/>
      <c r="AD791" s="81"/>
    </row>
    <row r="792" spans="1:30" s="50" customFormat="1" ht="30" customHeight="1">
      <c r="A792" s="277"/>
      <c r="B792" s="278"/>
      <c r="C792" s="66" t="s">
        <v>1316</v>
      </c>
      <c r="D792" s="67"/>
      <c r="E792" s="67"/>
      <c r="F792" s="762" t="s">
        <v>67</v>
      </c>
      <c r="G792" s="765"/>
      <c r="H792" s="68" t="s">
        <v>1299</v>
      </c>
      <c r="I792" s="145" t="s">
        <v>44</v>
      </c>
      <c r="J792" s="222">
        <v>31278200</v>
      </c>
      <c r="K792" s="71" t="s">
        <v>45</v>
      </c>
      <c r="L792" s="152" t="s">
        <v>46</v>
      </c>
      <c r="M792" s="155" t="s">
        <v>1310</v>
      </c>
      <c r="N792" s="142">
        <v>6999000</v>
      </c>
      <c r="O792" s="75">
        <v>12389200</v>
      </c>
      <c r="P792" s="74">
        <v>15097000</v>
      </c>
      <c r="Q792" s="74">
        <v>15097000</v>
      </c>
      <c r="R792" s="74">
        <v>15097000</v>
      </c>
      <c r="S792" s="143" t="s">
        <v>1301</v>
      </c>
      <c r="T792" s="77">
        <v>49</v>
      </c>
      <c r="U792" s="78">
        <f t="shared" si="634"/>
        <v>49</v>
      </c>
      <c r="V792" s="78">
        <f t="shared" si="634"/>
        <v>49</v>
      </c>
      <c r="W792" s="78">
        <v>31.708915184046983</v>
      </c>
      <c r="X792" s="78">
        <f t="shared" si="635"/>
        <v>48.266843999974427</v>
      </c>
      <c r="Y792" s="78">
        <f t="shared" si="636"/>
        <v>48.266843999974427</v>
      </c>
      <c r="Z792" s="79">
        <f t="shared" si="637"/>
        <v>16181200</v>
      </c>
      <c r="AA792" s="79">
        <f t="shared" si="638"/>
        <v>16181200</v>
      </c>
      <c r="AB792" s="79" t="e">
        <f t="shared" si="637"/>
        <v>#VALUE!</v>
      </c>
      <c r="AC792" s="79"/>
      <c r="AD792" s="81"/>
    </row>
    <row r="793" spans="1:30" s="50" customFormat="1" ht="30" customHeight="1">
      <c r="A793" s="277"/>
      <c r="B793" s="278"/>
      <c r="C793" s="66" t="s">
        <v>1317</v>
      </c>
      <c r="D793" s="67"/>
      <c r="E793" s="67"/>
      <c r="F793" s="762" t="s">
        <v>69</v>
      </c>
      <c r="G793" s="765"/>
      <c r="H793" s="68" t="s">
        <v>1299</v>
      </c>
      <c r="I793" s="145" t="s">
        <v>44</v>
      </c>
      <c r="J793" s="222">
        <v>7995500</v>
      </c>
      <c r="K793" s="71" t="s">
        <v>45</v>
      </c>
      <c r="L793" s="152" t="s">
        <v>46</v>
      </c>
      <c r="M793" s="155" t="s">
        <v>1310</v>
      </c>
      <c r="N793" s="142">
        <v>1997500</v>
      </c>
      <c r="O793" s="75">
        <v>3316700</v>
      </c>
      <c r="P793" s="74">
        <v>3991300</v>
      </c>
      <c r="Q793" s="74">
        <v>5305200</v>
      </c>
      <c r="R793" s="74">
        <v>3991300</v>
      </c>
      <c r="S793" s="143" t="s">
        <v>1301</v>
      </c>
      <c r="T793" s="77">
        <v>50</v>
      </c>
      <c r="U793" s="78">
        <f t="shared" si="634"/>
        <v>67</v>
      </c>
      <c r="V793" s="78">
        <f t="shared" si="634"/>
        <v>50</v>
      </c>
      <c r="W793" s="78">
        <v>31.708915184046983</v>
      </c>
      <c r="X793" s="78">
        <f t="shared" si="635"/>
        <v>66.352323181789757</v>
      </c>
      <c r="Y793" s="78">
        <f t="shared" si="636"/>
        <v>49.91932962291289</v>
      </c>
      <c r="Z793" s="79">
        <f t="shared" si="637"/>
        <v>4004200</v>
      </c>
      <c r="AA793" s="79">
        <f t="shared" si="638"/>
        <v>2690300</v>
      </c>
      <c r="AB793" s="79" t="e">
        <f t="shared" si="637"/>
        <v>#VALUE!</v>
      </c>
      <c r="AC793" s="79"/>
      <c r="AD793" s="81"/>
    </row>
    <row r="794" spans="1:30" s="50" customFormat="1" ht="30" customHeight="1">
      <c r="A794" s="277"/>
      <c r="B794" s="278"/>
      <c r="C794" s="66" t="s">
        <v>1318</v>
      </c>
      <c r="D794" s="67"/>
      <c r="E794" s="67"/>
      <c r="F794" s="762" t="s">
        <v>71</v>
      </c>
      <c r="G794" s="765"/>
      <c r="H794" s="68" t="s">
        <v>1299</v>
      </c>
      <c r="I794" s="145" t="s">
        <v>44</v>
      </c>
      <c r="J794" s="222">
        <v>10273300</v>
      </c>
      <c r="K794" s="71" t="s">
        <v>45</v>
      </c>
      <c r="L794" s="152" t="s">
        <v>46</v>
      </c>
      <c r="M794" s="155" t="s">
        <v>1310</v>
      </c>
      <c r="N794" s="142">
        <v>2493800</v>
      </c>
      <c r="O794" s="75">
        <v>4289800</v>
      </c>
      <c r="P794" s="74">
        <v>5193700</v>
      </c>
      <c r="Q794" s="74">
        <v>6993700</v>
      </c>
      <c r="R794" s="74">
        <v>5193700</v>
      </c>
      <c r="S794" s="143" t="s">
        <v>1301</v>
      </c>
      <c r="T794" s="77">
        <v>51</v>
      </c>
      <c r="U794" s="78">
        <f t="shared" si="634"/>
        <v>69</v>
      </c>
      <c r="V794" s="78">
        <f t="shared" si="634"/>
        <v>51</v>
      </c>
      <c r="W794" s="78">
        <v>31.708915184046983</v>
      </c>
      <c r="X794" s="78">
        <f t="shared" si="635"/>
        <v>68.076470072907441</v>
      </c>
      <c r="Y794" s="78">
        <f t="shared" si="636"/>
        <v>50.555323021813827</v>
      </c>
      <c r="Z794" s="79">
        <f t="shared" si="637"/>
        <v>5079600</v>
      </c>
      <c r="AA794" s="79">
        <f t="shared" si="638"/>
        <v>3279600</v>
      </c>
      <c r="AB794" s="79" t="e">
        <f t="shared" si="637"/>
        <v>#VALUE!</v>
      </c>
      <c r="AC794" s="79"/>
      <c r="AD794" s="81"/>
    </row>
    <row r="795" spans="1:30" s="50" customFormat="1" ht="30" customHeight="1">
      <c r="A795" s="277"/>
      <c r="B795" s="278"/>
      <c r="C795" s="66" t="s">
        <v>1319</v>
      </c>
      <c r="D795" s="67"/>
      <c r="E795" s="67"/>
      <c r="F795" s="762" t="s">
        <v>73</v>
      </c>
      <c r="G795" s="765"/>
      <c r="H795" s="68" t="s">
        <v>1299</v>
      </c>
      <c r="I795" s="145" t="s">
        <v>44</v>
      </c>
      <c r="J795" s="222">
        <v>17000000</v>
      </c>
      <c r="K795" s="71" t="s">
        <v>45</v>
      </c>
      <c r="L795" s="152" t="s">
        <v>46</v>
      </c>
      <c r="M795" s="155" t="s">
        <v>1310</v>
      </c>
      <c r="N795" s="142">
        <v>4000000</v>
      </c>
      <c r="O795" s="75">
        <v>4000000</v>
      </c>
      <c r="P795" s="74">
        <v>4000000</v>
      </c>
      <c r="Q795" s="74">
        <v>8200000</v>
      </c>
      <c r="R795" s="74">
        <v>4000000</v>
      </c>
      <c r="S795" s="143" t="s">
        <v>1301</v>
      </c>
      <c r="T795" s="77">
        <v>24</v>
      </c>
      <c r="U795" s="78">
        <f t="shared" si="634"/>
        <v>49</v>
      </c>
      <c r="V795" s="78">
        <f t="shared" si="634"/>
        <v>24</v>
      </c>
      <c r="W795" s="78">
        <v>31.708915184046983</v>
      </c>
      <c r="X795" s="78">
        <f t="shared" si="635"/>
        <v>48.235294117647058</v>
      </c>
      <c r="Y795" s="78">
        <f t="shared" si="636"/>
        <v>23.52941176470588</v>
      </c>
      <c r="Z795" s="79">
        <f t="shared" si="637"/>
        <v>13000000</v>
      </c>
      <c r="AA795" s="79">
        <f t="shared" si="638"/>
        <v>8800000</v>
      </c>
      <c r="AB795" s="79" t="e">
        <f t="shared" si="637"/>
        <v>#VALUE!</v>
      </c>
      <c r="AC795" s="79"/>
      <c r="AD795" s="81"/>
    </row>
    <row r="796" spans="1:30" s="50" customFormat="1" ht="30" customHeight="1">
      <c r="A796" s="277"/>
      <c r="B796" s="278"/>
      <c r="C796" s="66" t="s">
        <v>1320</v>
      </c>
      <c r="D796" s="67"/>
      <c r="E796" s="67"/>
      <c r="F796" s="762" t="s">
        <v>77</v>
      </c>
      <c r="G796" s="765"/>
      <c r="H796" s="68" t="s">
        <v>1299</v>
      </c>
      <c r="I796" s="145" t="s">
        <v>44</v>
      </c>
      <c r="J796" s="222">
        <v>137865000</v>
      </c>
      <c r="K796" s="71" t="s">
        <v>45</v>
      </c>
      <c r="L796" s="152" t="s">
        <v>46</v>
      </c>
      <c r="M796" s="155" t="s">
        <v>1310</v>
      </c>
      <c r="N796" s="142">
        <v>28743639</v>
      </c>
      <c r="O796" s="75">
        <v>63829148</v>
      </c>
      <c r="P796" s="74">
        <v>76380390</v>
      </c>
      <c r="Q796" s="74">
        <v>104167690</v>
      </c>
      <c r="R796" s="74">
        <v>76380390</v>
      </c>
      <c r="S796" s="143" t="s">
        <v>1301</v>
      </c>
      <c r="T796" s="77">
        <v>56</v>
      </c>
      <c r="U796" s="78">
        <f t="shared" si="634"/>
        <v>76</v>
      </c>
      <c r="V796" s="78">
        <f t="shared" si="634"/>
        <v>56</v>
      </c>
      <c r="W796" s="78">
        <v>31.708915184046983</v>
      </c>
      <c r="X796" s="78">
        <f t="shared" si="635"/>
        <v>75.557748522104959</v>
      </c>
      <c r="Y796" s="78">
        <f t="shared" si="636"/>
        <v>55.4023066042868</v>
      </c>
      <c r="Z796" s="79">
        <f t="shared" si="637"/>
        <v>61484610</v>
      </c>
      <c r="AA796" s="79">
        <f t="shared" si="638"/>
        <v>33697310</v>
      </c>
      <c r="AB796" s="79" t="e">
        <f t="shared" si="637"/>
        <v>#VALUE!</v>
      </c>
      <c r="AC796" s="79"/>
      <c r="AD796" s="81"/>
    </row>
    <row r="797" spans="1:30" s="65" customFormat="1" ht="30" customHeight="1">
      <c r="A797" s="264"/>
      <c r="B797" s="265"/>
      <c r="C797" s="51" t="s">
        <v>1321</v>
      </c>
      <c r="D797" s="171"/>
      <c r="E797" s="171"/>
      <c r="F797" s="802" t="s">
        <v>193</v>
      </c>
      <c r="G797" s="817"/>
      <c r="H797" s="266"/>
      <c r="I797" s="54"/>
      <c r="J797" s="215"/>
      <c r="K797" s="220"/>
      <c r="L797" s="267"/>
      <c r="M797" s="290"/>
      <c r="N797" s="301"/>
      <c r="O797" s="301"/>
      <c r="P797" s="301"/>
      <c r="Q797" s="301"/>
      <c r="R797" s="301"/>
      <c r="S797" s="270"/>
      <c r="T797" s="61"/>
      <c r="U797" s="62"/>
      <c r="V797" s="62"/>
      <c r="W797" s="62"/>
      <c r="X797" s="62"/>
      <c r="Y797" s="62"/>
      <c r="Z797" s="63"/>
      <c r="AA797" s="63"/>
      <c r="AB797" s="63"/>
      <c r="AC797" s="63"/>
      <c r="AD797" s="64"/>
    </row>
    <row r="798" spans="1:30" s="50" customFormat="1" ht="30" customHeight="1">
      <c r="A798" s="277"/>
      <c r="B798" s="278"/>
      <c r="C798" s="66" t="s">
        <v>1322</v>
      </c>
      <c r="D798" s="67"/>
      <c r="E798" s="67"/>
      <c r="F798" s="762" t="s">
        <v>195</v>
      </c>
      <c r="G798" s="765"/>
      <c r="H798" s="68" t="s">
        <v>1299</v>
      </c>
      <c r="I798" s="145" t="s">
        <v>44</v>
      </c>
      <c r="J798" s="222">
        <v>2000000</v>
      </c>
      <c r="K798" s="71" t="s">
        <v>45</v>
      </c>
      <c r="L798" s="152" t="s">
        <v>46</v>
      </c>
      <c r="M798" s="155" t="s">
        <v>1323</v>
      </c>
      <c r="N798" s="142">
        <v>1950000</v>
      </c>
      <c r="O798" s="75">
        <v>1950000</v>
      </c>
      <c r="P798" s="74">
        <v>1950000</v>
      </c>
      <c r="Q798" s="74">
        <v>1950000</v>
      </c>
      <c r="R798" s="74">
        <v>1950000</v>
      </c>
      <c r="S798" s="143" t="s">
        <v>1301</v>
      </c>
      <c r="T798" s="77">
        <v>98</v>
      </c>
      <c r="U798" s="78">
        <f t="shared" ref="U798:V799" si="639">ROUNDUP(X798,0)</f>
        <v>98</v>
      </c>
      <c r="V798" s="78">
        <f t="shared" si="639"/>
        <v>98</v>
      </c>
      <c r="W798" s="78">
        <v>31.708915184046983</v>
      </c>
      <c r="X798" s="78">
        <f t="shared" ref="X798:X799" si="640">Q798/J798*100</f>
        <v>97.5</v>
      </c>
      <c r="Y798" s="78">
        <f>(P798/J798)*100</f>
        <v>97.5</v>
      </c>
      <c r="Z798" s="79">
        <f t="shared" ref="Z798:AB799" si="641">J798-P798</f>
        <v>50000</v>
      </c>
      <c r="AA798" s="79">
        <f>J798-Q798</f>
        <v>50000</v>
      </c>
      <c r="AB798" s="79" t="e">
        <f t="shared" si="641"/>
        <v>#VALUE!</v>
      </c>
      <c r="AC798" s="79"/>
      <c r="AD798" s="81"/>
    </row>
    <row r="799" spans="1:30" s="50" customFormat="1" ht="30" customHeight="1">
      <c r="A799" s="277"/>
      <c r="B799" s="278"/>
      <c r="C799" s="66" t="s">
        <v>1324</v>
      </c>
      <c r="D799" s="67"/>
      <c r="E799" s="67"/>
      <c r="F799" s="762" t="s">
        <v>197</v>
      </c>
      <c r="G799" s="765"/>
      <c r="H799" s="68" t="s">
        <v>1299</v>
      </c>
      <c r="I799" s="145" t="s">
        <v>44</v>
      </c>
      <c r="J799" s="222">
        <v>44442000</v>
      </c>
      <c r="K799" s="71" t="s">
        <v>45</v>
      </c>
      <c r="L799" s="152" t="s">
        <v>46</v>
      </c>
      <c r="M799" s="155" t="s">
        <v>1325</v>
      </c>
      <c r="N799" s="142">
        <v>7240000</v>
      </c>
      <c r="O799" s="75">
        <v>7240000</v>
      </c>
      <c r="P799" s="74">
        <v>36606000</v>
      </c>
      <c r="Q799" s="74">
        <v>36606000</v>
      </c>
      <c r="R799" s="74">
        <v>36606000</v>
      </c>
      <c r="S799" s="302" t="s">
        <v>1301</v>
      </c>
      <c r="T799" s="77">
        <v>83</v>
      </c>
      <c r="U799" s="78">
        <f t="shared" si="639"/>
        <v>83</v>
      </c>
      <c r="V799" s="78">
        <f t="shared" si="639"/>
        <v>83</v>
      </c>
      <c r="W799" s="78">
        <v>31.708915184046983</v>
      </c>
      <c r="X799" s="78">
        <f t="shared" si="640"/>
        <v>82.368030241663291</v>
      </c>
      <c r="Y799" s="78">
        <f>(P799/J799)*100</f>
        <v>82.368030241663291</v>
      </c>
      <c r="Z799" s="79">
        <f t="shared" si="641"/>
        <v>7836000</v>
      </c>
      <c r="AA799" s="79">
        <f>J799-Q799</f>
        <v>7836000</v>
      </c>
      <c r="AB799" s="79" t="e">
        <f t="shared" si="641"/>
        <v>#VALUE!</v>
      </c>
      <c r="AC799" s="79"/>
      <c r="AD799" s="81"/>
    </row>
    <row r="800" spans="1:30" s="50" customFormat="1" ht="30" customHeight="1">
      <c r="A800" s="277"/>
      <c r="B800" s="278"/>
      <c r="C800" s="51" t="s">
        <v>1326</v>
      </c>
      <c r="D800" s="171"/>
      <c r="E800" s="171"/>
      <c r="F800" s="802" t="s">
        <v>79</v>
      </c>
      <c r="G800" s="817"/>
      <c r="H800" s="266"/>
      <c r="I800" s="54"/>
      <c r="J800" s="215"/>
      <c r="K800" s="220"/>
      <c r="L800" s="267"/>
      <c r="M800" s="290"/>
      <c r="N800" s="301"/>
      <c r="O800" s="301"/>
      <c r="P800" s="301"/>
      <c r="Q800" s="301"/>
      <c r="R800" s="301"/>
      <c r="S800" s="270"/>
      <c r="T800" s="61"/>
      <c r="U800" s="62"/>
      <c r="V800" s="62"/>
      <c r="W800" s="62"/>
      <c r="X800" s="62"/>
      <c r="Y800" s="62"/>
      <c r="Z800" s="63"/>
      <c r="AA800" s="63"/>
      <c r="AB800" s="63"/>
      <c r="AC800" s="63"/>
      <c r="AD800" s="64"/>
    </row>
    <row r="801" spans="1:30" s="50" customFormat="1" ht="30" customHeight="1">
      <c r="A801" s="277"/>
      <c r="B801" s="278"/>
      <c r="C801" s="66" t="s">
        <v>1327</v>
      </c>
      <c r="D801" s="67"/>
      <c r="E801" s="67"/>
      <c r="F801" s="762" t="s">
        <v>81</v>
      </c>
      <c r="G801" s="765"/>
      <c r="H801" s="68" t="s">
        <v>1299</v>
      </c>
      <c r="I801" s="145" t="s">
        <v>44</v>
      </c>
      <c r="J801" s="222">
        <v>2420000</v>
      </c>
      <c r="K801" s="71" t="s">
        <v>45</v>
      </c>
      <c r="L801" s="152" t="s">
        <v>46</v>
      </c>
      <c r="M801" s="155" t="s">
        <v>1310</v>
      </c>
      <c r="N801" s="142">
        <v>600000</v>
      </c>
      <c r="O801" s="75">
        <v>600000</v>
      </c>
      <c r="P801" s="74">
        <v>600000</v>
      </c>
      <c r="Q801" s="74">
        <v>1200000</v>
      </c>
      <c r="R801" s="74">
        <v>600000</v>
      </c>
      <c r="S801" s="143" t="s">
        <v>1301</v>
      </c>
      <c r="T801" s="77">
        <v>25</v>
      </c>
      <c r="U801" s="78">
        <f t="shared" ref="U801:V803" si="642">ROUNDUP(X801,0)</f>
        <v>50</v>
      </c>
      <c r="V801" s="78">
        <f t="shared" si="642"/>
        <v>25</v>
      </c>
      <c r="W801" s="78">
        <v>31.708915184046983</v>
      </c>
      <c r="X801" s="78">
        <f t="shared" ref="X801:X803" si="643">Q801/J801*100</f>
        <v>49.586776859504134</v>
      </c>
      <c r="Y801" s="78">
        <f>(P801/J801)*100</f>
        <v>24.793388429752067</v>
      </c>
      <c r="Z801" s="79">
        <f t="shared" ref="Z801:AB803" si="644">J801-P801</f>
        <v>1820000</v>
      </c>
      <c r="AA801" s="79">
        <f>J801-Q801</f>
        <v>1220000</v>
      </c>
      <c r="AB801" s="79" t="e">
        <f t="shared" si="644"/>
        <v>#VALUE!</v>
      </c>
      <c r="AC801" s="79"/>
      <c r="AD801" s="81"/>
    </row>
    <row r="802" spans="1:30" s="50" customFormat="1" ht="30" customHeight="1">
      <c r="A802" s="277"/>
      <c r="B802" s="278"/>
      <c r="C802" s="66" t="s">
        <v>1328</v>
      </c>
      <c r="D802" s="67"/>
      <c r="E802" s="67"/>
      <c r="F802" s="762" t="s">
        <v>83</v>
      </c>
      <c r="G802" s="765"/>
      <c r="H802" s="68" t="s">
        <v>1299</v>
      </c>
      <c r="I802" s="145" t="s">
        <v>44</v>
      </c>
      <c r="J802" s="222">
        <v>17997000</v>
      </c>
      <c r="K802" s="71" t="s">
        <v>45</v>
      </c>
      <c r="L802" s="152" t="s">
        <v>46</v>
      </c>
      <c r="M802" s="155" t="s">
        <v>1310</v>
      </c>
      <c r="N802" s="142">
        <v>3886180</v>
      </c>
      <c r="O802" s="75">
        <v>6004978</v>
      </c>
      <c r="P802" s="74">
        <v>6004978</v>
      </c>
      <c r="Q802" s="74">
        <v>9407163</v>
      </c>
      <c r="R802" s="74">
        <v>6004978</v>
      </c>
      <c r="S802" s="143" t="s">
        <v>1301</v>
      </c>
      <c r="T802" s="77">
        <v>34</v>
      </c>
      <c r="U802" s="78">
        <f t="shared" si="642"/>
        <v>53</v>
      </c>
      <c r="V802" s="78">
        <f t="shared" si="642"/>
        <v>34</v>
      </c>
      <c r="W802" s="78">
        <v>31.708915184046983</v>
      </c>
      <c r="X802" s="78">
        <f t="shared" si="643"/>
        <v>52.270728454742454</v>
      </c>
      <c r="Y802" s="78">
        <f>(P802/J802)*100</f>
        <v>33.366549980552314</v>
      </c>
      <c r="Z802" s="79">
        <f t="shared" si="644"/>
        <v>11992022</v>
      </c>
      <c r="AA802" s="79">
        <f>J802-Q802</f>
        <v>8589837</v>
      </c>
      <c r="AB802" s="79" t="e">
        <f t="shared" si="644"/>
        <v>#VALUE!</v>
      </c>
      <c r="AC802" s="79"/>
      <c r="AD802" s="81"/>
    </row>
    <row r="803" spans="1:30" s="50" customFormat="1" ht="30" customHeight="1">
      <c r="A803" s="277"/>
      <c r="B803" s="278"/>
      <c r="C803" s="66" t="s">
        <v>1329</v>
      </c>
      <c r="D803" s="67"/>
      <c r="E803" s="67"/>
      <c r="F803" s="762" t="s">
        <v>87</v>
      </c>
      <c r="G803" s="765"/>
      <c r="H803" s="68" t="s">
        <v>1299</v>
      </c>
      <c r="I803" s="145" t="s">
        <v>44</v>
      </c>
      <c r="J803" s="222">
        <v>385077600</v>
      </c>
      <c r="K803" s="71" t="s">
        <v>45</v>
      </c>
      <c r="L803" s="152" t="s">
        <v>46</v>
      </c>
      <c r="M803" s="155" t="s">
        <v>1310</v>
      </c>
      <c r="N803" s="142">
        <v>90621000</v>
      </c>
      <c r="O803" s="75">
        <v>138348800</v>
      </c>
      <c r="P803" s="74">
        <v>139914022</v>
      </c>
      <c r="Q803" s="74">
        <v>321542614</v>
      </c>
      <c r="R803" s="74">
        <v>139914022</v>
      </c>
      <c r="S803" s="143" t="s">
        <v>1301</v>
      </c>
      <c r="T803" s="77">
        <v>37</v>
      </c>
      <c r="U803" s="78">
        <f t="shared" si="642"/>
        <v>84</v>
      </c>
      <c r="V803" s="78">
        <f t="shared" si="642"/>
        <v>37</v>
      </c>
      <c r="W803" s="78">
        <v>31.708915184046983</v>
      </c>
      <c r="X803" s="78">
        <f t="shared" si="643"/>
        <v>83.500731800551364</v>
      </c>
      <c r="Y803" s="78">
        <f>(P803/J803)*100</f>
        <v>36.33398099499945</v>
      </c>
      <c r="Z803" s="79">
        <f t="shared" si="644"/>
        <v>245163578</v>
      </c>
      <c r="AA803" s="79">
        <f>J803-Q803</f>
        <v>63534986</v>
      </c>
      <c r="AB803" s="79" t="e">
        <f t="shared" si="644"/>
        <v>#VALUE!</v>
      </c>
      <c r="AC803" s="79"/>
      <c r="AD803" s="81"/>
    </row>
    <row r="804" spans="1:30" s="65" customFormat="1" ht="30" customHeight="1">
      <c r="A804" s="264"/>
      <c r="B804" s="265"/>
      <c r="C804" s="51" t="s">
        <v>1330</v>
      </c>
      <c r="D804" s="171"/>
      <c r="E804" s="171"/>
      <c r="F804" s="802" t="s">
        <v>90</v>
      </c>
      <c r="G804" s="817"/>
      <c r="H804" s="266"/>
      <c r="I804" s="54"/>
      <c r="J804" s="215"/>
      <c r="K804" s="220"/>
      <c r="L804" s="267"/>
      <c r="M804" s="290"/>
      <c r="N804" s="301"/>
      <c r="O804" s="301"/>
      <c r="P804" s="301"/>
      <c r="Q804" s="301"/>
      <c r="R804" s="301"/>
      <c r="S804" s="270"/>
      <c r="T804" s="61"/>
      <c r="U804" s="62"/>
      <c r="V804" s="62"/>
      <c r="W804" s="62"/>
      <c r="X804" s="62"/>
      <c r="Y804" s="62"/>
      <c r="Z804" s="63"/>
      <c r="AA804" s="63"/>
      <c r="AB804" s="63"/>
      <c r="AC804" s="63"/>
      <c r="AD804" s="64"/>
    </row>
    <row r="805" spans="1:30" s="50" customFormat="1" ht="30" customHeight="1">
      <c r="A805" s="277"/>
      <c r="B805" s="278"/>
      <c r="C805" s="66" t="s">
        <v>1331</v>
      </c>
      <c r="D805" s="67"/>
      <c r="E805" s="67"/>
      <c r="F805" s="762" t="s">
        <v>1332</v>
      </c>
      <c r="G805" s="765"/>
      <c r="H805" s="68" t="s">
        <v>1299</v>
      </c>
      <c r="I805" s="145" t="s">
        <v>44</v>
      </c>
      <c r="J805" s="222">
        <v>70985450</v>
      </c>
      <c r="K805" s="71" t="s">
        <v>45</v>
      </c>
      <c r="L805" s="152" t="s">
        <v>46</v>
      </c>
      <c r="M805" s="155" t="s">
        <v>1310</v>
      </c>
      <c r="N805" s="142">
        <v>10487715</v>
      </c>
      <c r="O805" s="75">
        <f t="shared" ref="O805:O807" si="645">N805</f>
        <v>10487715</v>
      </c>
      <c r="P805" s="74">
        <v>17307715</v>
      </c>
      <c r="Q805" s="74">
        <v>33202745</v>
      </c>
      <c r="R805" s="74">
        <v>17307715</v>
      </c>
      <c r="S805" s="143"/>
      <c r="T805" s="77">
        <v>25</v>
      </c>
      <c r="U805" s="78">
        <f t="shared" ref="U805:V807" si="646">ROUNDUP(X805,0)</f>
        <v>47</v>
      </c>
      <c r="V805" s="78">
        <f t="shared" si="646"/>
        <v>25</v>
      </c>
      <c r="W805" s="78">
        <v>31.708915184046983</v>
      </c>
      <c r="X805" s="78">
        <f t="shared" ref="X805:X807" si="647">Q805/J805*100</f>
        <v>46.774014956586171</v>
      </c>
      <c r="Y805" s="78">
        <f>(P805/J805)*100</f>
        <v>24.382059985532244</v>
      </c>
      <c r="Z805" s="79">
        <f t="shared" ref="Z805:AB807" si="648">J805-P805</f>
        <v>53677735</v>
      </c>
      <c r="AA805" s="79">
        <f>J805-Q805</f>
        <v>37782705</v>
      </c>
      <c r="AB805" s="79" t="e">
        <f t="shared" si="648"/>
        <v>#VALUE!</v>
      </c>
      <c r="AC805" s="79"/>
      <c r="AD805" s="81"/>
    </row>
    <row r="806" spans="1:30" s="50" customFormat="1" ht="30" customHeight="1">
      <c r="A806" s="277"/>
      <c r="B806" s="278"/>
      <c r="C806" s="66" t="s">
        <v>1333</v>
      </c>
      <c r="D806" s="67"/>
      <c r="E806" s="67"/>
      <c r="F806" s="762" t="s">
        <v>501</v>
      </c>
      <c r="G806" s="765"/>
      <c r="H806" s="68" t="s">
        <v>1299</v>
      </c>
      <c r="I806" s="145" t="s">
        <v>44</v>
      </c>
      <c r="J806" s="222">
        <v>3465700</v>
      </c>
      <c r="K806" s="71" t="s">
        <v>45</v>
      </c>
      <c r="L806" s="152" t="s">
        <v>46</v>
      </c>
      <c r="M806" s="155" t="s">
        <v>1310</v>
      </c>
      <c r="N806" s="142">
        <v>0</v>
      </c>
      <c r="O806" s="75">
        <f t="shared" si="645"/>
        <v>0</v>
      </c>
      <c r="P806" s="74">
        <v>0</v>
      </c>
      <c r="Q806" s="74">
        <v>0</v>
      </c>
      <c r="R806" s="74">
        <v>0</v>
      </c>
      <c r="S806" s="143" t="s">
        <v>1301</v>
      </c>
      <c r="T806" s="77">
        <v>0</v>
      </c>
      <c r="U806" s="78">
        <f t="shared" si="646"/>
        <v>0</v>
      </c>
      <c r="V806" s="78">
        <f t="shared" si="646"/>
        <v>0</v>
      </c>
      <c r="W806" s="78">
        <v>31.708915184046983</v>
      </c>
      <c r="X806" s="78">
        <f t="shared" si="647"/>
        <v>0</v>
      </c>
      <c r="Y806" s="78">
        <f>(P806/J806)*100</f>
        <v>0</v>
      </c>
      <c r="Z806" s="79">
        <f t="shared" si="648"/>
        <v>3465700</v>
      </c>
      <c r="AA806" s="79">
        <f>J806-Q806</f>
        <v>3465700</v>
      </c>
      <c r="AB806" s="79" t="e">
        <f t="shared" si="648"/>
        <v>#VALUE!</v>
      </c>
      <c r="AC806" s="79"/>
      <c r="AD806" s="81"/>
    </row>
    <row r="807" spans="1:30" s="50" customFormat="1" ht="30" customHeight="1">
      <c r="A807" s="277"/>
      <c r="B807" s="278"/>
      <c r="C807" s="66" t="s">
        <v>1334</v>
      </c>
      <c r="D807" s="67"/>
      <c r="E807" s="67"/>
      <c r="F807" s="762" t="s">
        <v>1335</v>
      </c>
      <c r="G807" s="765"/>
      <c r="H807" s="68" t="s">
        <v>1299</v>
      </c>
      <c r="I807" s="145" t="s">
        <v>44</v>
      </c>
      <c r="J807" s="222">
        <v>20434200</v>
      </c>
      <c r="K807" s="71" t="s">
        <v>45</v>
      </c>
      <c r="L807" s="152" t="s">
        <v>46</v>
      </c>
      <c r="M807" s="155" t="s">
        <v>1310</v>
      </c>
      <c r="N807" s="142">
        <v>0</v>
      </c>
      <c r="O807" s="75">
        <f t="shared" si="645"/>
        <v>0</v>
      </c>
      <c r="P807" s="74">
        <v>20391800</v>
      </c>
      <c r="Q807" s="74">
        <v>20391800</v>
      </c>
      <c r="R807" s="74">
        <v>20391800</v>
      </c>
      <c r="S807" s="143" t="s">
        <v>1301</v>
      </c>
      <c r="T807" s="77">
        <v>100</v>
      </c>
      <c r="U807" s="78">
        <f t="shared" si="646"/>
        <v>100</v>
      </c>
      <c r="V807" s="78">
        <f t="shared" si="646"/>
        <v>100</v>
      </c>
      <c r="W807" s="78">
        <v>31.708915184046983</v>
      </c>
      <c r="X807" s="78">
        <f t="shared" si="647"/>
        <v>99.792504722475059</v>
      </c>
      <c r="Y807" s="78">
        <f>(P807/J807)*100</f>
        <v>99.792504722475059</v>
      </c>
      <c r="Z807" s="79">
        <f t="shared" si="648"/>
        <v>42400</v>
      </c>
      <c r="AA807" s="79">
        <f>J807-Q807</f>
        <v>42400</v>
      </c>
      <c r="AB807" s="79" t="e">
        <f t="shared" si="648"/>
        <v>#VALUE!</v>
      </c>
      <c r="AC807" s="79"/>
      <c r="AD807" s="81"/>
    </row>
    <row r="808" spans="1:30" s="50" customFormat="1" ht="30" customHeight="1">
      <c r="A808" s="277"/>
      <c r="B808" s="278"/>
      <c r="C808" s="51" t="s">
        <v>1336</v>
      </c>
      <c r="D808" s="171"/>
      <c r="E808" s="171"/>
      <c r="F808" s="802" t="s">
        <v>1337</v>
      </c>
      <c r="G808" s="817"/>
      <c r="H808" s="266"/>
      <c r="I808" s="126"/>
      <c r="J808" s="276"/>
      <c r="K808" s="133"/>
      <c r="L808" s="128"/>
      <c r="M808" s="129"/>
      <c r="N808" s="303"/>
      <c r="O808" s="303"/>
      <c r="P808" s="303"/>
      <c r="Q808" s="303"/>
      <c r="R808" s="303"/>
      <c r="S808" s="304"/>
      <c r="T808" s="96"/>
      <c r="U808" s="97"/>
      <c r="V808" s="97"/>
      <c r="W808" s="97"/>
      <c r="X808" s="97"/>
      <c r="Y808" s="97"/>
      <c r="Z808" s="98"/>
      <c r="AA808" s="98"/>
      <c r="AB808" s="98"/>
      <c r="AC808" s="98"/>
      <c r="AD808" s="99"/>
    </row>
    <row r="809" spans="1:30" s="50" customFormat="1" ht="30" customHeight="1">
      <c r="A809" s="277"/>
      <c r="B809" s="278"/>
      <c r="C809" s="51" t="s">
        <v>1338</v>
      </c>
      <c r="D809" s="171"/>
      <c r="E809" s="171"/>
      <c r="F809" s="802" t="s">
        <v>1339</v>
      </c>
      <c r="G809" s="817"/>
      <c r="H809" s="266"/>
      <c r="I809" s="54"/>
      <c r="J809" s="215"/>
      <c r="K809" s="133"/>
      <c r="L809" s="128"/>
      <c r="M809" s="129"/>
      <c r="N809" s="303"/>
      <c r="O809" s="303"/>
      <c r="P809" s="303"/>
      <c r="Q809" s="303"/>
      <c r="R809" s="303"/>
      <c r="S809" s="304"/>
      <c r="T809" s="96"/>
      <c r="U809" s="97"/>
      <c r="V809" s="97"/>
      <c r="W809" s="97"/>
      <c r="X809" s="97"/>
      <c r="Y809" s="97"/>
      <c r="Z809" s="98"/>
      <c r="AA809" s="98"/>
      <c r="AB809" s="98"/>
      <c r="AC809" s="98"/>
      <c r="AD809" s="99"/>
    </row>
    <row r="810" spans="1:30" s="50" customFormat="1" ht="30" customHeight="1">
      <c r="A810" s="277"/>
      <c r="B810" s="278"/>
      <c r="C810" s="66" t="s">
        <v>1340</v>
      </c>
      <c r="D810" s="67"/>
      <c r="E810" s="67"/>
      <c r="F810" s="762" t="s">
        <v>1341</v>
      </c>
      <c r="G810" s="765"/>
      <c r="H810" s="305" t="s">
        <v>1342</v>
      </c>
      <c r="I810" s="69" t="s">
        <v>1343</v>
      </c>
      <c r="J810" s="222">
        <v>860000000</v>
      </c>
      <c r="K810" s="71" t="s">
        <v>891</v>
      </c>
      <c r="L810" s="152" t="s">
        <v>46</v>
      </c>
      <c r="M810" s="306" t="s">
        <v>1344</v>
      </c>
      <c r="N810" s="142">
        <v>0</v>
      </c>
      <c r="O810" s="75">
        <f t="shared" ref="O810:R812" si="649">N810</f>
        <v>0</v>
      </c>
      <c r="P810" s="74">
        <f t="shared" si="649"/>
        <v>0</v>
      </c>
      <c r="Q810" s="74">
        <v>215000000</v>
      </c>
      <c r="R810" s="74">
        <f t="shared" si="649"/>
        <v>215000000</v>
      </c>
      <c r="S810" s="143" t="s">
        <v>1301</v>
      </c>
      <c r="T810" s="77">
        <v>0</v>
      </c>
      <c r="U810" s="78">
        <f t="shared" ref="U810:V812" si="650">ROUNDUP(X810,0)</f>
        <v>25</v>
      </c>
      <c r="V810" s="78">
        <f t="shared" si="650"/>
        <v>0</v>
      </c>
      <c r="W810" s="78">
        <v>31.708915184046983</v>
      </c>
      <c r="X810" s="78">
        <f t="shared" ref="X810:X812" si="651">Q810/J810*100</f>
        <v>25</v>
      </c>
      <c r="Y810" s="78">
        <f>(P810/J810)*100</f>
        <v>0</v>
      </c>
      <c r="Z810" s="79">
        <f t="shared" ref="Z810:AB812" si="652">J810-P810</f>
        <v>860000000</v>
      </c>
      <c r="AA810" s="79">
        <f>J810-Q810</f>
        <v>645000000</v>
      </c>
      <c r="AB810" s="79" t="e">
        <f t="shared" si="652"/>
        <v>#VALUE!</v>
      </c>
      <c r="AC810" s="79"/>
      <c r="AD810" s="81"/>
    </row>
    <row r="811" spans="1:30" s="104" customFormat="1" ht="30" customHeight="1">
      <c r="A811" s="307"/>
      <c r="B811" s="308"/>
      <c r="C811" s="309" t="s">
        <v>1345</v>
      </c>
      <c r="D811" s="310"/>
      <c r="E811" s="310"/>
      <c r="F811" s="762" t="s">
        <v>1346</v>
      </c>
      <c r="G811" s="765"/>
      <c r="H811" s="305" t="s">
        <v>1342</v>
      </c>
      <c r="I811" s="69" t="s">
        <v>1343</v>
      </c>
      <c r="J811" s="222">
        <v>100000000</v>
      </c>
      <c r="K811" s="311" t="s">
        <v>891</v>
      </c>
      <c r="L811" s="312" t="s">
        <v>46</v>
      </c>
      <c r="M811" s="313" t="s">
        <v>1347</v>
      </c>
      <c r="N811" s="142">
        <v>0</v>
      </c>
      <c r="O811" s="75">
        <f t="shared" si="649"/>
        <v>0</v>
      </c>
      <c r="P811" s="74">
        <f t="shared" si="649"/>
        <v>0</v>
      </c>
      <c r="Q811" s="74">
        <v>25000000</v>
      </c>
      <c r="R811" s="74">
        <f t="shared" si="649"/>
        <v>25000000</v>
      </c>
      <c r="S811" s="143" t="s">
        <v>1301</v>
      </c>
      <c r="T811" s="314">
        <v>0</v>
      </c>
      <c r="U811" s="78">
        <f t="shared" si="650"/>
        <v>25</v>
      </c>
      <c r="V811" s="78">
        <f t="shared" si="650"/>
        <v>0</v>
      </c>
      <c r="W811" s="78">
        <v>31.708915184046983</v>
      </c>
      <c r="X811" s="78">
        <f t="shared" si="651"/>
        <v>25</v>
      </c>
      <c r="Y811" s="315">
        <f>(P811/J811)*100</f>
        <v>0</v>
      </c>
      <c r="Z811" s="316">
        <f t="shared" si="652"/>
        <v>100000000</v>
      </c>
      <c r="AA811" s="316">
        <f>J811-Q811</f>
        <v>75000000</v>
      </c>
      <c r="AB811" s="316" t="e">
        <f t="shared" si="652"/>
        <v>#VALUE!</v>
      </c>
      <c r="AC811" s="316"/>
      <c r="AD811" s="317"/>
    </row>
    <row r="812" spans="1:30" s="50" customFormat="1" ht="39.75" customHeight="1">
      <c r="A812" s="277"/>
      <c r="B812" s="278"/>
      <c r="C812" s="66" t="s">
        <v>1348</v>
      </c>
      <c r="D812" s="67"/>
      <c r="E812" s="67"/>
      <c r="F812" s="762" t="s">
        <v>1349</v>
      </c>
      <c r="G812" s="765"/>
      <c r="H812" s="305" t="s">
        <v>1342</v>
      </c>
      <c r="I812" s="69" t="s">
        <v>1343</v>
      </c>
      <c r="J812" s="222">
        <v>1213997100</v>
      </c>
      <c r="K812" s="71" t="s">
        <v>1350</v>
      </c>
      <c r="L812" s="152" t="s">
        <v>1351</v>
      </c>
      <c r="M812" s="306" t="s">
        <v>1352</v>
      </c>
      <c r="N812" s="142">
        <v>0</v>
      </c>
      <c r="O812" s="75">
        <f t="shared" si="649"/>
        <v>0</v>
      </c>
      <c r="P812" s="74">
        <f t="shared" si="649"/>
        <v>0</v>
      </c>
      <c r="Q812" s="74">
        <v>17880000</v>
      </c>
      <c r="R812" s="74">
        <f t="shared" si="649"/>
        <v>17880000</v>
      </c>
      <c r="S812" s="143" t="s">
        <v>1301</v>
      </c>
      <c r="T812" s="77">
        <v>0</v>
      </c>
      <c r="U812" s="78">
        <f t="shared" si="650"/>
        <v>2</v>
      </c>
      <c r="V812" s="78">
        <f t="shared" si="650"/>
        <v>0</v>
      </c>
      <c r="W812" s="78">
        <v>31.708915184046983</v>
      </c>
      <c r="X812" s="78">
        <f t="shared" si="651"/>
        <v>1.4728206517132536</v>
      </c>
      <c r="Y812" s="78">
        <f>(P812/J812)*100</f>
        <v>0</v>
      </c>
      <c r="Z812" s="79">
        <f t="shared" si="652"/>
        <v>1213997100</v>
      </c>
      <c r="AA812" s="79">
        <f>J812-Q812</f>
        <v>1196117100</v>
      </c>
      <c r="AB812" s="79" t="e">
        <f t="shared" si="652"/>
        <v>#VALUE!</v>
      </c>
      <c r="AC812" s="79"/>
      <c r="AD812" s="81"/>
    </row>
    <row r="813" spans="1:30" s="65" customFormat="1" ht="30" customHeight="1">
      <c r="A813" s="264"/>
      <c r="B813" s="265"/>
      <c r="C813" s="51" t="s">
        <v>1353</v>
      </c>
      <c r="D813" s="171"/>
      <c r="E813" s="171"/>
      <c r="F813" s="802" t="s">
        <v>1354</v>
      </c>
      <c r="G813" s="817"/>
      <c r="H813" s="266"/>
      <c r="I813" s="54"/>
      <c r="J813" s="215"/>
      <c r="K813" s="220"/>
      <c r="L813" s="267"/>
      <c r="M813" s="290"/>
      <c r="N813" s="301"/>
      <c r="O813" s="301"/>
      <c r="P813" s="301"/>
      <c r="Q813" s="301"/>
      <c r="R813" s="301"/>
      <c r="S813" s="270"/>
      <c r="T813" s="61"/>
      <c r="U813" s="62"/>
      <c r="V813" s="62"/>
      <c r="W813" s="62"/>
      <c r="X813" s="62"/>
      <c r="Y813" s="62"/>
      <c r="Z813" s="63"/>
      <c r="AA813" s="63"/>
      <c r="AB813" s="63"/>
      <c r="AC813" s="63"/>
      <c r="AD813" s="64"/>
    </row>
    <row r="814" spans="1:30" s="65" customFormat="1" ht="45.75" customHeight="1">
      <c r="A814" s="264"/>
      <c r="B814" s="265"/>
      <c r="C814" s="51" t="s">
        <v>1355</v>
      </c>
      <c r="D814" s="171"/>
      <c r="E814" s="171"/>
      <c r="F814" s="802" t="s">
        <v>1356</v>
      </c>
      <c r="G814" s="817"/>
      <c r="H814" s="266"/>
      <c r="I814" s="54"/>
      <c r="J814" s="215"/>
      <c r="K814" s="220"/>
      <c r="L814" s="267"/>
      <c r="M814" s="290"/>
      <c r="N814" s="301"/>
      <c r="O814" s="301"/>
      <c r="P814" s="301"/>
      <c r="Q814" s="301"/>
      <c r="R814" s="301"/>
      <c r="S814" s="270"/>
      <c r="T814" s="61"/>
      <c r="U814" s="62"/>
      <c r="V814" s="62"/>
      <c r="W814" s="62"/>
      <c r="X814" s="62"/>
      <c r="Y814" s="62"/>
      <c r="Z814" s="63"/>
      <c r="AA814" s="63"/>
      <c r="AB814" s="63"/>
      <c r="AC814" s="63"/>
      <c r="AD814" s="64"/>
    </row>
    <row r="815" spans="1:30" s="50" customFormat="1" ht="30" customHeight="1">
      <c r="A815" s="277"/>
      <c r="B815" s="278"/>
      <c r="C815" s="66" t="s">
        <v>1357</v>
      </c>
      <c r="D815" s="67"/>
      <c r="E815" s="67"/>
      <c r="F815" s="762" t="s">
        <v>1358</v>
      </c>
      <c r="G815" s="765"/>
      <c r="H815" s="68" t="s">
        <v>1299</v>
      </c>
      <c r="I815" s="69"/>
      <c r="J815" s="222">
        <v>40000000</v>
      </c>
      <c r="K815" s="71" t="s">
        <v>45</v>
      </c>
      <c r="L815" s="152" t="s">
        <v>46</v>
      </c>
      <c r="M815" s="155" t="s">
        <v>1359</v>
      </c>
      <c r="N815" s="142">
        <v>0</v>
      </c>
      <c r="O815" s="75">
        <v>11147500</v>
      </c>
      <c r="P815" s="74">
        <f t="shared" ref="P815:R815" si="653">O815</f>
        <v>11147500</v>
      </c>
      <c r="Q815" s="74">
        <v>18249500</v>
      </c>
      <c r="R815" s="74">
        <f t="shared" si="653"/>
        <v>18249500</v>
      </c>
      <c r="S815" s="143"/>
      <c r="T815" s="77">
        <v>28</v>
      </c>
      <c r="U815" s="78">
        <f t="shared" ref="U815:V816" si="654">ROUNDUP(X815,0)</f>
        <v>46</v>
      </c>
      <c r="V815" s="78">
        <f t="shared" si="654"/>
        <v>28</v>
      </c>
      <c r="W815" s="78">
        <v>31.708915184046983</v>
      </c>
      <c r="X815" s="78">
        <f t="shared" ref="X815:X816" si="655">Q815/J815*100</f>
        <v>45.623750000000001</v>
      </c>
      <c r="Y815" s="78">
        <f>(P815/J815)*100</f>
        <v>27.868749999999999</v>
      </c>
      <c r="Z815" s="79">
        <f t="shared" ref="Z815:AB816" si="656">J815-P815</f>
        <v>28852500</v>
      </c>
      <c r="AA815" s="79">
        <f>J815-Q815</f>
        <v>21750500</v>
      </c>
      <c r="AB815" s="79" t="e">
        <f t="shared" si="656"/>
        <v>#VALUE!</v>
      </c>
      <c r="AC815" s="79"/>
      <c r="AD815" s="81"/>
    </row>
    <row r="816" spans="1:30" s="50" customFormat="1" ht="30" customHeight="1">
      <c r="A816" s="277"/>
      <c r="B816" s="278"/>
      <c r="C816" s="66" t="s">
        <v>1360</v>
      </c>
      <c r="D816" s="67"/>
      <c r="E816" s="67"/>
      <c r="F816" s="762" t="s">
        <v>1361</v>
      </c>
      <c r="G816" s="765"/>
      <c r="H816" s="68" t="s">
        <v>1299</v>
      </c>
      <c r="I816" s="69"/>
      <c r="J816" s="222">
        <v>30000000</v>
      </c>
      <c r="K816" s="71" t="s">
        <v>45</v>
      </c>
      <c r="L816" s="152" t="s">
        <v>46</v>
      </c>
      <c r="M816" s="155" t="s">
        <v>1362</v>
      </c>
      <c r="N816" s="142">
        <v>0</v>
      </c>
      <c r="O816" s="75">
        <v>3183000</v>
      </c>
      <c r="P816" s="74">
        <v>19835600</v>
      </c>
      <c r="Q816" s="74">
        <v>28818000</v>
      </c>
      <c r="R816" s="74">
        <v>19835600</v>
      </c>
      <c r="S816" s="143" t="s">
        <v>1301</v>
      </c>
      <c r="T816" s="77">
        <v>67</v>
      </c>
      <c r="U816" s="78">
        <f t="shared" si="654"/>
        <v>97</v>
      </c>
      <c r="V816" s="78">
        <f t="shared" si="654"/>
        <v>67</v>
      </c>
      <c r="W816" s="78">
        <v>31.708915184046983</v>
      </c>
      <c r="X816" s="78">
        <f t="shared" si="655"/>
        <v>96.06</v>
      </c>
      <c r="Y816" s="78">
        <f>(P816/J816)*100</f>
        <v>66.11866666666667</v>
      </c>
      <c r="Z816" s="79">
        <f t="shared" si="656"/>
        <v>10164400</v>
      </c>
      <c r="AA816" s="79">
        <f>J816-Q816</f>
        <v>1182000</v>
      </c>
      <c r="AB816" s="79" t="e">
        <f t="shared" si="656"/>
        <v>#VALUE!</v>
      </c>
      <c r="AC816" s="79"/>
      <c r="AD816" s="81"/>
    </row>
    <row r="817" spans="1:30" s="65" customFormat="1" ht="30" customHeight="1">
      <c r="A817" s="264"/>
      <c r="B817" s="265"/>
      <c r="C817" s="51" t="s">
        <v>1363</v>
      </c>
      <c r="D817" s="171"/>
      <c r="E817" s="171"/>
      <c r="F817" s="802" t="s">
        <v>1364</v>
      </c>
      <c r="G817" s="817"/>
      <c r="H817" s="266"/>
      <c r="I817" s="54"/>
      <c r="J817" s="215"/>
      <c r="K817" s="220"/>
      <c r="L817" s="267"/>
      <c r="M817" s="290"/>
      <c r="N817" s="301"/>
      <c r="O817" s="301"/>
      <c r="P817" s="301"/>
      <c r="Q817" s="301"/>
      <c r="R817" s="301"/>
      <c r="S817" s="270"/>
      <c r="T817" s="61"/>
      <c r="U817" s="62"/>
      <c r="V817" s="62"/>
      <c r="W817" s="62"/>
      <c r="X817" s="62"/>
      <c r="Y817" s="62"/>
      <c r="Z817" s="63"/>
      <c r="AA817" s="63"/>
      <c r="AB817" s="63"/>
      <c r="AC817" s="63"/>
      <c r="AD817" s="64"/>
    </row>
    <row r="818" spans="1:30" s="50" customFormat="1" ht="30" customHeight="1">
      <c r="A818" s="277"/>
      <c r="B818" s="278"/>
      <c r="C818" s="66" t="s">
        <v>1365</v>
      </c>
      <c r="D818" s="67"/>
      <c r="E818" s="67"/>
      <c r="F818" s="762" t="s">
        <v>1366</v>
      </c>
      <c r="G818" s="765"/>
      <c r="H818" s="68" t="s">
        <v>1299</v>
      </c>
      <c r="I818" s="69"/>
      <c r="J818" s="222">
        <v>39993100</v>
      </c>
      <c r="K818" s="71" t="s">
        <v>45</v>
      </c>
      <c r="L818" s="152" t="s">
        <v>1367</v>
      </c>
      <c r="M818" s="155" t="s">
        <v>1368</v>
      </c>
      <c r="N818" s="142">
        <v>39993100</v>
      </c>
      <c r="O818" s="75">
        <f t="shared" ref="O818:R819" si="657">N818</f>
        <v>39993100</v>
      </c>
      <c r="P818" s="74">
        <f t="shared" si="657"/>
        <v>39993100</v>
      </c>
      <c r="Q818" s="74">
        <v>39993100</v>
      </c>
      <c r="R818" s="74">
        <f t="shared" si="657"/>
        <v>39993100</v>
      </c>
      <c r="S818" s="143" t="s">
        <v>1369</v>
      </c>
      <c r="T818" s="77">
        <v>100</v>
      </c>
      <c r="U818" s="78">
        <f t="shared" ref="U818:V819" si="658">ROUNDUP(X818,0)</f>
        <v>100</v>
      </c>
      <c r="V818" s="78">
        <f t="shared" si="658"/>
        <v>100</v>
      </c>
      <c r="W818" s="78">
        <v>31.708915184046983</v>
      </c>
      <c r="X818" s="78">
        <f t="shared" ref="X818:X819" si="659">Q818/J818*100</f>
        <v>100</v>
      </c>
      <c r="Y818" s="78">
        <f>(P818/J818)*100</f>
        <v>100</v>
      </c>
      <c r="Z818" s="79">
        <f t="shared" ref="Z818:AB819" si="660">J818-P818</f>
        <v>0</v>
      </c>
      <c r="AA818" s="79">
        <f>J818-Q818</f>
        <v>0</v>
      </c>
      <c r="AB818" s="79" t="e">
        <f t="shared" si="660"/>
        <v>#VALUE!</v>
      </c>
      <c r="AC818" s="79"/>
      <c r="AD818" s="81"/>
    </row>
    <row r="819" spans="1:30" s="50" customFormat="1" ht="30" customHeight="1">
      <c r="A819" s="277"/>
      <c r="B819" s="278"/>
      <c r="C819" s="66" t="s">
        <v>1370</v>
      </c>
      <c r="D819" s="67"/>
      <c r="E819" s="67"/>
      <c r="F819" s="762" t="s">
        <v>1371</v>
      </c>
      <c r="G819" s="765"/>
      <c r="H819" s="68" t="s">
        <v>1299</v>
      </c>
      <c r="I819" s="69"/>
      <c r="J819" s="222">
        <v>30000000</v>
      </c>
      <c r="K819" s="71" t="s">
        <v>45</v>
      </c>
      <c r="L819" s="152" t="s">
        <v>46</v>
      </c>
      <c r="M819" s="155" t="s">
        <v>1372</v>
      </c>
      <c r="N819" s="142">
        <v>15487000</v>
      </c>
      <c r="O819" s="75">
        <v>19048000</v>
      </c>
      <c r="P819" s="74">
        <f t="shared" si="657"/>
        <v>19048000</v>
      </c>
      <c r="Q819" s="74">
        <v>29631000</v>
      </c>
      <c r="R819" s="74">
        <f t="shared" si="657"/>
        <v>29631000</v>
      </c>
      <c r="S819" s="143" t="s">
        <v>1301</v>
      </c>
      <c r="T819" s="77">
        <v>64</v>
      </c>
      <c r="U819" s="78">
        <f t="shared" si="658"/>
        <v>99</v>
      </c>
      <c r="V819" s="78">
        <f t="shared" si="658"/>
        <v>64</v>
      </c>
      <c r="W819" s="78">
        <v>31.708915184046983</v>
      </c>
      <c r="X819" s="78">
        <f t="shared" si="659"/>
        <v>98.77</v>
      </c>
      <c r="Y819" s="78">
        <f>(P819/J819)*100</f>
        <v>63.493333333333332</v>
      </c>
      <c r="Z819" s="79">
        <f t="shared" si="660"/>
        <v>10952000</v>
      </c>
      <c r="AA819" s="79">
        <f>J819-Q819</f>
        <v>369000</v>
      </c>
      <c r="AB819" s="79" t="e">
        <f t="shared" si="660"/>
        <v>#VALUE!</v>
      </c>
      <c r="AC819" s="79"/>
      <c r="AD819" s="81"/>
    </row>
    <row r="820" spans="1:30" s="65" customFormat="1" ht="30" customHeight="1">
      <c r="A820" s="264"/>
      <c r="B820" s="265"/>
      <c r="C820" s="51" t="s">
        <v>1373</v>
      </c>
      <c r="D820" s="171"/>
      <c r="E820" s="171"/>
      <c r="F820" s="802" t="s">
        <v>1374</v>
      </c>
      <c r="G820" s="817"/>
      <c r="H820" s="266"/>
      <c r="I820" s="54"/>
      <c r="J820" s="215"/>
      <c r="K820" s="220"/>
      <c r="L820" s="267"/>
      <c r="M820" s="290"/>
      <c r="N820" s="301"/>
      <c r="O820" s="301"/>
      <c r="P820" s="301"/>
      <c r="Q820" s="301"/>
      <c r="R820" s="301"/>
      <c r="S820" s="270"/>
      <c r="T820" s="61"/>
      <c r="U820" s="62"/>
      <c r="V820" s="62"/>
      <c r="W820" s="62"/>
      <c r="X820" s="62"/>
      <c r="Y820" s="62"/>
      <c r="Z820" s="63"/>
      <c r="AA820" s="63"/>
      <c r="AB820" s="63"/>
      <c r="AC820" s="63"/>
      <c r="AD820" s="64"/>
    </row>
    <row r="821" spans="1:30" s="50" customFormat="1" ht="30" customHeight="1">
      <c r="A821" s="277"/>
      <c r="B821" s="278"/>
      <c r="C821" s="66" t="s">
        <v>1375</v>
      </c>
      <c r="D821" s="67"/>
      <c r="E821" s="67"/>
      <c r="F821" s="762" t="s">
        <v>1376</v>
      </c>
      <c r="G821" s="765"/>
      <c r="H821" s="68" t="s">
        <v>1299</v>
      </c>
      <c r="I821" s="69"/>
      <c r="J821" s="222"/>
      <c r="K821" s="71"/>
      <c r="L821" s="152"/>
      <c r="M821" s="318"/>
      <c r="N821" s="142"/>
      <c r="O821" s="75"/>
      <c r="P821" s="74"/>
      <c r="Q821" s="74"/>
      <c r="R821" s="74"/>
      <c r="S821" s="143"/>
      <c r="T821" s="77"/>
      <c r="U821" s="78"/>
      <c r="V821" s="78"/>
      <c r="W821" s="78"/>
      <c r="X821" s="78"/>
      <c r="Y821" s="78"/>
      <c r="Z821" s="79"/>
      <c r="AA821" s="79"/>
      <c r="AB821" s="79"/>
      <c r="AC821" s="79"/>
      <c r="AD821" s="81"/>
    </row>
    <row r="822" spans="1:30" s="50" customFormat="1" ht="30" customHeight="1">
      <c r="A822" s="277"/>
      <c r="B822" s="278"/>
      <c r="C822" s="66"/>
      <c r="D822" s="67"/>
      <c r="E822" s="67"/>
      <c r="F822" s="762" t="s">
        <v>1377</v>
      </c>
      <c r="G822" s="765"/>
      <c r="H822" s="68" t="s">
        <v>1299</v>
      </c>
      <c r="I822" s="69" t="s">
        <v>44</v>
      </c>
      <c r="J822" s="222">
        <v>25000000</v>
      </c>
      <c r="K822" s="71" t="s">
        <v>45</v>
      </c>
      <c r="L822" s="152" t="s">
        <v>46</v>
      </c>
      <c r="M822" s="319" t="s">
        <v>1378</v>
      </c>
      <c r="N822" s="142"/>
      <c r="O822" s="75">
        <v>18390000</v>
      </c>
      <c r="P822" s="74">
        <v>24610000</v>
      </c>
      <c r="Q822" s="74">
        <v>24610000</v>
      </c>
      <c r="R822" s="74">
        <v>24610000</v>
      </c>
      <c r="S822" s="143" t="s">
        <v>1379</v>
      </c>
      <c r="T822" s="77">
        <v>99</v>
      </c>
      <c r="U822" s="78">
        <f t="shared" ref="U822:V825" si="661">ROUNDUP(X822,0)</f>
        <v>99</v>
      </c>
      <c r="V822" s="78">
        <f t="shared" si="661"/>
        <v>99</v>
      </c>
      <c r="W822" s="78">
        <v>31.708915184046983</v>
      </c>
      <c r="X822" s="78">
        <f t="shared" ref="X822:X825" si="662">Q822/J822*100</f>
        <v>98.440000000000012</v>
      </c>
      <c r="Y822" s="78">
        <f t="shared" ref="Y822:Y824" si="663">(P822/J822)*100</f>
        <v>98.440000000000012</v>
      </c>
      <c r="Z822" s="79">
        <f t="shared" ref="Z822:AB824" si="664">J822-P822</f>
        <v>390000</v>
      </c>
      <c r="AA822" s="79">
        <f>J822-Q822</f>
        <v>390000</v>
      </c>
      <c r="AB822" s="79" t="e">
        <f t="shared" si="664"/>
        <v>#VALUE!</v>
      </c>
      <c r="AC822" s="79"/>
      <c r="AD822" s="81"/>
    </row>
    <row r="823" spans="1:30" s="50" customFormat="1" ht="30" customHeight="1">
      <c r="A823" s="277"/>
      <c r="B823" s="278"/>
      <c r="C823" s="66"/>
      <c r="D823" s="67"/>
      <c r="E823" s="67"/>
      <c r="F823" s="762" t="s">
        <v>1380</v>
      </c>
      <c r="G823" s="765"/>
      <c r="H823" s="68" t="s">
        <v>1381</v>
      </c>
      <c r="I823" s="69" t="s">
        <v>1382</v>
      </c>
      <c r="J823" s="222">
        <v>60000000</v>
      </c>
      <c r="K823" s="71" t="s">
        <v>1383</v>
      </c>
      <c r="L823" s="152" t="s">
        <v>46</v>
      </c>
      <c r="M823" s="319" t="s">
        <v>1384</v>
      </c>
      <c r="N823" s="142"/>
      <c r="O823" s="75">
        <v>390400</v>
      </c>
      <c r="P823" s="74">
        <v>29390400</v>
      </c>
      <c r="Q823" s="74">
        <v>53236400</v>
      </c>
      <c r="R823" s="74">
        <v>29390400</v>
      </c>
      <c r="S823" s="143" t="s">
        <v>1379</v>
      </c>
      <c r="T823" s="77">
        <v>49</v>
      </c>
      <c r="U823" s="78">
        <f t="shared" si="661"/>
        <v>89</v>
      </c>
      <c r="V823" s="78">
        <f t="shared" si="661"/>
        <v>49</v>
      </c>
      <c r="W823" s="78">
        <v>31.708915184046983</v>
      </c>
      <c r="X823" s="78">
        <f t="shared" si="662"/>
        <v>88.727333333333334</v>
      </c>
      <c r="Y823" s="78">
        <f t="shared" si="663"/>
        <v>48.984000000000002</v>
      </c>
      <c r="Z823" s="79">
        <f t="shared" si="664"/>
        <v>30609600</v>
      </c>
      <c r="AA823" s="79">
        <f>J823-Q823</f>
        <v>6763600</v>
      </c>
      <c r="AB823" s="79" t="e">
        <f t="shared" si="664"/>
        <v>#VALUE!</v>
      </c>
      <c r="AC823" s="79"/>
      <c r="AD823" s="81"/>
    </row>
    <row r="824" spans="1:30" s="50" customFormat="1" ht="30" customHeight="1">
      <c r="A824" s="277"/>
      <c r="B824" s="278"/>
      <c r="C824" s="66"/>
      <c r="D824" s="67"/>
      <c r="E824" s="67"/>
      <c r="F824" s="762" t="s">
        <v>1385</v>
      </c>
      <c r="G824" s="765"/>
      <c r="H824" s="68" t="s">
        <v>1386</v>
      </c>
      <c r="I824" s="69" t="s">
        <v>1387</v>
      </c>
      <c r="J824" s="222">
        <v>140000000</v>
      </c>
      <c r="K824" s="71" t="s">
        <v>45</v>
      </c>
      <c r="L824" s="152" t="s">
        <v>46</v>
      </c>
      <c r="M824" s="319" t="s">
        <v>1384</v>
      </c>
      <c r="N824" s="142"/>
      <c r="O824" s="75">
        <v>304600</v>
      </c>
      <c r="P824" s="74">
        <v>110304600</v>
      </c>
      <c r="Q824" s="74">
        <v>133444600</v>
      </c>
      <c r="R824" s="74">
        <v>110304600</v>
      </c>
      <c r="S824" s="143" t="s">
        <v>1379</v>
      </c>
      <c r="T824" s="77">
        <v>79</v>
      </c>
      <c r="U824" s="78">
        <f t="shared" si="661"/>
        <v>96</v>
      </c>
      <c r="V824" s="78">
        <f t="shared" si="661"/>
        <v>79</v>
      </c>
      <c r="W824" s="78">
        <v>31.708915184046983</v>
      </c>
      <c r="X824" s="78">
        <f t="shared" si="662"/>
        <v>95.317571428571426</v>
      </c>
      <c r="Y824" s="78">
        <f t="shared" si="663"/>
        <v>78.789000000000001</v>
      </c>
      <c r="Z824" s="79">
        <f t="shared" si="664"/>
        <v>29695400</v>
      </c>
      <c r="AA824" s="79">
        <f>J824-Q824</f>
        <v>6555400</v>
      </c>
      <c r="AB824" s="79" t="e">
        <f t="shared" si="664"/>
        <v>#VALUE!</v>
      </c>
      <c r="AC824" s="79"/>
      <c r="AD824" s="81"/>
    </row>
    <row r="825" spans="1:30" s="50" customFormat="1" ht="30" customHeight="1">
      <c r="A825" s="277"/>
      <c r="B825" s="278"/>
      <c r="C825" s="66" t="s">
        <v>1388</v>
      </c>
      <c r="D825" s="67"/>
      <c r="E825" s="67"/>
      <c r="F825" s="762" t="s">
        <v>1389</v>
      </c>
      <c r="G825" s="765"/>
      <c r="H825" s="68" t="s">
        <v>1299</v>
      </c>
      <c r="I825" s="69"/>
      <c r="J825" s="222">
        <v>80000000</v>
      </c>
      <c r="K825" s="71" t="s">
        <v>45</v>
      </c>
      <c r="L825" s="152" t="s">
        <v>46</v>
      </c>
      <c r="M825" s="155" t="s">
        <v>1390</v>
      </c>
      <c r="N825" s="142">
        <v>0</v>
      </c>
      <c r="O825" s="75">
        <f t="shared" ref="O825:R825" si="665">N825</f>
        <v>0</v>
      </c>
      <c r="P825" s="74">
        <f t="shared" si="665"/>
        <v>0</v>
      </c>
      <c r="Q825" s="74">
        <f t="shared" si="665"/>
        <v>0</v>
      </c>
      <c r="R825" s="74">
        <f t="shared" si="665"/>
        <v>0</v>
      </c>
      <c r="S825" s="143" t="s">
        <v>1301</v>
      </c>
      <c r="T825" s="77">
        <v>0</v>
      </c>
      <c r="U825" s="78">
        <f t="shared" si="661"/>
        <v>0</v>
      </c>
      <c r="V825" s="78">
        <f t="shared" si="661"/>
        <v>0</v>
      </c>
      <c r="W825" s="78">
        <v>31.708915184046983</v>
      </c>
      <c r="X825" s="78">
        <f t="shared" si="662"/>
        <v>0</v>
      </c>
      <c r="Y825" s="78">
        <f>(P825/J825)*100</f>
        <v>0</v>
      </c>
      <c r="Z825" s="79">
        <f>J825-P825</f>
        <v>80000000</v>
      </c>
      <c r="AA825" s="79">
        <f>J825-Q825</f>
        <v>80000000</v>
      </c>
      <c r="AB825" s="79" t="e">
        <f>L825-R825</f>
        <v>#VALUE!</v>
      </c>
      <c r="AC825" s="79"/>
      <c r="AD825" s="81"/>
    </row>
    <row r="826" spans="1:30" s="65" customFormat="1" ht="30" customHeight="1">
      <c r="A826" s="264"/>
      <c r="B826" s="265"/>
      <c r="C826" s="51" t="s">
        <v>1391</v>
      </c>
      <c r="D826" s="171"/>
      <c r="E826" s="171"/>
      <c r="F826" s="802" t="s">
        <v>1392</v>
      </c>
      <c r="G826" s="817"/>
      <c r="H826" s="266"/>
      <c r="I826" s="54"/>
      <c r="J826" s="215"/>
      <c r="K826" s="220"/>
      <c r="L826" s="267"/>
      <c r="M826" s="290"/>
      <c r="N826" s="301"/>
      <c r="O826" s="301"/>
      <c r="P826" s="301"/>
      <c r="Q826" s="301"/>
      <c r="R826" s="301"/>
      <c r="S826" s="270"/>
      <c r="T826" s="61"/>
      <c r="U826" s="62"/>
      <c r="V826" s="62"/>
      <c r="W826" s="62"/>
      <c r="X826" s="62"/>
      <c r="Y826" s="62"/>
      <c r="Z826" s="63"/>
      <c r="AA826" s="63"/>
      <c r="AB826" s="63"/>
      <c r="AC826" s="63"/>
      <c r="AD826" s="64"/>
    </row>
    <row r="827" spans="1:30" s="65" customFormat="1" ht="30" customHeight="1">
      <c r="A827" s="264"/>
      <c r="B827" s="265"/>
      <c r="C827" s="51" t="s">
        <v>1393</v>
      </c>
      <c r="D827" s="171"/>
      <c r="E827" s="171"/>
      <c r="F827" s="802" t="s">
        <v>1394</v>
      </c>
      <c r="G827" s="817"/>
      <c r="H827" s="266"/>
      <c r="I827" s="54"/>
      <c r="J827" s="215"/>
      <c r="K827" s="220"/>
      <c r="L827" s="267"/>
      <c r="M827" s="290"/>
      <c r="N827" s="301"/>
      <c r="O827" s="301"/>
      <c r="P827" s="301"/>
      <c r="Q827" s="301"/>
      <c r="R827" s="301"/>
      <c r="S827" s="270"/>
      <c r="T827" s="61"/>
      <c r="U827" s="62"/>
      <c r="V827" s="62"/>
      <c r="W827" s="62"/>
      <c r="X827" s="62"/>
      <c r="Y827" s="62"/>
      <c r="Z827" s="63"/>
      <c r="AA827" s="63"/>
      <c r="AB827" s="63"/>
      <c r="AC827" s="63"/>
      <c r="AD827" s="64"/>
    </row>
    <row r="828" spans="1:30" s="50" customFormat="1" ht="40.5" customHeight="1">
      <c r="A828" s="277"/>
      <c r="B828" s="278"/>
      <c r="C828" s="66" t="s">
        <v>1395</v>
      </c>
      <c r="D828" s="67"/>
      <c r="E828" s="67"/>
      <c r="F828" s="762" t="s">
        <v>1396</v>
      </c>
      <c r="G828" s="765"/>
      <c r="H828" s="68" t="s">
        <v>1299</v>
      </c>
      <c r="I828" s="69"/>
      <c r="J828" s="222">
        <v>130006900</v>
      </c>
      <c r="K828" s="71" t="s">
        <v>1397</v>
      </c>
      <c r="L828" s="152" t="s">
        <v>46</v>
      </c>
      <c r="M828" s="155" t="s">
        <v>1398</v>
      </c>
      <c r="N828" s="142">
        <v>0</v>
      </c>
      <c r="O828" s="75">
        <v>1044900</v>
      </c>
      <c r="P828" s="74">
        <f t="shared" ref="P828:R828" si="666">O828</f>
        <v>1044900</v>
      </c>
      <c r="Q828" s="74">
        <v>123106900</v>
      </c>
      <c r="R828" s="74">
        <f t="shared" si="666"/>
        <v>123106900</v>
      </c>
      <c r="S828" s="143" t="s">
        <v>1301</v>
      </c>
      <c r="T828" s="77">
        <v>1</v>
      </c>
      <c r="U828" s="78">
        <f>ROUNDUP(X828,0)</f>
        <v>95</v>
      </c>
      <c r="V828" s="78">
        <f t="shared" ref="V828" si="667">ROUNDUP(Y828,0)</f>
        <v>1</v>
      </c>
      <c r="W828" s="78">
        <v>31.708915184046983</v>
      </c>
      <c r="X828" s="78">
        <f t="shared" ref="X828" si="668">Q828/J828*100</f>
        <v>94.692589393332199</v>
      </c>
      <c r="Y828" s="78">
        <f>(P828/J828)*100</f>
        <v>0.80372657143582371</v>
      </c>
      <c r="Z828" s="79">
        <f>J828-P828</f>
        <v>128962000</v>
      </c>
      <c r="AA828" s="79">
        <f>J828-Q828</f>
        <v>6900000</v>
      </c>
      <c r="AB828" s="79" t="e">
        <f>L828-R828</f>
        <v>#VALUE!</v>
      </c>
      <c r="AC828" s="79"/>
      <c r="AD828" s="81"/>
    </row>
    <row r="829" spans="1:30" s="65" customFormat="1" ht="30" customHeight="1">
      <c r="A829" s="264"/>
      <c r="B829" s="265"/>
      <c r="C829" s="51" t="s">
        <v>1399</v>
      </c>
      <c r="D829" s="171"/>
      <c r="E829" s="171"/>
      <c r="F829" s="802" t="s">
        <v>1400</v>
      </c>
      <c r="G829" s="817"/>
      <c r="H829" s="266"/>
      <c r="I829" s="54"/>
      <c r="J829" s="215"/>
      <c r="K829" s="220"/>
      <c r="L829" s="267"/>
      <c r="M829" s="290"/>
      <c r="N829" s="301"/>
      <c r="O829" s="301"/>
      <c r="P829" s="301"/>
      <c r="Q829" s="301"/>
      <c r="R829" s="301"/>
      <c r="S829" s="270"/>
      <c r="T829" s="61"/>
      <c r="U829" s="62"/>
      <c r="V829" s="62"/>
      <c r="W829" s="62"/>
      <c r="X829" s="62"/>
      <c r="Y829" s="62"/>
      <c r="Z829" s="63"/>
      <c r="AA829" s="63"/>
      <c r="AB829" s="63"/>
      <c r="AC829" s="63"/>
      <c r="AD829" s="64"/>
    </row>
    <row r="830" spans="1:30" s="65" customFormat="1" ht="30" customHeight="1">
      <c r="A830" s="264"/>
      <c r="B830" s="265"/>
      <c r="C830" s="51" t="s">
        <v>1401</v>
      </c>
      <c r="D830" s="171"/>
      <c r="E830" s="171"/>
      <c r="F830" s="802" t="s">
        <v>1402</v>
      </c>
      <c r="G830" s="817"/>
      <c r="H830" s="266"/>
      <c r="I830" s="266"/>
      <c r="J830" s="215"/>
      <c r="K830" s="220"/>
      <c r="L830" s="267"/>
      <c r="M830" s="290"/>
      <c r="N830" s="301"/>
      <c r="O830" s="301"/>
      <c r="P830" s="301"/>
      <c r="Q830" s="301"/>
      <c r="R830" s="301"/>
      <c r="S830" s="270"/>
      <c r="T830" s="61"/>
      <c r="U830" s="62"/>
      <c r="V830" s="62"/>
      <c r="W830" s="62"/>
      <c r="X830" s="62"/>
      <c r="Y830" s="62"/>
      <c r="Z830" s="63"/>
      <c r="AA830" s="63"/>
      <c r="AB830" s="63"/>
      <c r="AC830" s="63"/>
      <c r="AD830" s="64"/>
    </row>
    <row r="831" spans="1:30" s="50" customFormat="1" ht="30" customHeight="1">
      <c r="A831" s="277"/>
      <c r="B831" s="278"/>
      <c r="C831" s="66" t="s">
        <v>1403</v>
      </c>
      <c r="D831" s="67"/>
      <c r="E831" s="67"/>
      <c r="F831" s="762" t="s">
        <v>1404</v>
      </c>
      <c r="G831" s="765"/>
      <c r="H831" s="68" t="s">
        <v>1299</v>
      </c>
      <c r="I831" s="69"/>
      <c r="J831" s="222">
        <v>25000000</v>
      </c>
      <c r="K831" s="71" t="s">
        <v>45</v>
      </c>
      <c r="L831" s="152" t="s">
        <v>46</v>
      </c>
      <c r="M831" s="155" t="s">
        <v>1405</v>
      </c>
      <c r="N831" s="142">
        <v>0</v>
      </c>
      <c r="O831" s="75">
        <f>N831</f>
        <v>0</v>
      </c>
      <c r="P831" s="74">
        <f t="shared" ref="P831:R831" si="669">O831</f>
        <v>0</v>
      </c>
      <c r="Q831" s="74">
        <v>10020000</v>
      </c>
      <c r="R831" s="74">
        <f t="shared" si="669"/>
        <v>10020000</v>
      </c>
      <c r="S831" s="143" t="s">
        <v>1301</v>
      </c>
      <c r="T831" s="77">
        <v>0</v>
      </c>
      <c r="U831" s="78">
        <f>ROUNDUP(X831,0)</f>
        <v>41</v>
      </c>
      <c r="V831" s="78">
        <f t="shared" ref="V831" si="670">ROUNDUP(Y831,0)</f>
        <v>0</v>
      </c>
      <c r="W831" s="78">
        <v>31.708915184046983</v>
      </c>
      <c r="X831" s="78">
        <f t="shared" ref="X831" si="671">Q831/J831*100</f>
        <v>40.08</v>
      </c>
      <c r="Y831" s="78">
        <f>(P831/J831)*100</f>
        <v>0</v>
      </c>
      <c r="Z831" s="79">
        <f>J831-P831</f>
        <v>25000000</v>
      </c>
      <c r="AA831" s="79">
        <f>J831-Q831</f>
        <v>14980000</v>
      </c>
      <c r="AB831" s="79" t="e">
        <f>L831-R831</f>
        <v>#VALUE!</v>
      </c>
      <c r="AC831" s="79"/>
      <c r="AD831" s="81"/>
    </row>
    <row r="832" spans="1:30" s="65" customFormat="1" ht="30" customHeight="1">
      <c r="A832" s="264"/>
      <c r="B832" s="265"/>
      <c r="C832" s="51" t="s">
        <v>1406</v>
      </c>
      <c r="D832" s="171"/>
      <c r="E832" s="171"/>
      <c r="F832" s="802" t="s">
        <v>1407</v>
      </c>
      <c r="G832" s="817"/>
      <c r="H832" s="266"/>
      <c r="I832" s="54"/>
      <c r="J832" s="215"/>
      <c r="K832" s="220"/>
      <c r="L832" s="267"/>
      <c r="M832" s="290"/>
      <c r="N832" s="301"/>
      <c r="O832" s="301"/>
      <c r="P832" s="301"/>
      <c r="Q832" s="301"/>
      <c r="R832" s="301"/>
      <c r="S832" s="270"/>
      <c r="T832" s="61"/>
      <c r="U832" s="62"/>
      <c r="V832" s="62"/>
      <c r="W832" s="62"/>
      <c r="X832" s="62"/>
      <c r="Y832" s="62"/>
      <c r="Z832" s="63"/>
      <c r="AA832" s="63"/>
      <c r="AB832" s="63"/>
      <c r="AC832" s="63"/>
      <c r="AD832" s="64"/>
    </row>
    <row r="833" spans="1:30" s="65" customFormat="1" ht="30" customHeight="1">
      <c r="A833" s="264"/>
      <c r="B833" s="265"/>
      <c r="C833" s="51" t="s">
        <v>1408</v>
      </c>
      <c r="D833" s="171"/>
      <c r="E833" s="171"/>
      <c r="F833" s="802" t="s">
        <v>1409</v>
      </c>
      <c r="G833" s="817"/>
      <c r="H833" s="266"/>
      <c r="I833" s="54"/>
      <c r="J833" s="215"/>
      <c r="K833" s="220"/>
      <c r="L833" s="267"/>
      <c r="M833" s="290"/>
      <c r="N833" s="301"/>
      <c r="O833" s="301"/>
      <c r="P833" s="301"/>
      <c r="Q833" s="301"/>
      <c r="R833" s="301"/>
      <c r="S833" s="270"/>
      <c r="T833" s="61"/>
      <c r="U833" s="62"/>
      <c r="V833" s="62"/>
      <c r="W833" s="62"/>
      <c r="X833" s="62"/>
      <c r="Y833" s="62"/>
      <c r="Z833" s="63"/>
      <c r="AA833" s="63"/>
      <c r="AB833" s="63"/>
      <c r="AC833" s="63"/>
      <c r="AD833" s="64"/>
    </row>
    <row r="834" spans="1:30" s="50" customFormat="1" ht="30" customHeight="1">
      <c r="A834" s="277"/>
      <c r="B834" s="278"/>
      <c r="C834" s="66" t="s">
        <v>1410</v>
      </c>
      <c r="D834" s="67"/>
      <c r="E834" s="67"/>
      <c r="F834" s="762" t="s">
        <v>1411</v>
      </c>
      <c r="G834" s="765"/>
      <c r="H834" s="68" t="s">
        <v>1299</v>
      </c>
      <c r="I834" s="69"/>
      <c r="J834" s="222">
        <v>120000000</v>
      </c>
      <c r="K834" s="71" t="s">
        <v>45</v>
      </c>
      <c r="L834" s="152" t="s">
        <v>46</v>
      </c>
      <c r="M834" s="155" t="s">
        <v>1412</v>
      </c>
      <c r="N834" s="142"/>
      <c r="O834" s="75">
        <f t="shared" ref="O834:R838" si="672">N834</f>
        <v>0</v>
      </c>
      <c r="P834" s="74">
        <f t="shared" si="672"/>
        <v>0</v>
      </c>
      <c r="Q834" s="74">
        <f t="shared" si="672"/>
        <v>0</v>
      </c>
      <c r="R834" s="74">
        <f t="shared" si="672"/>
        <v>0</v>
      </c>
      <c r="S834" s="143" t="s">
        <v>1301</v>
      </c>
      <c r="T834" s="77">
        <v>0</v>
      </c>
      <c r="U834" s="78">
        <f>ROUNDUP(X834,0)</f>
        <v>0</v>
      </c>
      <c r="V834" s="78">
        <f t="shared" ref="V834" si="673">ROUNDUP(Y834,0)</f>
        <v>0</v>
      </c>
      <c r="W834" s="78">
        <v>31.708915184046983</v>
      </c>
      <c r="X834" s="78">
        <f t="shared" ref="X834" si="674">Q834/J834*100</f>
        <v>0</v>
      </c>
      <c r="Y834" s="78">
        <f>(P834/J834)*100</f>
        <v>0</v>
      </c>
      <c r="Z834" s="79">
        <f>J834-P834</f>
        <v>120000000</v>
      </c>
      <c r="AA834" s="79">
        <f>J834-Q834</f>
        <v>120000000</v>
      </c>
      <c r="AB834" s="79" t="e">
        <f>L834-R834</f>
        <v>#VALUE!</v>
      </c>
      <c r="AC834" s="79"/>
      <c r="AD834" s="81"/>
    </row>
    <row r="835" spans="1:30" s="50" customFormat="1" ht="30.75" customHeight="1">
      <c r="A835" s="277"/>
      <c r="B835" s="278"/>
      <c r="C835" s="66" t="s">
        <v>1413</v>
      </c>
      <c r="D835" s="67"/>
      <c r="E835" s="67"/>
      <c r="F835" s="762" t="s">
        <v>1414</v>
      </c>
      <c r="G835" s="765"/>
      <c r="H835" s="68"/>
      <c r="I835" s="69"/>
      <c r="J835" s="222"/>
      <c r="K835" s="71"/>
      <c r="L835" s="152"/>
      <c r="M835" s="155"/>
      <c r="N835" s="142"/>
      <c r="O835" s="75">
        <f t="shared" si="672"/>
        <v>0</v>
      </c>
      <c r="P835" s="74">
        <f t="shared" si="672"/>
        <v>0</v>
      </c>
      <c r="Q835" s="74"/>
      <c r="R835" s="74">
        <f t="shared" si="672"/>
        <v>0</v>
      </c>
      <c r="S835" s="143"/>
      <c r="T835" s="77"/>
      <c r="U835" s="78"/>
      <c r="V835" s="78"/>
      <c r="W835" s="78"/>
      <c r="X835" s="78"/>
      <c r="Y835" s="78"/>
      <c r="Z835" s="79"/>
      <c r="AA835" s="79"/>
      <c r="AB835" s="79"/>
      <c r="AC835" s="79"/>
      <c r="AD835" s="81"/>
    </row>
    <row r="836" spans="1:30" s="50" customFormat="1" ht="27.75" customHeight="1">
      <c r="A836" s="277"/>
      <c r="B836" s="278"/>
      <c r="C836" s="66"/>
      <c r="D836" s="67"/>
      <c r="E836" s="67"/>
      <c r="F836" s="762" t="s">
        <v>1415</v>
      </c>
      <c r="G836" s="765"/>
      <c r="H836" s="68"/>
      <c r="I836" s="69" t="s">
        <v>673</v>
      </c>
      <c r="J836" s="222">
        <v>80000000</v>
      </c>
      <c r="K836" s="71" t="s">
        <v>45</v>
      </c>
      <c r="L836" s="152" t="s">
        <v>46</v>
      </c>
      <c r="M836" s="155" t="s">
        <v>1416</v>
      </c>
      <c r="N836" s="142">
        <v>16854300</v>
      </c>
      <c r="O836" s="75">
        <v>16854300</v>
      </c>
      <c r="P836" s="74">
        <v>31592300</v>
      </c>
      <c r="Q836" s="74">
        <v>42760300</v>
      </c>
      <c r="R836" s="74">
        <v>31592300</v>
      </c>
      <c r="S836" s="143" t="s">
        <v>1301</v>
      </c>
      <c r="T836" s="77">
        <v>40</v>
      </c>
      <c r="U836" s="78">
        <f t="shared" ref="U836:V838" si="675">ROUNDUP(X836,0)</f>
        <v>54</v>
      </c>
      <c r="V836" s="78">
        <f t="shared" si="675"/>
        <v>40</v>
      </c>
      <c r="W836" s="78">
        <v>31.708915184046983</v>
      </c>
      <c r="X836" s="78">
        <f t="shared" ref="X836:X838" si="676">Q836/J836*100</f>
        <v>53.450375000000008</v>
      </c>
      <c r="Y836" s="78">
        <f>(P836/J836)*100</f>
        <v>39.490375</v>
      </c>
      <c r="Z836" s="79">
        <f t="shared" ref="Z836:AB837" si="677">J836-P836</f>
        <v>48407700</v>
      </c>
      <c r="AA836" s="79">
        <f>J836-Q836</f>
        <v>37239700</v>
      </c>
      <c r="AB836" s="79" t="e">
        <f t="shared" si="677"/>
        <v>#VALUE!</v>
      </c>
      <c r="AC836" s="79"/>
      <c r="AD836" s="81"/>
    </row>
    <row r="837" spans="1:30" s="50" customFormat="1" ht="30" customHeight="1">
      <c r="A837" s="277"/>
      <c r="B837" s="278"/>
      <c r="C837" s="66"/>
      <c r="D837" s="67"/>
      <c r="E837" s="67"/>
      <c r="F837" s="762" t="s">
        <v>1417</v>
      </c>
      <c r="G837" s="765"/>
      <c r="H837" s="68"/>
      <c r="I837" s="69" t="s">
        <v>1418</v>
      </c>
      <c r="J837" s="222">
        <v>69999932</v>
      </c>
      <c r="K837" s="71" t="s">
        <v>45</v>
      </c>
      <c r="L837" s="152" t="s">
        <v>46</v>
      </c>
      <c r="M837" s="155" t="s">
        <v>1419</v>
      </c>
      <c r="N837" s="142">
        <v>12887600</v>
      </c>
      <c r="O837" s="75">
        <v>23281300</v>
      </c>
      <c r="P837" s="74">
        <v>23281300</v>
      </c>
      <c r="Q837" s="74">
        <v>36847600</v>
      </c>
      <c r="R837" s="74">
        <v>23281300</v>
      </c>
      <c r="S837" s="143" t="s">
        <v>1301</v>
      </c>
      <c r="T837" s="77">
        <v>34</v>
      </c>
      <c r="U837" s="78">
        <f t="shared" si="675"/>
        <v>53</v>
      </c>
      <c r="V837" s="78">
        <f t="shared" si="675"/>
        <v>34</v>
      </c>
      <c r="W837" s="78">
        <v>31.708915184046983</v>
      </c>
      <c r="X837" s="78">
        <f t="shared" si="676"/>
        <v>52.63947970692314</v>
      </c>
      <c r="Y837" s="78">
        <f>(P837/J837)*100</f>
        <v>33.259032308774245</v>
      </c>
      <c r="Z837" s="79">
        <f t="shared" si="677"/>
        <v>46718632</v>
      </c>
      <c r="AA837" s="79">
        <f>J837-Q837</f>
        <v>33152332</v>
      </c>
      <c r="AB837" s="79" t="e">
        <f t="shared" si="677"/>
        <v>#VALUE!</v>
      </c>
      <c r="AC837" s="79"/>
      <c r="AD837" s="81"/>
    </row>
    <row r="838" spans="1:30" s="50" customFormat="1" ht="27.75" customHeight="1">
      <c r="A838" s="277"/>
      <c r="B838" s="278"/>
      <c r="C838" s="66" t="s">
        <v>1420</v>
      </c>
      <c r="D838" s="67"/>
      <c r="E838" s="67"/>
      <c r="F838" s="762" t="s">
        <v>1421</v>
      </c>
      <c r="G838" s="765"/>
      <c r="H838" s="68" t="s">
        <v>1299</v>
      </c>
      <c r="I838" s="69"/>
      <c r="J838" s="222">
        <v>610000000</v>
      </c>
      <c r="K838" s="71" t="s">
        <v>45</v>
      </c>
      <c r="L838" s="152" t="s">
        <v>1422</v>
      </c>
      <c r="M838" s="155" t="s">
        <v>1423</v>
      </c>
      <c r="N838" s="142">
        <v>0</v>
      </c>
      <c r="O838" s="75">
        <f t="shared" si="672"/>
        <v>0</v>
      </c>
      <c r="P838" s="74">
        <f t="shared" si="672"/>
        <v>0</v>
      </c>
      <c r="Q838" s="74">
        <v>144694200</v>
      </c>
      <c r="R838" s="74">
        <f t="shared" si="672"/>
        <v>144694200</v>
      </c>
      <c r="S838" s="143" t="s">
        <v>1301</v>
      </c>
      <c r="T838" s="77">
        <v>0</v>
      </c>
      <c r="U838" s="78">
        <f t="shared" si="675"/>
        <v>24</v>
      </c>
      <c r="V838" s="78">
        <f t="shared" si="675"/>
        <v>0</v>
      </c>
      <c r="W838" s="78">
        <v>31.708915184046983</v>
      </c>
      <c r="X838" s="78">
        <f t="shared" si="676"/>
        <v>23.720360655737704</v>
      </c>
      <c r="Y838" s="78">
        <f>(P838/J838)*100</f>
        <v>0</v>
      </c>
      <c r="Z838" s="79">
        <f>J838-P838</f>
        <v>610000000</v>
      </c>
      <c r="AA838" s="79">
        <f>J838-Q838</f>
        <v>465305800</v>
      </c>
      <c r="AB838" s="79" t="e">
        <f>L838-R838</f>
        <v>#VALUE!</v>
      </c>
      <c r="AC838" s="79"/>
      <c r="AD838" s="81"/>
    </row>
    <row r="839" spans="1:30" s="50" customFormat="1" ht="30" customHeight="1">
      <c r="A839" s="277"/>
      <c r="B839" s="278"/>
      <c r="C839" s="66" t="s">
        <v>1424</v>
      </c>
      <c r="D839" s="67"/>
      <c r="E839" s="67"/>
      <c r="F839" s="762" t="s">
        <v>1425</v>
      </c>
      <c r="G839" s="765"/>
      <c r="H839" s="68" t="s">
        <v>1299</v>
      </c>
      <c r="I839" s="69"/>
      <c r="J839" s="222"/>
      <c r="K839" s="71"/>
      <c r="L839" s="152"/>
      <c r="M839" s="155"/>
      <c r="N839" s="142"/>
      <c r="O839" s="75"/>
      <c r="P839" s="74"/>
      <c r="Q839" s="74"/>
      <c r="R839" s="74"/>
      <c r="S839" s="143"/>
      <c r="T839" s="77"/>
      <c r="U839" s="78"/>
      <c r="V839" s="78"/>
      <c r="W839" s="78"/>
      <c r="X839" s="78"/>
      <c r="Y839" s="78"/>
      <c r="Z839" s="79"/>
      <c r="AA839" s="79"/>
      <c r="AB839" s="79"/>
      <c r="AC839" s="79"/>
      <c r="AD839" s="81"/>
    </row>
    <row r="840" spans="1:30" s="50" customFormat="1" ht="30" customHeight="1">
      <c r="A840" s="277"/>
      <c r="B840" s="278"/>
      <c r="C840" s="66"/>
      <c r="D840" s="67"/>
      <c r="E840" s="67"/>
      <c r="F840" s="762" t="s">
        <v>1426</v>
      </c>
      <c r="G840" s="765"/>
      <c r="H840" s="68"/>
      <c r="I840" s="69"/>
      <c r="J840" s="222">
        <v>527571500</v>
      </c>
      <c r="K840" s="71" t="s">
        <v>45</v>
      </c>
      <c r="L840" s="152" t="s">
        <v>1422</v>
      </c>
      <c r="M840" s="155" t="s">
        <v>1427</v>
      </c>
      <c r="N840" s="142">
        <v>28000000</v>
      </c>
      <c r="O840" s="75">
        <v>91874100</v>
      </c>
      <c r="P840" s="74">
        <v>287710200</v>
      </c>
      <c r="Q840" s="74">
        <v>287710200</v>
      </c>
      <c r="R840" s="74">
        <v>287710200</v>
      </c>
      <c r="S840" s="143" t="s">
        <v>1301</v>
      </c>
      <c r="T840" s="77">
        <v>55</v>
      </c>
      <c r="U840" s="78">
        <f>ROUNDUP(X840,0)</f>
        <v>55</v>
      </c>
      <c r="V840" s="78">
        <f t="shared" ref="V840" si="678">ROUNDUP(Y840,0)</f>
        <v>55</v>
      </c>
      <c r="W840" s="78">
        <v>31.708915184046983</v>
      </c>
      <c r="X840" s="78">
        <f t="shared" ref="X840" si="679">Q840/J840*100</f>
        <v>54.534826085184662</v>
      </c>
      <c r="Y840" s="78">
        <f>(P840/J840)*100</f>
        <v>54.534826085184662</v>
      </c>
      <c r="Z840" s="79">
        <f>J840-P840</f>
        <v>239861300</v>
      </c>
      <c r="AA840" s="79">
        <f>J840-Q840</f>
        <v>239861300</v>
      </c>
      <c r="AB840" s="79" t="e">
        <f>L840-R840</f>
        <v>#VALUE!</v>
      </c>
      <c r="AC840" s="79"/>
      <c r="AD840" s="81"/>
    </row>
    <row r="841" spans="1:30" s="65" customFormat="1" ht="30" customHeight="1">
      <c r="A841" s="264"/>
      <c r="B841" s="265"/>
      <c r="C841" s="51" t="s">
        <v>1428</v>
      </c>
      <c r="D841" s="171"/>
      <c r="E841" s="171"/>
      <c r="F841" s="802" t="s">
        <v>1429</v>
      </c>
      <c r="G841" s="817"/>
      <c r="H841" s="266"/>
      <c r="I841" s="54"/>
      <c r="J841" s="215"/>
      <c r="K841" s="220"/>
      <c r="L841" s="267"/>
      <c r="M841" s="290"/>
      <c r="N841" s="301"/>
      <c r="O841" s="301"/>
      <c r="P841" s="301"/>
      <c r="Q841" s="301"/>
      <c r="R841" s="301"/>
      <c r="S841" s="270"/>
      <c r="T841" s="61"/>
      <c r="U841" s="62"/>
      <c r="V841" s="62"/>
      <c r="W841" s="62"/>
      <c r="X841" s="62"/>
      <c r="Y841" s="62"/>
      <c r="Z841" s="63"/>
      <c r="AA841" s="63"/>
      <c r="AB841" s="63"/>
      <c r="AC841" s="63"/>
      <c r="AD841" s="64"/>
    </row>
    <row r="842" spans="1:30" s="65" customFormat="1" ht="48" customHeight="1">
      <c r="A842" s="264"/>
      <c r="B842" s="265"/>
      <c r="C842" s="51" t="s">
        <v>1430</v>
      </c>
      <c r="D842" s="171"/>
      <c r="E842" s="171"/>
      <c r="F842" s="802" t="s">
        <v>1431</v>
      </c>
      <c r="G842" s="817"/>
      <c r="H842" s="266"/>
      <c r="I842" s="54"/>
      <c r="J842" s="215"/>
      <c r="K842" s="220"/>
      <c r="L842" s="267"/>
      <c r="M842" s="290"/>
      <c r="N842" s="301"/>
      <c r="O842" s="301"/>
      <c r="P842" s="301"/>
      <c r="Q842" s="301"/>
      <c r="R842" s="301"/>
      <c r="S842" s="270"/>
      <c r="T842" s="61"/>
      <c r="U842" s="62"/>
      <c r="V842" s="62"/>
      <c r="W842" s="62"/>
      <c r="X842" s="62"/>
      <c r="Y842" s="62"/>
      <c r="Z842" s="63"/>
      <c r="AA842" s="63"/>
      <c r="AB842" s="63"/>
      <c r="AC842" s="63"/>
      <c r="AD842" s="64"/>
    </row>
    <row r="843" spans="1:30" s="50" customFormat="1" ht="27.75" customHeight="1">
      <c r="A843" s="277"/>
      <c r="B843" s="278"/>
      <c r="C843" s="66" t="s">
        <v>1432</v>
      </c>
      <c r="D843" s="67"/>
      <c r="E843" s="67"/>
      <c r="F843" s="762" t="s">
        <v>1433</v>
      </c>
      <c r="G843" s="765"/>
      <c r="H843" s="68"/>
      <c r="I843" s="69"/>
      <c r="J843" s="222">
        <v>299999600</v>
      </c>
      <c r="K843" s="71"/>
      <c r="L843" s="152"/>
      <c r="M843" s="155"/>
      <c r="N843" s="142"/>
      <c r="O843" s="75">
        <f t="shared" ref="O843:O844" si="680">N843</f>
        <v>0</v>
      </c>
      <c r="P843" s="74"/>
      <c r="Q843" s="74"/>
      <c r="R843" s="74"/>
      <c r="S843" s="143" t="s">
        <v>1301</v>
      </c>
      <c r="T843" s="77">
        <v>0</v>
      </c>
      <c r="U843" s="78">
        <f t="shared" ref="U843:V844" si="681">ROUNDUP(X843,0)</f>
        <v>0</v>
      </c>
      <c r="V843" s="78">
        <f t="shared" si="681"/>
        <v>0</v>
      </c>
      <c r="W843" s="78">
        <v>31.708915184046983</v>
      </c>
      <c r="X843" s="78">
        <f t="shared" ref="X843:X844" si="682">Q843/J843*100</f>
        <v>0</v>
      </c>
      <c r="Y843" s="78">
        <f>(P843/J843)*100</f>
        <v>0</v>
      </c>
      <c r="Z843" s="79">
        <f t="shared" ref="Z843:AB844" si="683">J843-P843</f>
        <v>299999600</v>
      </c>
      <c r="AA843" s="79">
        <f>J843-Q843</f>
        <v>299999600</v>
      </c>
      <c r="AB843" s="79">
        <f t="shared" si="683"/>
        <v>0</v>
      </c>
      <c r="AC843" s="79"/>
      <c r="AD843" s="81"/>
    </row>
    <row r="844" spans="1:30" s="50" customFormat="1" ht="27.75" customHeight="1">
      <c r="A844" s="277"/>
      <c r="B844" s="278"/>
      <c r="C844" s="66" t="s">
        <v>1434</v>
      </c>
      <c r="D844" s="67"/>
      <c r="E844" s="67"/>
      <c r="F844" s="762" t="s">
        <v>1435</v>
      </c>
      <c r="G844" s="765"/>
      <c r="H844" s="68"/>
      <c r="I844" s="69"/>
      <c r="J844" s="222">
        <v>20000000</v>
      </c>
      <c r="K844" s="71"/>
      <c r="L844" s="152"/>
      <c r="M844" s="155"/>
      <c r="N844" s="142"/>
      <c r="O844" s="75">
        <f t="shared" si="680"/>
        <v>0</v>
      </c>
      <c r="P844" s="74"/>
      <c r="Q844" s="74">
        <v>1011200</v>
      </c>
      <c r="R844" s="74"/>
      <c r="S844" s="143" t="s">
        <v>1301</v>
      </c>
      <c r="T844" s="77">
        <v>0</v>
      </c>
      <c r="U844" s="78">
        <f t="shared" si="681"/>
        <v>6</v>
      </c>
      <c r="V844" s="78">
        <f t="shared" si="681"/>
        <v>0</v>
      </c>
      <c r="W844" s="78">
        <v>31.708915184046983</v>
      </c>
      <c r="X844" s="78">
        <f t="shared" si="682"/>
        <v>5.056</v>
      </c>
      <c r="Y844" s="78">
        <f>(P844/J844)*100</f>
        <v>0</v>
      </c>
      <c r="Z844" s="79">
        <f t="shared" si="683"/>
        <v>20000000</v>
      </c>
      <c r="AA844" s="79">
        <f>J844-Q844</f>
        <v>18988800</v>
      </c>
      <c r="AB844" s="79">
        <f t="shared" si="683"/>
        <v>0</v>
      </c>
      <c r="AC844" s="79"/>
      <c r="AD844" s="81"/>
    </row>
    <row r="845" spans="1:30" s="65" customFormat="1" ht="34.5" customHeight="1">
      <c r="A845" s="264"/>
      <c r="B845" s="265"/>
      <c r="C845" s="51" t="s">
        <v>1436</v>
      </c>
      <c r="D845" s="171"/>
      <c r="E845" s="171"/>
      <c r="F845" s="802" t="s">
        <v>1437</v>
      </c>
      <c r="G845" s="817"/>
      <c r="H845" s="266"/>
      <c r="I845" s="54"/>
      <c r="J845" s="215"/>
      <c r="K845" s="220"/>
      <c r="L845" s="267"/>
      <c r="M845" s="290"/>
      <c r="N845" s="301"/>
      <c r="O845" s="301"/>
      <c r="P845" s="301"/>
      <c r="Q845" s="301"/>
      <c r="R845" s="301"/>
      <c r="S845" s="270"/>
      <c r="T845" s="61"/>
      <c r="U845" s="62"/>
      <c r="V845" s="62"/>
      <c r="W845" s="62"/>
      <c r="X845" s="62"/>
      <c r="Y845" s="62"/>
      <c r="Z845" s="63"/>
      <c r="AA845" s="63"/>
      <c r="AB845" s="63"/>
      <c r="AC845" s="63"/>
      <c r="AD845" s="64"/>
    </row>
    <row r="846" spans="1:30" s="50" customFormat="1" ht="27.75" customHeight="1">
      <c r="A846" s="277"/>
      <c r="B846" s="278"/>
      <c r="C846" s="66" t="s">
        <v>1438</v>
      </c>
      <c r="D846" s="67"/>
      <c r="E846" s="67"/>
      <c r="F846" s="762" t="s">
        <v>1439</v>
      </c>
      <c r="G846" s="765"/>
      <c r="H846" s="68"/>
      <c r="I846" s="69"/>
      <c r="J846" s="222">
        <v>399989200</v>
      </c>
      <c r="K846" s="71"/>
      <c r="L846" s="152"/>
      <c r="M846" s="155"/>
      <c r="N846" s="142"/>
      <c r="O846" s="75">
        <f t="shared" ref="O846" si="684">N846</f>
        <v>0</v>
      </c>
      <c r="P846" s="74"/>
      <c r="Q846" s="74">
        <v>2840000</v>
      </c>
      <c r="R846" s="74"/>
      <c r="S846" s="143" t="s">
        <v>1301</v>
      </c>
      <c r="T846" s="77">
        <v>0</v>
      </c>
      <c r="U846" s="78">
        <f>ROUNDUP(X846,0)</f>
        <v>1</v>
      </c>
      <c r="V846" s="78">
        <f t="shared" ref="V846" si="685">ROUNDUP(Y846,0)</f>
        <v>0</v>
      </c>
      <c r="W846" s="78">
        <v>31.708915184046983</v>
      </c>
      <c r="X846" s="78">
        <f t="shared" ref="X846" si="686">Q846/J846*100</f>
        <v>0.71001917051760399</v>
      </c>
      <c r="Y846" s="78">
        <f>(P846/J846)*100</f>
        <v>0</v>
      </c>
      <c r="Z846" s="79">
        <f>J846-P846</f>
        <v>399989200</v>
      </c>
      <c r="AA846" s="79">
        <f>J846-Q846</f>
        <v>397149200</v>
      </c>
      <c r="AB846" s="79">
        <f>L846-R846</f>
        <v>0</v>
      </c>
      <c r="AC846" s="79"/>
      <c r="AD846" s="81"/>
    </row>
    <row r="847" spans="1:30" s="65" customFormat="1" ht="30" customHeight="1">
      <c r="A847" s="264"/>
      <c r="B847" s="265"/>
      <c r="C847" s="51" t="s">
        <v>1440</v>
      </c>
      <c r="D847" s="171"/>
      <c r="E847" s="171"/>
      <c r="F847" s="802" t="s">
        <v>1441</v>
      </c>
      <c r="G847" s="817"/>
      <c r="H847" s="266"/>
      <c r="I847" s="54"/>
      <c r="J847" s="215"/>
      <c r="K847" s="220"/>
      <c r="L847" s="267"/>
      <c r="M847" s="290"/>
      <c r="N847" s="301"/>
      <c r="O847" s="301"/>
      <c r="P847" s="301"/>
      <c r="Q847" s="301"/>
      <c r="R847" s="301"/>
      <c r="S847" s="270"/>
      <c r="T847" s="61"/>
      <c r="U847" s="62"/>
      <c r="V847" s="62"/>
      <c r="W847" s="62"/>
      <c r="X847" s="62"/>
      <c r="Y847" s="62"/>
      <c r="Z847" s="63"/>
      <c r="AA847" s="63"/>
      <c r="AB847" s="63"/>
      <c r="AC847" s="63"/>
      <c r="AD847" s="64"/>
    </row>
    <row r="848" spans="1:30" s="65" customFormat="1" ht="27" customHeight="1">
      <c r="A848" s="264"/>
      <c r="B848" s="265"/>
      <c r="C848" s="51" t="s">
        <v>1442</v>
      </c>
      <c r="D848" s="171"/>
      <c r="E848" s="171"/>
      <c r="F848" s="802" t="s">
        <v>1443</v>
      </c>
      <c r="G848" s="817"/>
      <c r="H848" s="266"/>
      <c r="I848" s="54"/>
      <c r="J848" s="215"/>
      <c r="K848" s="220"/>
      <c r="L848" s="267"/>
      <c r="M848" s="290"/>
      <c r="N848" s="301"/>
      <c r="O848" s="301"/>
      <c r="P848" s="301"/>
      <c r="Q848" s="301"/>
      <c r="R848" s="301"/>
      <c r="S848" s="270"/>
      <c r="T848" s="61"/>
      <c r="U848" s="62"/>
      <c r="V848" s="62"/>
      <c r="W848" s="62"/>
      <c r="X848" s="62"/>
      <c r="Y848" s="62"/>
      <c r="Z848" s="63"/>
      <c r="AA848" s="63"/>
      <c r="AB848" s="63"/>
      <c r="AC848" s="63"/>
      <c r="AD848" s="64"/>
    </row>
    <row r="849" spans="1:30" s="50" customFormat="1" ht="27.75" customHeight="1">
      <c r="A849" s="277"/>
      <c r="B849" s="278"/>
      <c r="C849" s="66" t="s">
        <v>1444</v>
      </c>
      <c r="D849" s="67"/>
      <c r="E849" s="67"/>
      <c r="F849" s="762" t="s">
        <v>1445</v>
      </c>
      <c r="G849" s="765"/>
      <c r="H849" s="68"/>
      <c r="I849" s="69"/>
      <c r="J849" s="222">
        <v>149999200</v>
      </c>
      <c r="K849" s="71"/>
      <c r="L849" s="152"/>
      <c r="M849" s="155"/>
      <c r="N849" s="142"/>
      <c r="O849" s="75">
        <f t="shared" ref="O849" si="687">N849</f>
        <v>0</v>
      </c>
      <c r="P849" s="74"/>
      <c r="Q849" s="74">
        <v>5934000</v>
      </c>
      <c r="R849" s="74"/>
      <c r="S849" s="143" t="s">
        <v>1301</v>
      </c>
      <c r="T849" s="77">
        <v>0</v>
      </c>
      <c r="U849" s="78">
        <f>ROUNDUP(X849,0)</f>
        <v>4</v>
      </c>
      <c r="V849" s="78">
        <f t="shared" ref="V849" si="688">ROUNDUP(Y849,0)</f>
        <v>0</v>
      </c>
      <c r="W849" s="78">
        <v>31.708915184046983</v>
      </c>
      <c r="X849" s="78">
        <f t="shared" ref="X849" si="689">Q849/J849*100</f>
        <v>3.9560210987791935</v>
      </c>
      <c r="Y849" s="78">
        <f>(P849/J849)*100</f>
        <v>0</v>
      </c>
      <c r="Z849" s="79">
        <f>J849-P849</f>
        <v>149999200</v>
      </c>
      <c r="AA849" s="79">
        <f>J849-Q849</f>
        <v>144065200</v>
      </c>
      <c r="AB849" s="79">
        <f>L849-R849</f>
        <v>0</v>
      </c>
      <c r="AC849" s="79"/>
      <c r="AD849" s="81"/>
    </row>
    <row r="850" spans="1:30" s="65" customFormat="1" ht="30" customHeight="1">
      <c r="A850" s="264"/>
      <c r="B850" s="265"/>
      <c r="C850" s="51" t="s">
        <v>1446</v>
      </c>
      <c r="D850" s="171"/>
      <c r="E850" s="171"/>
      <c r="F850" s="802" t="s">
        <v>1447</v>
      </c>
      <c r="G850" s="817"/>
      <c r="H850" s="266"/>
      <c r="I850" s="54"/>
      <c r="J850" s="215"/>
      <c r="K850" s="220"/>
      <c r="L850" s="267"/>
      <c r="M850" s="290"/>
      <c r="N850" s="301"/>
      <c r="O850" s="301"/>
      <c r="P850" s="301"/>
      <c r="Q850" s="301"/>
      <c r="R850" s="301"/>
      <c r="S850" s="270"/>
      <c r="T850" s="61"/>
      <c r="U850" s="62"/>
      <c r="V850" s="62"/>
      <c r="W850" s="62"/>
      <c r="X850" s="62"/>
      <c r="Y850" s="62"/>
      <c r="Z850" s="63"/>
      <c r="AA850" s="63"/>
      <c r="AB850" s="63"/>
      <c r="AC850" s="63"/>
      <c r="AD850" s="64"/>
    </row>
    <row r="851" spans="1:30" s="65" customFormat="1" ht="47.25" customHeight="1">
      <c r="A851" s="264"/>
      <c r="B851" s="265"/>
      <c r="C851" s="51" t="s">
        <v>1448</v>
      </c>
      <c r="D851" s="171"/>
      <c r="E851" s="171"/>
      <c r="F851" s="802" t="s">
        <v>1449</v>
      </c>
      <c r="G851" s="817"/>
      <c r="H851" s="266"/>
      <c r="I851" s="54"/>
      <c r="J851" s="215"/>
      <c r="K851" s="220"/>
      <c r="L851" s="267"/>
      <c r="M851" s="290"/>
      <c r="N851" s="301"/>
      <c r="O851" s="301"/>
      <c r="P851" s="301"/>
      <c r="Q851" s="301"/>
      <c r="R851" s="301"/>
      <c r="S851" s="270"/>
      <c r="T851" s="61"/>
      <c r="U851" s="62"/>
      <c r="V851" s="62"/>
      <c r="W851" s="62"/>
      <c r="X851" s="62"/>
      <c r="Y851" s="62"/>
      <c r="Z851" s="63"/>
      <c r="AA851" s="63"/>
      <c r="AB851" s="63"/>
      <c r="AC851" s="63"/>
      <c r="AD851" s="64"/>
    </row>
    <row r="852" spans="1:30" s="50" customFormat="1" ht="27.75" customHeight="1">
      <c r="A852" s="277"/>
      <c r="B852" s="278"/>
      <c r="C852" s="66" t="s">
        <v>1450</v>
      </c>
      <c r="D852" s="67"/>
      <c r="E852" s="67"/>
      <c r="F852" s="762" t="s">
        <v>1451</v>
      </c>
      <c r="G852" s="765"/>
      <c r="H852" s="68"/>
      <c r="I852" s="69"/>
      <c r="J852" s="222">
        <v>149999900</v>
      </c>
      <c r="K852" s="71"/>
      <c r="L852" s="152"/>
      <c r="M852" s="155"/>
      <c r="N852" s="142"/>
      <c r="O852" s="75">
        <f t="shared" ref="O852:O853" si="690">N852</f>
        <v>0</v>
      </c>
      <c r="P852" s="74"/>
      <c r="Q852" s="74">
        <v>7387000</v>
      </c>
      <c r="R852" s="74"/>
      <c r="S852" s="143" t="s">
        <v>1301</v>
      </c>
      <c r="T852" s="77">
        <v>0</v>
      </c>
      <c r="U852" s="78">
        <f t="shared" ref="U852:V853" si="691">ROUNDUP(X852,0)</f>
        <v>5</v>
      </c>
      <c r="V852" s="78">
        <f t="shared" si="691"/>
        <v>0</v>
      </c>
      <c r="W852" s="78">
        <v>31.708915184046983</v>
      </c>
      <c r="X852" s="78">
        <f t="shared" ref="X852:X853" si="692">Q852/J852*100</f>
        <v>4.9246699497799664</v>
      </c>
      <c r="Y852" s="78">
        <f>(P852/J852)*100</f>
        <v>0</v>
      </c>
      <c r="Z852" s="79">
        <f t="shared" ref="Z852:AB853" si="693">J852-P852</f>
        <v>149999900</v>
      </c>
      <c r="AA852" s="79">
        <f>J852-Q852</f>
        <v>142612900</v>
      </c>
      <c r="AB852" s="79">
        <f t="shared" si="693"/>
        <v>0</v>
      </c>
      <c r="AC852" s="79"/>
      <c r="AD852" s="81"/>
    </row>
    <row r="853" spans="1:30" s="50" customFormat="1" ht="27.75" customHeight="1">
      <c r="A853" s="277"/>
      <c r="B853" s="278"/>
      <c r="C853" s="66" t="s">
        <v>1452</v>
      </c>
      <c r="D853" s="67"/>
      <c r="E853" s="67"/>
      <c r="F853" s="762" t="s">
        <v>1453</v>
      </c>
      <c r="G853" s="765"/>
      <c r="H853" s="68"/>
      <c r="I853" s="69"/>
      <c r="J853" s="222">
        <v>199999800</v>
      </c>
      <c r="K853" s="71"/>
      <c r="L853" s="152"/>
      <c r="M853" s="155"/>
      <c r="N853" s="142"/>
      <c r="O853" s="75">
        <f t="shared" si="690"/>
        <v>0</v>
      </c>
      <c r="P853" s="74"/>
      <c r="Q853" s="74">
        <v>158117000</v>
      </c>
      <c r="R853" s="74"/>
      <c r="S853" s="143" t="s">
        <v>1301</v>
      </c>
      <c r="T853" s="77">
        <v>0</v>
      </c>
      <c r="U853" s="78">
        <f t="shared" si="691"/>
        <v>80</v>
      </c>
      <c r="V853" s="78">
        <f t="shared" si="691"/>
        <v>0</v>
      </c>
      <c r="W853" s="78">
        <v>31.708915184046983</v>
      </c>
      <c r="X853" s="78">
        <f t="shared" si="692"/>
        <v>79.058579058579056</v>
      </c>
      <c r="Y853" s="78">
        <f>(P853/J853)*100</f>
        <v>0</v>
      </c>
      <c r="Z853" s="79">
        <f t="shared" si="693"/>
        <v>199999800</v>
      </c>
      <c r="AA853" s="79">
        <f>J853-Q853</f>
        <v>41882800</v>
      </c>
      <c r="AB853" s="79">
        <f t="shared" si="693"/>
        <v>0</v>
      </c>
      <c r="AC853" s="79"/>
      <c r="AD853" s="81"/>
    </row>
    <row r="854" spans="1:30" s="65" customFormat="1" ht="39.75" customHeight="1">
      <c r="A854" s="264"/>
      <c r="B854" s="265"/>
      <c r="C854" s="51" t="s">
        <v>1454</v>
      </c>
      <c r="D854" s="171"/>
      <c r="E854" s="171"/>
      <c r="F854" s="802" t="s">
        <v>1455</v>
      </c>
      <c r="G854" s="817"/>
      <c r="H854" s="266"/>
      <c r="I854" s="54"/>
      <c r="J854" s="215"/>
      <c r="K854" s="220"/>
      <c r="L854" s="267"/>
      <c r="M854" s="290"/>
      <c r="N854" s="301"/>
      <c r="O854" s="301"/>
      <c r="P854" s="301"/>
      <c r="Q854" s="301"/>
      <c r="R854" s="301"/>
      <c r="S854" s="270"/>
      <c r="T854" s="61"/>
      <c r="U854" s="62"/>
      <c r="V854" s="62"/>
      <c r="W854" s="62"/>
      <c r="X854" s="62"/>
      <c r="Y854" s="62"/>
      <c r="Z854" s="63"/>
      <c r="AA854" s="63"/>
      <c r="AB854" s="63"/>
      <c r="AC854" s="63"/>
      <c r="AD854" s="64"/>
    </row>
    <row r="855" spans="1:30" s="50" customFormat="1" ht="27.75" customHeight="1">
      <c r="A855" s="277"/>
      <c r="B855" s="278"/>
      <c r="C855" s="66" t="s">
        <v>1456</v>
      </c>
      <c r="D855" s="67"/>
      <c r="E855" s="67"/>
      <c r="F855" s="762" t="s">
        <v>1457</v>
      </c>
      <c r="G855" s="765"/>
      <c r="H855" s="68"/>
      <c r="I855" s="69"/>
      <c r="J855" s="222">
        <v>99992200</v>
      </c>
      <c r="K855" s="71"/>
      <c r="L855" s="152"/>
      <c r="M855" s="155"/>
      <c r="N855" s="142"/>
      <c r="O855" s="75">
        <f t="shared" ref="O855" si="694">N855</f>
        <v>0</v>
      </c>
      <c r="P855" s="74"/>
      <c r="Q855" s="74"/>
      <c r="R855" s="74"/>
      <c r="S855" s="143" t="s">
        <v>1301</v>
      </c>
      <c r="T855" s="77">
        <v>0</v>
      </c>
      <c r="U855" s="78">
        <f>ROUNDUP(X855,0)</f>
        <v>0</v>
      </c>
      <c r="V855" s="78">
        <f t="shared" ref="V855:V856" si="695">ROUNDUP(Y855,0)</f>
        <v>0</v>
      </c>
      <c r="W855" s="78">
        <v>31.708915184046983</v>
      </c>
      <c r="X855" s="78">
        <f t="shared" ref="X855:X856" si="696">Q855/J855*100</f>
        <v>0</v>
      </c>
      <c r="Y855" s="78">
        <f>(P855/J855)*100</f>
        <v>0</v>
      </c>
      <c r="Z855" s="79">
        <f t="shared" ref="Z855:AB856" si="697">J855-P855</f>
        <v>99992200</v>
      </c>
      <c r="AA855" s="79">
        <f>J855-Q855</f>
        <v>99992200</v>
      </c>
      <c r="AB855" s="79">
        <f t="shared" si="697"/>
        <v>0</v>
      </c>
      <c r="AC855" s="79"/>
      <c r="AD855" s="81"/>
    </row>
    <row r="856" spans="1:30" s="104" customFormat="1" ht="30" customHeight="1">
      <c r="A856" s="36"/>
      <c r="B856" s="37"/>
      <c r="C856" s="25" t="s">
        <v>1458</v>
      </c>
      <c r="D856" s="109"/>
      <c r="E856" s="109"/>
      <c r="F856" s="770" t="s">
        <v>1459</v>
      </c>
      <c r="G856" s="771"/>
      <c r="H856" s="27"/>
      <c r="I856" s="28"/>
      <c r="J856" s="258">
        <f>SUM(J857:J908)</f>
        <v>8633029350</v>
      </c>
      <c r="K856" s="207"/>
      <c r="L856" s="320"/>
      <c r="M856" s="320"/>
      <c r="N856" s="258">
        <f>SUM(N857:N908)</f>
        <v>1177000179</v>
      </c>
      <c r="O856" s="258">
        <f>SUM(O857:O908)</f>
        <v>2700758334</v>
      </c>
      <c r="P856" s="258">
        <v>4628898619</v>
      </c>
      <c r="Q856" s="258">
        <f>SUM(Q857:Q908)</f>
        <v>5333317296</v>
      </c>
      <c r="R856" s="258">
        <v>4628898619</v>
      </c>
      <c r="S856" s="209"/>
      <c r="T856" s="259">
        <v>54</v>
      </c>
      <c r="U856" s="259">
        <f>ROUNDUP(X856,0)</f>
        <v>62</v>
      </c>
      <c r="V856" s="259">
        <f t="shared" si="695"/>
        <v>54</v>
      </c>
      <c r="W856" s="259">
        <v>31.708915184046983</v>
      </c>
      <c r="X856" s="259">
        <f t="shared" si="696"/>
        <v>61.778051246866198</v>
      </c>
      <c r="Y856" s="259">
        <f>(P856/J856)*100</f>
        <v>53.618474249713977</v>
      </c>
      <c r="Z856" s="29">
        <f t="shared" si="697"/>
        <v>4004130731</v>
      </c>
      <c r="AA856" s="29">
        <f>J856-Q856</f>
        <v>3299712054</v>
      </c>
      <c r="AB856" s="29">
        <f t="shared" si="697"/>
        <v>-4628898619</v>
      </c>
      <c r="AC856" s="111"/>
      <c r="AD856" s="112"/>
    </row>
    <row r="857" spans="1:30" s="35" customFormat="1" ht="30" customHeight="1">
      <c r="A857" s="5"/>
      <c r="B857" s="24"/>
      <c r="C857" s="38" t="s">
        <v>1460</v>
      </c>
      <c r="D857" s="39"/>
      <c r="E857" s="39"/>
      <c r="F857" s="772" t="s">
        <v>38</v>
      </c>
      <c r="G857" s="784"/>
      <c r="H857" s="321"/>
      <c r="I857" s="321"/>
      <c r="J857" s="210"/>
      <c r="K857" s="120"/>
      <c r="L857" s="116"/>
      <c r="M857" s="116"/>
      <c r="N857" s="322"/>
      <c r="O857" s="322"/>
      <c r="P857" s="322"/>
      <c r="Q857" s="322"/>
      <c r="R857" s="322"/>
      <c r="S857" s="323"/>
      <c r="T857" s="120"/>
      <c r="U857" s="120"/>
      <c r="V857" s="120"/>
      <c r="W857" s="120"/>
      <c r="X857" s="120"/>
      <c r="Y857" s="120"/>
      <c r="Z857" s="210"/>
      <c r="AA857" s="210"/>
      <c r="AB857" s="210"/>
      <c r="AC857" s="42"/>
      <c r="AD857" s="122"/>
    </row>
    <row r="858" spans="1:30" s="35" customFormat="1" ht="30" customHeight="1">
      <c r="A858" s="5"/>
      <c r="B858" s="24"/>
      <c r="C858" s="51" t="s">
        <v>1461</v>
      </c>
      <c r="D858" s="171"/>
      <c r="E858" s="171"/>
      <c r="F858" s="768" t="s">
        <v>40</v>
      </c>
      <c r="G858" s="782"/>
      <c r="H858" s="266"/>
      <c r="I858" s="266"/>
      <c r="J858" s="215"/>
      <c r="K858" s="220"/>
      <c r="L858" s="267"/>
      <c r="M858" s="290"/>
      <c r="N858" s="300"/>
      <c r="O858" s="300"/>
      <c r="P858" s="300"/>
      <c r="Q858" s="300"/>
      <c r="R858" s="300"/>
      <c r="S858" s="292"/>
      <c r="T858" s="220"/>
      <c r="U858" s="220"/>
      <c r="V858" s="220"/>
      <c r="W858" s="220"/>
      <c r="X858" s="220"/>
      <c r="Y858" s="220"/>
      <c r="Z858" s="215"/>
      <c r="AA858" s="215"/>
      <c r="AB858" s="215"/>
      <c r="AC858" s="63"/>
      <c r="AD858" s="221"/>
    </row>
    <row r="859" spans="1:30" s="100" customFormat="1" ht="30" customHeight="1">
      <c r="A859" s="88"/>
      <c r="B859" s="89"/>
      <c r="C859" s="82" t="s">
        <v>1462</v>
      </c>
      <c r="D859" s="83"/>
      <c r="E859" s="83"/>
      <c r="F859" s="824" t="s">
        <v>42</v>
      </c>
      <c r="G859" s="826"/>
      <c r="H859" s="296"/>
      <c r="I859" s="296"/>
      <c r="J859" s="222">
        <v>86109000</v>
      </c>
      <c r="K859" s="71" t="s">
        <v>45</v>
      </c>
      <c r="L859" s="140" t="s">
        <v>46</v>
      </c>
      <c r="M859" s="141"/>
      <c r="N859" s="142">
        <v>17666200</v>
      </c>
      <c r="O859" s="75">
        <v>32087700</v>
      </c>
      <c r="P859" s="74">
        <v>39670700</v>
      </c>
      <c r="Q859" s="74">
        <v>44722200</v>
      </c>
      <c r="R859" s="74">
        <v>39670700</v>
      </c>
      <c r="S859" s="143"/>
      <c r="T859" s="77">
        <v>47</v>
      </c>
      <c r="U859" s="78">
        <f t="shared" ref="U859:V908" si="698">ROUNDUP(X859,0)</f>
        <v>52</v>
      </c>
      <c r="V859" s="78">
        <f t="shared" si="698"/>
        <v>47</v>
      </c>
      <c r="W859" s="78">
        <v>31.708915184046983</v>
      </c>
      <c r="X859" s="78">
        <f t="shared" ref="X859:X909" si="699">Q859/J859*100</f>
        <v>51.936731352123466</v>
      </c>
      <c r="Y859" s="78">
        <f>(P859/J859)*100</f>
        <v>46.07032946614175</v>
      </c>
      <c r="Z859" s="79">
        <f t="shared" ref="Z859:AB860" si="700">J859-P859</f>
        <v>46438300</v>
      </c>
      <c r="AA859" s="79">
        <f>J859-Q859</f>
        <v>41386800</v>
      </c>
      <c r="AB859" s="79" t="e">
        <f t="shared" si="700"/>
        <v>#VALUE!</v>
      </c>
      <c r="AC859" s="102"/>
      <c r="AD859" s="226"/>
    </row>
    <row r="860" spans="1:30" s="65" customFormat="1" ht="30" customHeight="1">
      <c r="A860" s="5"/>
      <c r="B860" s="24"/>
      <c r="C860" s="66" t="s">
        <v>1463</v>
      </c>
      <c r="D860" s="67"/>
      <c r="E860" s="67"/>
      <c r="F860" s="766" t="s">
        <v>49</v>
      </c>
      <c r="G860" s="767"/>
      <c r="H860" s="294"/>
      <c r="I860" s="294"/>
      <c r="J860" s="222">
        <v>6619900</v>
      </c>
      <c r="K860" s="71" t="s">
        <v>45</v>
      </c>
      <c r="L860" s="140" t="s">
        <v>46</v>
      </c>
      <c r="M860" s="155"/>
      <c r="N860" s="142">
        <v>4813400</v>
      </c>
      <c r="O860" s="75">
        <v>6313400</v>
      </c>
      <c r="P860" s="74">
        <f t="shared" ref="P860:R860" si="701">O860</f>
        <v>6313400</v>
      </c>
      <c r="Q860" s="74">
        <v>6313400</v>
      </c>
      <c r="R860" s="74">
        <f t="shared" si="701"/>
        <v>6313400</v>
      </c>
      <c r="S860" s="143"/>
      <c r="T860" s="77">
        <v>96</v>
      </c>
      <c r="U860" s="78">
        <f t="shared" si="698"/>
        <v>96</v>
      </c>
      <c r="V860" s="78">
        <f t="shared" si="698"/>
        <v>96</v>
      </c>
      <c r="W860" s="78">
        <v>31.708915184046983</v>
      </c>
      <c r="X860" s="78">
        <f t="shared" si="699"/>
        <v>95.370020695176663</v>
      </c>
      <c r="Y860" s="78">
        <f>(P860/J860)*100</f>
        <v>95.370020695176663</v>
      </c>
      <c r="Z860" s="79">
        <f t="shared" si="700"/>
        <v>306500</v>
      </c>
      <c r="AA860" s="79">
        <f>J860-Q860</f>
        <v>306500</v>
      </c>
      <c r="AB860" s="79" t="e">
        <f t="shared" si="700"/>
        <v>#VALUE!</v>
      </c>
      <c r="AC860" s="86"/>
      <c r="AD860" s="324"/>
    </row>
    <row r="861" spans="1:30" s="65" customFormat="1" ht="30" customHeight="1">
      <c r="A861" s="264"/>
      <c r="B861" s="265"/>
      <c r="C861" s="51" t="s">
        <v>1464</v>
      </c>
      <c r="D861" s="171"/>
      <c r="E861" s="171"/>
      <c r="F861" s="802" t="s">
        <v>51</v>
      </c>
      <c r="G861" s="817"/>
      <c r="H861" s="266"/>
      <c r="I861" s="266"/>
      <c r="J861" s="215"/>
      <c r="K861" s="220"/>
      <c r="L861" s="267"/>
      <c r="M861" s="290"/>
      <c r="N861" s="301"/>
      <c r="O861" s="301"/>
      <c r="P861" s="301"/>
      <c r="Q861" s="301"/>
      <c r="R861" s="301"/>
      <c r="S861" s="270"/>
      <c r="T861" s="61"/>
      <c r="U861" s="62"/>
      <c r="V861" s="62"/>
      <c r="W861" s="62"/>
      <c r="X861" s="62"/>
      <c r="Y861" s="62"/>
      <c r="Z861" s="63"/>
      <c r="AA861" s="63"/>
      <c r="AB861" s="63"/>
      <c r="AC861" s="63"/>
      <c r="AD861" s="221"/>
    </row>
    <row r="862" spans="1:30" s="100" customFormat="1" ht="30" customHeight="1">
      <c r="A862" s="271"/>
      <c r="B862" s="272"/>
      <c r="C862" s="82" t="s">
        <v>1465</v>
      </c>
      <c r="D862" s="83"/>
      <c r="E862" s="83"/>
      <c r="F862" s="762" t="s">
        <v>53</v>
      </c>
      <c r="G862" s="785"/>
      <c r="H862" s="294"/>
      <c r="I862" s="294"/>
      <c r="J862" s="222">
        <v>3031804200</v>
      </c>
      <c r="K862" s="71" t="s">
        <v>45</v>
      </c>
      <c r="L862" s="140" t="s">
        <v>46</v>
      </c>
      <c r="M862" s="141"/>
      <c r="N862" s="142">
        <v>526488926</v>
      </c>
      <c r="O862" s="75">
        <v>962678963</v>
      </c>
      <c r="P862" s="74">
        <v>1557404848</v>
      </c>
      <c r="Q862" s="74">
        <v>1804615763</v>
      </c>
      <c r="R862" s="74">
        <v>1557404848</v>
      </c>
      <c r="S862" s="143"/>
      <c r="T862" s="77">
        <v>52</v>
      </c>
      <c r="U862" s="78">
        <f t="shared" si="698"/>
        <v>60</v>
      </c>
      <c r="V862" s="78">
        <f t="shared" si="698"/>
        <v>52</v>
      </c>
      <c r="W862" s="78">
        <v>31.708915184046983</v>
      </c>
      <c r="X862" s="78">
        <f t="shared" si="699"/>
        <v>59.522833400652985</v>
      </c>
      <c r="Y862" s="78">
        <f>(P862/J862)*100</f>
        <v>51.368912543890531</v>
      </c>
      <c r="Z862" s="79">
        <f t="shared" ref="Z862:AB864" si="702">J862-P862</f>
        <v>1474399352</v>
      </c>
      <c r="AA862" s="79">
        <f>J862-Q862</f>
        <v>1227188437</v>
      </c>
      <c r="AB862" s="79" t="e">
        <f t="shared" si="702"/>
        <v>#VALUE!</v>
      </c>
      <c r="AC862" s="102"/>
      <c r="AD862" s="226"/>
    </row>
    <row r="863" spans="1:30" s="100" customFormat="1" ht="30" customHeight="1">
      <c r="A863" s="271"/>
      <c r="B863" s="272"/>
      <c r="C863" s="82" t="s">
        <v>1466</v>
      </c>
      <c r="D863" s="83"/>
      <c r="E863" s="83"/>
      <c r="F863" s="766" t="s">
        <v>174</v>
      </c>
      <c r="G863" s="767"/>
      <c r="H863" s="294"/>
      <c r="I863" s="294"/>
      <c r="J863" s="222">
        <v>60907200</v>
      </c>
      <c r="K863" s="71" t="s">
        <v>45</v>
      </c>
      <c r="L863" s="140" t="s">
        <v>46</v>
      </c>
      <c r="M863" s="147"/>
      <c r="N863" s="142">
        <f t="shared" ref="N863:N864" si="703">M863</f>
        <v>0</v>
      </c>
      <c r="O863" s="75">
        <v>12646800</v>
      </c>
      <c r="P863" s="74">
        <v>30453600</v>
      </c>
      <c r="Q863" s="74">
        <v>30453600</v>
      </c>
      <c r="R863" s="74">
        <v>30453600</v>
      </c>
      <c r="S863" s="143"/>
      <c r="T863" s="77">
        <v>50</v>
      </c>
      <c r="U863" s="78">
        <f t="shared" si="698"/>
        <v>50</v>
      </c>
      <c r="V863" s="78">
        <f t="shared" si="698"/>
        <v>50</v>
      </c>
      <c r="W863" s="78">
        <v>31.708915184046983</v>
      </c>
      <c r="X863" s="78">
        <f t="shared" si="699"/>
        <v>50</v>
      </c>
      <c r="Y863" s="78">
        <f>(P863/J863)*100</f>
        <v>50</v>
      </c>
      <c r="Z863" s="79">
        <f t="shared" si="702"/>
        <v>30453600</v>
      </c>
      <c r="AA863" s="79">
        <f>J863-Q863</f>
        <v>30453600</v>
      </c>
      <c r="AB863" s="79" t="e">
        <f t="shared" si="702"/>
        <v>#VALUE!</v>
      </c>
      <c r="AC863" s="102"/>
      <c r="AD863" s="226"/>
    </row>
    <row r="864" spans="1:30" s="100" customFormat="1" ht="30" customHeight="1">
      <c r="A864" s="271"/>
      <c r="B864" s="272"/>
      <c r="C864" s="82" t="s">
        <v>1467</v>
      </c>
      <c r="D864" s="83"/>
      <c r="E864" s="83"/>
      <c r="F864" s="766" t="s">
        <v>57</v>
      </c>
      <c r="G864" s="767"/>
      <c r="H864" s="294"/>
      <c r="I864" s="294"/>
      <c r="J864" s="222">
        <v>7000000</v>
      </c>
      <c r="K864" s="71" t="s">
        <v>45</v>
      </c>
      <c r="L864" s="140" t="s">
        <v>46</v>
      </c>
      <c r="M864" s="147"/>
      <c r="N864" s="142">
        <f t="shared" si="703"/>
        <v>0</v>
      </c>
      <c r="O864" s="75">
        <v>6853100</v>
      </c>
      <c r="P864" s="74">
        <v>6853100</v>
      </c>
      <c r="Q864" s="74">
        <v>6853100</v>
      </c>
      <c r="R864" s="74">
        <v>6853100</v>
      </c>
      <c r="S864" s="143"/>
      <c r="T864" s="77">
        <v>98</v>
      </c>
      <c r="U864" s="78">
        <f t="shared" si="698"/>
        <v>98</v>
      </c>
      <c r="V864" s="78">
        <f t="shared" si="698"/>
        <v>98</v>
      </c>
      <c r="W864" s="78">
        <v>31.708915184046983</v>
      </c>
      <c r="X864" s="78">
        <f t="shared" si="699"/>
        <v>97.901428571428568</v>
      </c>
      <c r="Y864" s="78">
        <f>(P864/J864)*100</f>
        <v>97.901428571428568</v>
      </c>
      <c r="Z864" s="79">
        <f t="shared" si="702"/>
        <v>146900</v>
      </c>
      <c r="AA864" s="79">
        <f>J864-Q864</f>
        <v>146900</v>
      </c>
      <c r="AB864" s="79" t="e">
        <f t="shared" si="702"/>
        <v>#VALUE!</v>
      </c>
      <c r="AC864" s="102"/>
      <c r="AD864" s="226"/>
    </row>
    <row r="865" spans="1:30" s="65" customFormat="1" ht="30" customHeight="1">
      <c r="A865" s="264"/>
      <c r="B865" s="265"/>
      <c r="C865" s="51" t="s">
        <v>1468</v>
      </c>
      <c r="D865" s="171"/>
      <c r="E865" s="171"/>
      <c r="F865" s="802" t="s">
        <v>180</v>
      </c>
      <c r="G865" s="803"/>
      <c r="H865" s="266"/>
      <c r="I865" s="266"/>
      <c r="J865" s="215"/>
      <c r="K865" s="220"/>
      <c r="L865" s="267"/>
      <c r="M865" s="290"/>
      <c r="N865" s="301"/>
      <c r="O865" s="301"/>
      <c r="P865" s="301"/>
      <c r="Q865" s="301"/>
      <c r="R865" s="301"/>
      <c r="S865" s="270"/>
      <c r="T865" s="61"/>
      <c r="U865" s="62"/>
      <c r="V865" s="62"/>
      <c r="W865" s="62"/>
      <c r="X865" s="62"/>
      <c r="Y865" s="62"/>
      <c r="Z865" s="63"/>
      <c r="AA865" s="63"/>
      <c r="AB865" s="63"/>
      <c r="AC865" s="63"/>
      <c r="AD865" s="221"/>
    </row>
    <row r="866" spans="1:30" s="100" customFormat="1" ht="30" customHeight="1">
      <c r="A866" s="271"/>
      <c r="B866" s="272"/>
      <c r="C866" s="82" t="s">
        <v>1469</v>
      </c>
      <c r="D866" s="83"/>
      <c r="E866" s="83"/>
      <c r="F866" s="762" t="s">
        <v>1470</v>
      </c>
      <c r="G866" s="785"/>
      <c r="H866" s="294"/>
      <c r="I866" s="294"/>
      <c r="J866" s="222">
        <v>78199200</v>
      </c>
      <c r="K866" s="274"/>
      <c r="L866" s="140" t="s">
        <v>46</v>
      </c>
      <c r="M866" s="147"/>
      <c r="N866" s="142">
        <v>15210000</v>
      </c>
      <c r="O866" s="75">
        <v>28300000</v>
      </c>
      <c r="P866" s="74">
        <v>34090000</v>
      </c>
      <c r="Q866" s="74">
        <v>53290000</v>
      </c>
      <c r="R866" s="74">
        <v>34090000</v>
      </c>
      <c r="S866" s="143"/>
      <c r="T866" s="77">
        <v>44</v>
      </c>
      <c r="U866" s="78">
        <f t="shared" si="698"/>
        <v>69</v>
      </c>
      <c r="V866" s="78">
        <f t="shared" si="698"/>
        <v>44</v>
      </c>
      <c r="W866" s="78">
        <v>31.708915184046983</v>
      </c>
      <c r="X866" s="78">
        <f t="shared" si="699"/>
        <v>68.1464772018128</v>
      </c>
      <c r="Y866" s="78">
        <f>(P866/J866)*100</f>
        <v>43.593796355972955</v>
      </c>
      <c r="Z866" s="79">
        <f>J866-P866</f>
        <v>44109200</v>
      </c>
      <c r="AA866" s="79">
        <f>J866-Q866</f>
        <v>24909200</v>
      </c>
      <c r="AB866" s="79" t="e">
        <f>L866-R866</f>
        <v>#VALUE!</v>
      </c>
      <c r="AC866" s="102"/>
      <c r="AD866" s="226"/>
    </row>
    <row r="867" spans="1:30" s="65" customFormat="1" ht="30" customHeight="1">
      <c r="A867" s="5"/>
      <c r="B867" s="24"/>
      <c r="C867" s="51" t="s">
        <v>1471</v>
      </c>
      <c r="D867" s="171"/>
      <c r="E867" s="171"/>
      <c r="F867" s="802" t="s">
        <v>63</v>
      </c>
      <c r="G867" s="803"/>
      <c r="H867" s="266"/>
      <c r="I867" s="266"/>
      <c r="J867" s="215"/>
      <c r="K867" s="220"/>
      <c r="L867" s="267"/>
      <c r="M867" s="290"/>
      <c r="N867" s="301"/>
      <c r="O867" s="301"/>
      <c r="P867" s="301"/>
      <c r="Q867" s="301"/>
      <c r="R867" s="301"/>
      <c r="S867" s="270"/>
      <c r="T867" s="61"/>
      <c r="U867" s="62"/>
      <c r="V867" s="62"/>
      <c r="W867" s="62"/>
      <c r="X867" s="62"/>
      <c r="Y867" s="62"/>
      <c r="Z867" s="63"/>
      <c r="AA867" s="63"/>
      <c r="AB867" s="63"/>
      <c r="AC867" s="63"/>
      <c r="AD867" s="221"/>
    </row>
    <row r="868" spans="1:30" s="325" customFormat="1" ht="30" customHeight="1">
      <c r="A868" s="271"/>
      <c r="B868" s="272"/>
      <c r="C868" s="82" t="s">
        <v>1472</v>
      </c>
      <c r="D868" s="83"/>
      <c r="E868" s="83"/>
      <c r="F868" s="762" t="s">
        <v>65</v>
      </c>
      <c r="G868" s="785"/>
      <c r="H868" s="294"/>
      <c r="I868" s="294"/>
      <c r="J868" s="222">
        <v>4993800</v>
      </c>
      <c r="K868" s="274"/>
      <c r="L868" s="140" t="s">
        <v>46</v>
      </c>
      <c r="M868" s="141"/>
      <c r="N868" s="142">
        <v>993500</v>
      </c>
      <c r="O868" s="75">
        <v>2433400</v>
      </c>
      <c r="P868" s="74">
        <v>2433400</v>
      </c>
      <c r="Q868" s="74">
        <v>3561300</v>
      </c>
      <c r="R868" s="74">
        <v>2433400</v>
      </c>
      <c r="S868" s="143"/>
      <c r="T868" s="77">
        <v>49</v>
      </c>
      <c r="U868" s="78">
        <f t="shared" si="698"/>
        <v>72</v>
      </c>
      <c r="V868" s="78">
        <f t="shared" si="698"/>
        <v>49</v>
      </c>
      <c r="W868" s="78">
        <v>31.708915184046983</v>
      </c>
      <c r="X868" s="78">
        <f t="shared" si="699"/>
        <v>71.314429893067398</v>
      </c>
      <c r="Y868" s="78">
        <f>(P868/J868)*100</f>
        <v>48.728423244823581</v>
      </c>
      <c r="Z868" s="79">
        <f t="shared" ref="Z868:AB872" si="704">J868-P868</f>
        <v>2560400</v>
      </c>
      <c r="AA868" s="79">
        <f>J868-Q868</f>
        <v>1432500</v>
      </c>
      <c r="AB868" s="79" t="e">
        <f t="shared" si="704"/>
        <v>#VALUE!</v>
      </c>
      <c r="AC868" s="102"/>
      <c r="AD868" s="226"/>
    </row>
    <row r="869" spans="1:30" s="100" customFormat="1" ht="30" customHeight="1">
      <c r="A869" s="88"/>
      <c r="B869" s="89"/>
      <c r="C869" s="82" t="s">
        <v>1473</v>
      </c>
      <c r="D869" s="83"/>
      <c r="E869" s="83"/>
      <c r="F869" s="766" t="s">
        <v>67</v>
      </c>
      <c r="G869" s="767"/>
      <c r="H869" s="294"/>
      <c r="I869" s="294"/>
      <c r="J869" s="222">
        <v>60549300</v>
      </c>
      <c r="K869" s="274"/>
      <c r="L869" s="140" t="s">
        <v>46</v>
      </c>
      <c r="M869" s="147"/>
      <c r="N869" s="142">
        <v>5530500</v>
      </c>
      <c r="O869" s="75">
        <v>20048700</v>
      </c>
      <c r="P869" s="74">
        <v>28942200</v>
      </c>
      <c r="Q869" s="74">
        <v>34929700</v>
      </c>
      <c r="R869" s="74">
        <v>28942200</v>
      </c>
      <c r="S869" s="143"/>
      <c r="T869" s="77">
        <v>48</v>
      </c>
      <c r="U869" s="78">
        <f t="shared" si="698"/>
        <v>58</v>
      </c>
      <c r="V869" s="78">
        <f t="shared" si="698"/>
        <v>48</v>
      </c>
      <c r="W869" s="78">
        <v>31.708915184046983</v>
      </c>
      <c r="X869" s="78">
        <f t="shared" si="699"/>
        <v>57.688032727050519</v>
      </c>
      <c r="Y869" s="78">
        <f>(P869/J869)*100</f>
        <v>47.799396524815322</v>
      </c>
      <c r="Z869" s="79">
        <f t="shared" si="704"/>
        <v>31607100</v>
      </c>
      <c r="AA869" s="79">
        <f>J869-Q869</f>
        <v>25619600</v>
      </c>
      <c r="AB869" s="79" t="e">
        <f t="shared" si="704"/>
        <v>#VALUE!</v>
      </c>
      <c r="AC869" s="102"/>
      <c r="AD869" s="226"/>
    </row>
    <row r="870" spans="1:30" s="100" customFormat="1" ht="30" customHeight="1">
      <c r="A870" s="271"/>
      <c r="B870" s="272"/>
      <c r="C870" s="82" t="s">
        <v>1474</v>
      </c>
      <c r="D870" s="83"/>
      <c r="E870" s="83"/>
      <c r="F870" s="762" t="s">
        <v>69</v>
      </c>
      <c r="G870" s="785"/>
      <c r="H870" s="294"/>
      <c r="I870" s="294"/>
      <c r="J870" s="222">
        <v>12794900</v>
      </c>
      <c r="K870" s="274"/>
      <c r="L870" s="140" t="s">
        <v>46</v>
      </c>
      <c r="M870" s="326"/>
      <c r="N870" s="142">
        <v>2552600</v>
      </c>
      <c r="O870" s="75">
        <v>5315800</v>
      </c>
      <c r="P870" s="74">
        <v>5315800</v>
      </c>
      <c r="Q870" s="74">
        <v>7720600</v>
      </c>
      <c r="R870" s="74">
        <v>5315800</v>
      </c>
      <c r="S870" s="143"/>
      <c r="T870" s="77">
        <v>42</v>
      </c>
      <c r="U870" s="78">
        <f t="shared" si="698"/>
        <v>61</v>
      </c>
      <c r="V870" s="78">
        <f t="shared" si="698"/>
        <v>42</v>
      </c>
      <c r="W870" s="78">
        <v>31.708915184046983</v>
      </c>
      <c r="X870" s="78">
        <f t="shared" si="699"/>
        <v>60.341229708712063</v>
      </c>
      <c r="Y870" s="78">
        <f>(P870/J870)*100</f>
        <v>41.546241080430484</v>
      </c>
      <c r="Z870" s="79">
        <f t="shared" si="704"/>
        <v>7479100</v>
      </c>
      <c r="AA870" s="79">
        <f>J870-Q870</f>
        <v>5074300</v>
      </c>
      <c r="AB870" s="79" t="e">
        <f t="shared" si="704"/>
        <v>#VALUE!</v>
      </c>
      <c r="AC870" s="102"/>
      <c r="AD870" s="226"/>
    </row>
    <row r="871" spans="1:30" s="100" customFormat="1" ht="30" customHeight="1">
      <c r="A871" s="271"/>
      <c r="B871" s="272"/>
      <c r="C871" s="82" t="s">
        <v>1475</v>
      </c>
      <c r="D871" s="83"/>
      <c r="E871" s="83"/>
      <c r="F871" s="762" t="s">
        <v>71</v>
      </c>
      <c r="G871" s="785"/>
      <c r="H871" s="294"/>
      <c r="I871" s="294"/>
      <c r="J871" s="222">
        <v>24999800</v>
      </c>
      <c r="K871" s="223"/>
      <c r="L871" s="140" t="s">
        <v>46</v>
      </c>
      <c r="M871" s="326"/>
      <c r="N871" s="142">
        <v>6239900</v>
      </c>
      <c r="O871" s="75">
        <v>10039900</v>
      </c>
      <c r="P871" s="74">
        <v>10039900</v>
      </c>
      <c r="Q871" s="74">
        <v>14312500</v>
      </c>
      <c r="R871" s="74">
        <v>10039900</v>
      </c>
      <c r="S871" s="143"/>
      <c r="T871" s="77">
        <v>41</v>
      </c>
      <c r="U871" s="78">
        <f t="shared" si="698"/>
        <v>58</v>
      </c>
      <c r="V871" s="78">
        <f t="shared" si="698"/>
        <v>41</v>
      </c>
      <c r="W871" s="78">
        <v>31.708915184046983</v>
      </c>
      <c r="X871" s="78">
        <f t="shared" si="699"/>
        <v>57.250458003664029</v>
      </c>
      <c r="Y871" s="78">
        <f>(P871/J871)*100</f>
        <v>40.159921279370238</v>
      </c>
      <c r="Z871" s="79">
        <f t="shared" si="704"/>
        <v>14959900</v>
      </c>
      <c r="AA871" s="79">
        <f>J871-Q871</f>
        <v>10687300</v>
      </c>
      <c r="AB871" s="79" t="e">
        <f t="shared" si="704"/>
        <v>#VALUE!</v>
      </c>
      <c r="AC871" s="102"/>
      <c r="AD871" s="226"/>
    </row>
    <row r="872" spans="1:30" s="100" customFormat="1" ht="30" customHeight="1">
      <c r="A872" s="271"/>
      <c r="B872" s="272"/>
      <c r="C872" s="82" t="s">
        <v>1476</v>
      </c>
      <c r="D872" s="83"/>
      <c r="E872" s="83"/>
      <c r="F872" s="762" t="s">
        <v>77</v>
      </c>
      <c r="G872" s="785"/>
      <c r="H872" s="294"/>
      <c r="I872" s="294"/>
      <c r="J872" s="222">
        <v>60185000</v>
      </c>
      <c r="K872" s="223"/>
      <c r="L872" s="140" t="s">
        <v>46</v>
      </c>
      <c r="M872" s="326"/>
      <c r="N872" s="142">
        <v>10421700</v>
      </c>
      <c r="O872" s="75">
        <v>59920900</v>
      </c>
      <c r="P872" s="74">
        <v>59920900</v>
      </c>
      <c r="Q872" s="74">
        <v>59920900</v>
      </c>
      <c r="R872" s="74">
        <v>59920900</v>
      </c>
      <c r="S872" s="143"/>
      <c r="T872" s="77">
        <v>100</v>
      </c>
      <c r="U872" s="78">
        <f t="shared" si="698"/>
        <v>100</v>
      </c>
      <c r="V872" s="78">
        <f t="shared" si="698"/>
        <v>100</v>
      </c>
      <c r="W872" s="78">
        <v>31.708915184046983</v>
      </c>
      <c r="X872" s="78">
        <f t="shared" si="699"/>
        <v>99.561186342111824</v>
      </c>
      <c r="Y872" s="78">
        <f>(P872/J872)*100</f>
        <v>99.561186342111824</v>
      </c>
      <c r="Z872" s="79">
        <f t="shared" si="704"/>
        <v>264100</v>
      </c>
      <c r="AA872" s="79">
        <f>J872-Q872</f>
        <v>264100</v>
      </c>
      <c r="AB872" s="79" t="e">
        <f t="shared" si="704"/>
        <v>#VALUE!</v>
      </c>
      <c r="AC872" s="102"/>
      <c r="AD872" s="226"/>
    </row>
    <row r="873" spans="1:30" s="65" customFormat="1" ht="30" customHeight="1">
      <c r="A873" s="5"/>
      <c r="B873" s="24"/>
      <c r="C873" s="51" t="s">
        <v>1477</v>
      </c>
      <c r="D873" s="171"/>
      <c r="E873" s="171"/>
      <c r="F873" s="802" t="s">
        <v>193</v>
      </c>
      <c r="G873" s="803"/>
      <c r="H873" s="266"/>
      <c r="I873" s="266"/>
      <c r="J873" s="215"/>
      <c r="K873" s="220"/>
      <c r="L873" s="267"/>
      <c r="M873" s="290"/>
      <c r="N873" s="301"/>
      <c r="O873" s="301"/>
      <c r="P873" s="301"/>
      <c r="Q873" s="301"/>
      <c r="R873" s="301"/>
      <c r="S873" s="270"/>
      <c r="T873" s="61"/>
      <c r="U873" s="62"/>
      <c r="V873" s="62"/>
      <c r="W873" s="62"/>
      <c r="X873" s="62"/>
      <c r="Y873" s="62"/>
      <c r="Z873" s="63"/>
      <c r="AA873" s="63"/>
      <c r="AB873" s="63"/>
      <c r="AC873" s="63"/>
      <c r="AD873" s="221"/>
    </row>
    <row r="874" spans="1:30" s="100" customFormat="1" ht="30" customHeight="1">
      <c r="A874" s="88"/>
      <c r="B874" s="89"/>
      <c r="C874" s="82" t="s">
        <v>1478</v>
      </c>
      <c r="D874" s="83"/>
      <c r="E874" s="83"/>
      <c r="F874" s="766" t="s">
        <v>197</v>
      </c>
      <c r="G874" s="767"/>
      <c r="H874" s="294"/>
      <c r="I874" s="294"/>
      <c r="J874" s="222">
        <v>36858300</v>
      </c>
      <c r="K874" s="223"/>
      <c r="L874" s="140" t="s">
        <v>46</v>
      </c>
      <c r="M874" s="141"/>
      <c r="N874" s="142">
        <f>M874</f>
        <v>0</v>
      </c>
      <c r="O874" s="75">
        <f>N874</f>
        <v>0</v>
      </c>
      <c r="P874" s="74">
        <f t="shared" ref="P874:R874" si="705">O874</f>
        <v>0</v>
      </c>
      <c r="Q874" s="74">
        <v>16500000</v>
      </c>
      <c r="R874" s="74">
        <f t="shared" si="705"/>
        <v>16500000</v>
      </c>
      <c r="S874" s="143"/>
      <c r="T874" s="77">
        <v>0</v>
      </c>
      <c r="U874" s="78">
        <f t="shared" si="698"/>
        <v>45</v>
      </c>
      <c r="V874" s="78">
        <f t="shared" si="698"/>
        <v>0</v>
      </c>
      <c r="W874" s="78">
        <v>31.708915184046983</v>
      </c>
      <c r="X874" s="78">
        <f t="shared" si="699"/>
        <v>44.766036415135801</v>
      </c>
      <c r="Y874" s="78">
        <f>(P874/J874)*100</f>
        <v>0</v>
      </c>
      <c r="Z874" s="79">
        <f>J874-P874</f>
        <v>36858300</v>
      </c>
      <c r="AA874" s="79">
        <f>J874-Q874</f>
        <v>20358300</v>
      </c>
      <c r="AB874" s="79" t="e">
        <f>L874-R874</f>
        <v>#VALUE!</v>
      </c>
      <c r="AC874" s="102"/>
      <c r="AD874" s="226"/>
    </row>
    <row r="875" spans="1:30" s="65" customFormat="1" ht="30" customHeight="1">
      <c r="A875" s="5"/>
      <c r="B875" s="24"/>
      <c r="C875" s="51" t="s">
        <v>1479</v>
      </c>
      <c r="D875" s="171"/>
      <c r="E875" s="171"/>
      <c r="F875" s="802" t="s">
        <v>79</v>
      </c>
      <c r="G875" s="803"/>
      <c r="H875" s="266"/>
      <c r="I875" s="266"/>
      <c r="J875" s="215"/>
      <c r="K875" s="220"/>
      <c r="L875" s="267"/>
      <c r="M875" s="290"/>
      <c r="N875" s="301"/>
      <c r="O875" s="301"/>
      <c r="P875" s="301"/>
      <c r="Q875" s="301"/>
      <c r="R875" s="301"/>
      <c r="S875" s="270"/>
      <c r="T875" s="61"/>
      <c r="U875" s="62"/>
      <c r="V875" s="62"/>
      <c r="W875" s="62"/>
      <c r="X875" s="62"/>
      <c r="Y875" s="62"/>
      <c r="Z875" s="63"/>
      <c r="AA875" s="63"/>
      <c r="AB875" s="63"/>
      <c r="AC875" s="63"/>
      <c r="AD875" s="221"/>
    </row>
    <row r="876" spans="1:30" s="100" customFormat="1" ht="30" customHeight="1">
      <c r="A876" s="88"/>
      <c r="B876" s="89"/>
      <c r="C876" s="82" t="s">
        <v>1480</v>
      </c>
      <c r="D876" s="83"/>
      <c r="E876" s="83"/>
      <c r="F876" s="762" t="s">
        <v>81</v>
      </c>
      <c r="G876" s="785"/>
      <c r="H876" s="294"/>
      <c r="I876" s="294"/>
      <c r="J876" s="222">
        <v>2000000</v>
      </c>
      <c r="K876" s="223"/>
      <c r="L876" s="140" t="s">
        <v>46</v>
      </c>
      <c r="M876" s="147"/>
      <c r="N876" s="142">
        <v>300000</v>
      </c>
      <c r="O876" s="75">
        <v>800000</v>
      </c>
      <c r="P876" s="74">
        <v>800000</v>
      </c>
      <c r="Q876" s="74">
        <v>1400000</v>
      </c>
      <c r="R876" s="74">
        <v>800000</v>
      </c>
      <c r="S876" s="143"/>
      <c r="T876" s="77">
        <v>40</v>
      </c>
      <c r="U876" s="78">
        <f t="shared" si="698"/>
        <v>70</v>
      </c>
      <c r="V876" s="78">
        <f t="shared" si="698"/>
        <v>40</v>
      </c>
      <c r="W876" s="78">
        <v>31.708915184046983</v>
      </c>
      <c r="X876" s="78">
        <f t="shared" si="699"/>
        <v>70</v>
      </c>
      <c r="Y876" s="78">
        <f>(P876/J876)*100</f>
        <v>40</v>
      </c>
      <c r="Z876" s="79">
        <f t="shared" ref="Z876:AB878" si="706">J876-P876</f>
        <v>1200000</v>
      </c>
      <c r="AA876" s="79">
        <f>J876-Q876</f>
        <v>600000</v>
      </c>
      <c r="AB876" s="79" t="e">
        <f t="shared" si="706"/>
        <v>#VALUE!</v>
      </c>
      <c r="AC876" s="102"/>
      <c r="AD876" s="226"/>
    </row>
    <row r="877" spans="1:30" s="100" customFormat="1" ht="30" customHeight="1">
      <c r="A877" s="271"/>
      <c r="B877" s="272"/>
      <c r="C877" s="82" t="s">
        <v>1481</v>
      </c>
      <c r="D877" s="83"/>
      <c r="E877" s="83"/>
      <c r="F877" s="762" t="s">
        <v>83</v>
      </c>
      <c r="G877" s="785"/>
      <c r="H877" s="294"/>
      <c r="I877" s="294"/>
      <c r="J877" s="222">
        <v>19160000</v>
      </c>
      <c r="K877" s="223"/>
      <c r="L877" s="140" t="s">
        <v>46</v>
      </c>
      <c r="M877" s="326"/>
      <c r="N877" s="142">
        <v>1038750</v>
      </c>
      <c r="O877" s="75">
        <v>1550250</v>
      </c>
      <c r="P877" s="74">
        <v>2238250</v>
      </c>
      <c r="Q877" s="74">
        <v>3111750</v>
      </c>
      <c r="R877" s="74">
        <v>2238250</v>
      </c>
      <c r="S877" s="143"/>
      <c r="T877" s="77">
        <v>12</v>
      </c>
      <c r="U877" s="78">
        <f t="shared" si="698"/>
        <v>17</v>
      </c>
      <c r="V877" s="78">
        <f t="shared" si="698"/>
        <v>12</v>
      </c>
      <c r="W877" s="78">
        <v>31.708915184046983</v>
      </c>
      <c r="X877" s="78">
        <f t="shared" si="699"/>
        <v>16.240866388308977</v>
      </c>
      <c r="Y877" s="78">
        <f>(P877/J877)*100</f>
        <v>11.681889352818372</v>
      </c>
      <c r="Z877" s="79">
        <f t="shared" si="706"/>
        <v>16921750</v>
      </c>
      <c r="AA877" s="79">
        <f>J877-Q877</f>
        <v>16048250</v>
      </c>
      <c r="AB877" s="79" t="e">
        <f t="shared" si="706"/>
        <v>#VALUE!</v>
      </c>
      <c r="AC877" s="102"/>
      <c r="AD877" s="226"/>
    </row>
    <row r="878" spans="1:30" s="100" customFormat="1" ht="30" customHeight="1">
      <c r="A878" s="271"/>
      <c r="B878" s="272"/>
      <c r="C878" s="82" t="s">
        <v>1482</v>
      </c>
      <c r="D878" s="83"/>
      <c r="E878" s="83"/>
      <c r="F878" s="766" t="s">
        <v>87</v>
      </c>
      <c r="G878" s="767"/>
      <c r="H878" s="294"/>
      <c r="I878" s="294"/>
      <c r="J878" s="222">
        <v>3088500300</v>
      </c>
      <c r="K878" s="274"/>
      <c r="L878" s="140" t="s">
        <v>46</v>
      </c>
      <c r="M878" s="326"/>
      <c r="N878" s="142">
        <v>452556100</v>
      </c>
      <c r="O878" s="75">
        <v>959510723</v>
      </c>
      <c r="P878" s="74">
        <v>1444998323</v>
      </c>
      <c r="Q878" s="74">
        <v>1692089189</v>
      </c>
      <c r="R878" s="74">
        <v>1444998323</v>
      </c>
      <c r="S878" s="143"/>
      <c r="T878" s="77">
        <v>47</v>
      </c>
      <c r="U878" s="78">
        <f t="shared" si="698"/>
        <v>55</v>
      </c>
      <c r="V878" s="78">
        <f t="shared" si="698"/>
        <v>47</v>
      </c>
      <c r="W878" s="78">
        <v>31.708915184046983</v>
      </c>
      <c r="X878" s="78">
        <f t="shared" si="699"/>
        <v>54.786758123351973</v>
      </c>
      <c r="Y878" s="78">
        <f>(P878/J878)*100</f>
        <v>46.786407079189857</v>
      </c>
      <c r="Z878" s="79">
        <f t="shared" si="706"/>
        <v>1643501977</v>
      </c>
      <c r="AA878" s="79">
        <f>J878-Q878</f>
        <v>1396411111</v>
      </c>
      <c r="AB878" s="79" t="e">
        <f t="shared" si="706"/>
        <v>#VALUE!</v>
      </c>
      <c r="AC878" s="102"/>
      <c r="AD878" s="226"/>
    </row>
    <row r="879" spans="1:30" s="65" customFormat="1" ht="30" customHeight="1">
      <c r="A879" s="264"/>
      <c r="B879" s="265"/>
      <c r="C879" s="51" t="s">
        <v>1483</v>
      </c>
      <c r="D879" s="171"/>
      <c r="E879" s="171"/>
      <c r="F879" s="802" t="s">
        <v>90</v>
      </c>
      <c r="G879" s="803"/>
      <c r="H879" s="266"/>
      <c r="I879" s="266"/>
      <c r="J879" s="215"/>
      <c r="K879" s="220"/>
      <c r="L879" s="267"/>
      <c r="M879" s="290"/>
      <c r="N879" s="301"/>
      <c r="O879" s="301"/>
      <c r="P879" s="301"/>
      <c r="Q879" s="301"/>
      <c r="R879" s="301"/>
      <c r="S879" s="270"/>
      <c r="T879" s="61"/>
      <c r="U879" s="62"/>
      <c r="V879" s="62"/>
      <c r="W879" s="62"/>
      <c r="X879" s="62"/>
      <c r="Y879" s="62"/>
      <c r="Z879" s="63"/>
      <c r="AA879" s="63"/>
      <c r="AB879" s="63"/>
      <c r="AC879" s="63"/>
      <c r="AD879" s="221"/>
    </row>
    <row r="880" spans="1:30" s="100" customFormat="1" ht="30" customHeight="1">
      <c r="A880" s="271"/>
      <c r="B880" s="272"/>
      <c r="C880" s="82" t="s">
        <v>1484</v>
      </c>
      <c r="D880" s="83"/>
      <c r="E880" s="83"/>
      <c r="F880" s="766" t="s">
        <v>92</v>
      </c>
      <c r="G880" s="767"/>
      <c r="H880" s="294"/>
      <c r="I880" s="294"/>
      <c r="J880" s="222">
        <v>78818650</v>
      </c>
      <c r="K880" s="274"/>
      <c r="L880" s="140" t="s">
        <v>46</v>
      </c>
      <c r="M880" s="147"/>
      <c r="N880" s="142">
        <v>8123900</v>
      </c>
      <c r="O880" s="75">
        <v>31825570</v>
      </c>
      <c r="P880" s="74">
        <v>33627570</v>
      </c>
      <c r="Q880" s="74">
        <v>52896270</v>
      </c>
      <c r="R880" s="74">
        <v>33627570</v>
      </c>
      <c r="S880" s="143"/>
      <c r="T880" s="77">
        <v>43</v>
      </c>
      <c r="U880" s="78">
        <f t="shared" si="698"/>
        <v>68</v>
      </c>
      <c r="V880" s="78">
        <f t="shared" si="698"/>
        <v>43</v>
      </c>
      <c r="W880" s="78">
        <v>31.708915184046983</v>
      </c>
      <c r="X880" s="78">
        <f t="shared" si="699"/>
        <v>67.111362602632752</v>
      </c>
      <c r="Y880" s="78">
        <f>(P880/J880)*100</f>
        <v>42.664483596204704</v>
      </c>
      <c r="Z880" s="79">
        <f t="shared" ref="Z880:AB884" si="707">J880-P880</f>
        <v>45191080</v>
      </c>
      <c r="AA880" s="79">
        <f>J880-Q880</f>
        <v>25922380</v>
      </c>
      <c r="AB880" s="79" t="e">
        <f t="shared" si="707"/>
        <v>#VALUE!</v>
      </c>
      <c r="AC880" s="102"/>
      <c r="AD880" s="226"/>
    </row>
    <row r="881" spans="1:30" s="100" customFormat="1" ht="30" customHeight="1">
      <c r="A881" s="271"/>
      <c r="B881" s="272"/>
      <c r="C881" s="82" t="s">
        <v>1485</v>
      </c>
      <c r="D881" s="83"/>
      <c r="E881" s="83"/>
      <c r="F881" s="762" t="s">
        <v>1332</v>
      </c>
      <c r="G881" s="785"/>
      <c r="H881" s="294"/>
      <c r="I881" s="294"/>
      <c r="J881" s="222">
        <v>796544500</v>
      </c>
      <c r="K881" s="223"/>
      <c r="L881" s="140" t="s">
        <v>46</v>
      </c>
      <c r="M881" s="326"/>
      <c r="N881" s="142">
        <v>116528303</v>
      </c>
      <c r="O881" s="75">
        <v>270727683</v>
      </c>
      <c r="P881" s="74">
        <v>417787083</v>
      </c>
      <c r="Q881" s="74">
        <v>510432279</v>
      </c>
      <c r="R881" s="74">
        <v>417787083</v>
      </c>
      <c r="S881" s="143"/>
      <c r="T881" s="77">
        <v>53</v>
      </c>
      <c r="U881" s="78">
        <f t="shared" si="698"/>
        <v>65</v>
      </c>
      <c r="V881" s="78">
        <f t="shared" si="698"/>
        <v>53</v>
      </c>
      <c r="W881" s="78">
        <v>31.708915184046983</v>
      </c>
      <c r="X881" s="78">
        <f t="shared" si="699"/>
        <v>64.080823984096298</v>
      </c>
      <c r="Y881" s="78">
        <f>(P881/J881)*100</f>
        <v>52.449936318686532</v>
      </c>
      <c r="Z881" s="79">
        <f t="shared" si="707"/>
        <v>378757417</v>
      </c>
      <c r="AA881" s="79">
        <f>J881-Q881</f>
        <v>286112221</v>
      </c>
      <c r="AB881" s="79" t="e">
        <f t="shared" si="707"/>
        <v>#VALUE!</v>
      </c>
      <c r="AC881" s="102"/>
      <c r="AD881" s="226"/>
    </row>
    <row r="882" spans="1:30" s="100" customFormat="1" ht="30" customHeight="1">
      <c r="A882" s="271"/>
      <c r="B882" s="272"/>
      <c r="C882" s="82" t="s">
        <v>1486</v>
      </c>
      <c r="D882" s="83"/>
      <c r="E882" s="83"/>
      <c r="F882" s="762" t="s">
        <v>1487</v>
      </c>
      <c r="G882" s="765"/>
      <c r="H882" s="294"/>
      <c r="I882" s="294"/>
      <c r="J882" s="222">
        <v>24999800</v>
      </c>
      <c r="K882" s="223"/>
      <c r="L882" s="140" t="s">
        <v>46</v>
      </c>
      <c r="M882" s="326"/>
      <c r="N882" s="142">
        <f t="shared" ref="N882:N884" si="708">M882</f>
        <v>0</v>
      </c>
      <c r="O882" s="75">
        <v>75300</v>
      </c>
      <c r="P882" s="74">
        <v>75300</v>
      </c>
      <c r="Q882" s="74">
        <v>1935300</v>
      </c>
      <c r="R882" s="74">
        <v>75300</v>
      </c>
      <c r="S882" s="143"/>
      <c r="T882" s="77">
        <v>1</v>
      </c>
      <c r="U882" s="78">
        <f t="shared" si="698"/>
        <v>8</v>
      </c>
      <c r="V882" s="78">
        <f t="shared" si="698"/>
        <v>1</v>
      </c>
      <c r="W882" s="78">
        <v>31.708915184046983</v>
      </c>
      <c r="X882" s="78">
        <f t="shared" si="699"/>
        <v>7.7412619300954404</v>
      </c>
      <c r="Y882" s="78">
        <f>(P882/J882)*100</f>
        <v>0.30120240961927691</v>
      </c>
      <c r="Z882" s="79">
        <f t="shared" si="707"/>
        <v>24924500</v>
      </c>
      <c r="AA882" s="79">
        <f>J882-Q882</f>
        <v>23064500</v>
      </c>
      <c r="AB882" s="79" t="e">
        <f t="shared" si="707"/>
        <v>#VALUE!</v>
      </c>
      <c r="AC882" s="102"/>
      <c r="AD882" s="226"/>
    </row>
    <row r="883" spans="1:30" s="100" customFormat="1" ht="30" customHeight="1">
      <c r="A883" s="271"/>
      <c r="B883" s="272"/>
      <c r="C883" s="82" t="s">
        <v>1488</v>
      </c>
      <c r="D883" s="83"/>
      <c r="E883" s="83"/>
      <c r="F883" s="762" t="s">
        <v>206</v>
      </c>
      <c r="G883" s="765"/>
      <c r="H883" s="294"/>
      <c r="I883" s="294"/>
      <c r="J883" s="222">
        <v>9987500</v>
      </c>
      <c r="K883" s="223"/>
      <c r="L883" s="140" t="s">
        <v>46</v>
      </c>
      <c r="M883" s="147"/>
      <c r="N883" s="142">
        <f t="shared" si="708"/>
        <v>0</v>
      </c>
      <c r="O883" s="75"/>
      <c r="P883" s="74">
        <v>0</v>
      </c>
      <c r="Q883" s="74">
        <v>0</v>
      </c>
      <c r="R883" s="74">
        <v>0</v>
      </c>
      <c r="S883" s="143"/>
      <c r="T883" s="77">
        <v>0</v>
      </c>
      <c r="U883" s="78">
        <f t="shared" si="698"/>
        <v>0</v>
      </c>
      <c r="V883" s="78">
        <f t="shared" si="698"/>
        <v>0</v>
      </c>
      <c r="W883" s="78">
        <v>31.708915184046983</v>
      </c>
      <c r="X883" s="78">
        <f t="shared" si="699"/>
        <v>0</v>
      </c>
      <c r="Y883" s="78">
        <f>(P883/J883)*100</f>
        <v>0</v>
      </c>
      <c r="Z883" s="79">
        <f t="shared" si="707"/>
        <v>9987500</v>
      </c>
      <c r="AA883" s="79">
        <f>J883-Q883</f>
        <v>9987500</v>
      </c>
      <c r="AB883" s="79" t="e">
        <f t="shared" si="707"/>
        <v>#VALUE!</v>
      </c>
      <c r="AC883" s="102"/>
      <c r="AD883" s="226"/>
    </row>
    <row r="884" spans="1:30" s="100" customFormat="1" ht="30" customHeight="1">
      <c r="A884" s="271"/>
      <c r="B884" s="272"/>
      <c r="C884" s="82" t="s">
        <v>1489</v>
      </c>
      <c r="D884" s="83"/>
      <c r="E884" s="83"/>
      <c r="F884" s="762" t="s">
        <v>1175</v>
      </c>
      <c r="G884" s="765"/>
      <c r="H884" s="294"/>
      <c r="I884" s="294"/>
      <c r="J884" s="222">
        <v>10201300</v>
      </c>
      <c r="K884" s="223"/>
      <c r="L884" s="140"/>
      <c r="M884" s="141"/>
      <c r="N884" s="142">
        <f t="shared" si="708"/>
        <v>0</v>
      </c>
      <c r="O884" s="75">
        <v>2500000</v>
      </c>
      <c r="P884" s="74">
        <v>2500000</v>
      </c>
      <c r="Q884" s="74">
        <v>5650000</v>
      </c>
      <c r="R884" s="74">
        <v>2500000</v>
      </c>
      <c r="S884" s="143"/>
      <c r="T884" s="77">
        <v>25</v>
      </c>
      <c r="U884" s="78">
        <f t="shared" si="698"/>
        <v>56</v>
      </c>
      <c r="V884" s="78">
        <f t="shared" si="698"/>
        <v>25</v>
      </c>
      <c r="W884" s="78">
        <v>31.708915184046983</v>
      </c>
      <c r="X884" s="78">
        <f t="shared" si="699"/>
        <v>55.385097977708718</v>
      </c>
      <c r="Y884" s="78">
        <f>(P884/J884)*100</f>
        <v>24.506680521110056</v>
      </c>
      <c r="Z884" s="79">
        <f t="shared" si="707"/>
        <v>7701300</v>
      </c>
      <c r="AA884" s="79">
        <f>J884-Q884</f>
        <v>4551300</v>
      </c>
      <c r="AB884" s="79">
        <f t="shared" si="707"/>
        <v>-2500000</v>
      </c>
      <c r="AC884" s="102"/>
      <c r="AD884" s="226"/>
    </row>
    <row r="885" spans="1:30" s="65" customFormat="1" ht="30" customHeight="1">
      <c r="A885" s="264"/>
      <c r="B885" s="265"/>
      <c r="C885" s="51" t="s">
        <v>1490</v>
      </c>
      <c r="D885" s="171"/>
      <c r="E885" s="171"/>
      <c r="F885" s="802" t="s">
        <v>1491</v>
      </c>
      <c r="G885" s="817"/>
      <c r="H885" s="266"/>
      <c r="I885" s="266"/>
      <c r="J885" s="215"/>
      <c r="K885" s="220"/>
      <c r="L885" s="267"/>
      <c r="M885" s="290"/>
      <c r="N885" s="301"/>
      <c r="O885" s="301"/>
      <c r="P885" s="301"/>
      <c r="Q885" s="301"/>
      <c r="R885" s="301"/>
      <c r="S885" s="270"/>
      <c r="T885" s="61"/>
      <c r="U885" s="62"/>
      <c r="V885" s="62"/>
      <c r="W885" s="62"/>
      <c r="X885" s="62"/>
      <c r="Y885" s="62"/>
      <c r="Z885" s="63"/>
      <c r="AA885" s="63"/>
      <c r="AB885" s="63"/>
      <c r="AC885" s="63"/>
      <c r="AD885" s="221"/>
    </row>
    <row r="886" spans="1:30" s="65" customFormat="1" ht="30" customHeight="1">
      <c r="A886" s="264"/>
      <c r="B886" s="265"/>
      <c r="C886" s="51" t="s">
        <v>1492</v>
      </c>
      <c r="D886" s="171"/>
      <c r="E886" s="171"/>
      <c r="F886" s="802" t="s">
        <v>1493</v>
      </c>
      <c r="G886" s="817"/>
      <c r="H886" s="266"/>
      <c r="I886" s="266"/>
      <c r="J886" s="215"/>
      <c r="K886" s="220"/>
      <c r="L886" s="267"/>
      <c r="M886" s="290"/>
      <c r="N886" s="301"/>
      <c r="O886" s="301"/>
      <c r="P886" s="301"/>
      <c r="Q886" s="301"/>
      <c r="R886" s="301"/>
      <c r="S886" s="270"/>
      <c r="T886" s="61"/>
      <c r="U886" s="62"/>
      <c r="V886" s="62"/>
      <c r="W886" s="62"/>
      <c r="X886" s="62"/>
      <c r="Y886" s="62"/>
      <c r="Z886" s="63"/>
      <c r="AA886" s="63"/>
      <c r="AB886" s="63"/>
      <c r="AC886" s="63"/>
      <c r="AD886" s="221"/>
    </row>
    <row r="887" spans="1:30" s="100" customFormat="1" ht="44.25" customHeight="1">
      <c r="A887" s="271"/>
      <c r="B887" s="272"/>
      <c r="C887" s="82" t="s">
        <v>1494</v>
      </c>
      <c r="D887" s="83"/>
      <c r="E887" s="83"/>
      <c r="F887" s="762" t="s">
        <v>1495</v>
      </c>
      <c r="G887" s="765"/>
      <c r="H887" s="294"/>
      <c r="I887" s="294"/>
      <c r="J887" s="222">
        <v>35093500</v>
      </c>
      <c r="K887" s="223"/>
      <c r="L887" s="140"/>
      <c r="M887" s="141"/>
      <c r="N887" s="142">
        <f t="shared" ref="N887:R889" si="709">M887</f>
        <v>0</v>
      </c>
      <c r="O887" s="75">
        <v>17119000</v>
      </c>
      <c r="P887" s="74">
        <v>20719000</v>
      </c>
      <c r="Q887" s="74">
        <v>29123500</v>
      </c>
      <c r="R887" s="74">
        <v>20719000</v>
      </c>
      <c r="S887" s="143"/>
      <c r="T887" s="77">
        <v>60</v>
      </c>
      <c r="U887" s="78">
        <f t="shared" si="698"/>
        <v>83</v>
      </c>
      <c r="V887" s="78">
        <f t="shared" si="698"/>
        <v>60</v>
      </c>
      <c r="W887" s="78">
        <v>31.708915184046983</v>
      </c>
      <c r="X887" s="78">
        <f t="shared" si="699"/>
        <v>82.988302677133944</v>
      </c>
      <c r="Y887" s="78">
        <f>(P887/J887)*100</f>
        <v>59.039423255018733</v>
      </c>
      <c r="Z887" s="79">
        <f t="shared" ref="Z887:AB889" si="710">J887-P887</f>
        <v>14374500</v>
      </c>
      <c r="AA887" s="79">
        <f>J887-Q887</f>
        <v>5970000</v>
      </c>
      <c r="AB887" s="79">
        <f t="shared" si="710"/>
        <v>-20719000</v>
      </c>
      <c r="AC887" s="102"/>
      <c r="AD887" s="226"/>
    </row>
    <row r="888" spans="1:30" s="100" customFormat="1" ht="30" customHeight="1">
      <c r="A888" s="271"/>
      <c r="B888" s="272"/>
      <c r="C888" s="82" t="s">
        <v>1496</v>
      </c>
      <c r="D888" s="83"/>
      <c r="E888" s="83"/>
      <c r="F888" s="762" t="s">
        <v>1497</v>
      </c>
      <c r="G888" s="765"/>
      <c r="H888" s="294"/>
      <c r="I888" s="294"/>
      <c r="J888" s="222">
        <v>56399000</v>
      </c>
      <c r="K888" s="223"/>
      <c r="L888" s="140"/>
      <c r="M888" s="141"/>
      <c r="N888" s="142">
        <f t="shared" si="709"/>
        <v>0</v>
      </c>
      <c r="O888" s="75">
        <v>12927900</v>
      </c>
      <c r="P888" s="74">
        <v>54787900</v>
      </c>
      <c r="Q888" s="74">
        <v>54787900</v>
      </c>
      <c r="R888" s="74">
        <v>54787900</v>
      </c>
      <c r="S888" s="143"/>
      <c r="T888" s="77">
        <v>98</v>
      </c>
      <c r="U888" s="78">
        <f t="shared" si="698"/>
        <v>98</v>
      </c>
      <c r="V888" s="78">
        <f t="shared" si="698"/>
        <v>98</v>
      </c>
      <c r="W888" s="78">
        <v>31.708915184046983</v>
      </c>
      <c r="X888" s="78">
        <f t="shared" si="699"/>
        <v>97.143389067182042</v>
      </c>
      <c r="Y888" s="78">
        <f>(P888/J888)*100</f>
        <v>97.143389067182042</v>
      </c>
      <c r="Z888" s="79">
        <f t="shared" si="710"/>
        <v>1611100</v>
      </c>
      <c r="AA888" s="79">
        <f>J888-Q888</f>
        <v>1611100</v>
      </c>
      <c r="AB888" s="79">
        <f t="shared" si="710"/>
        <v>-54787900</v>
      </c>
      <c r="AC888" s="102"/>
      <c r="AD888" s="226"/>
    </row>
    <row r="889" spans="1:30" s="100" customFormat="1" ht="30" customHeight="1">
      <c r="A889" s="271"/>
      <c r="B889" s="272"/>
      <c r="C889" s="82" t="s">
        <v>1498</v>
      </c>
      <c r="D889" s="83"/>
      <c r="E889" s="83"/>
      <c r="F889" s="762" t="s">
        <v>1499</v>
      </c>
      <c r="G889" s="765"/>
      <c r="H889" s="294"/>
      <c r="I889" s="294"/>
      <c r="J889" s="222">
        <v>15193000</v>
      </c>
      <c r="K889" s="223"/>
      <c r="L889" s="140"/>
      <c r="M889" s="141"/>
      <c r="N889" s="142">
        <f t="shared" si="709"/>
        <v>0</v>
      </c>
      <c r="O889" s="75">
        <f t="shared" si="709"/>
        <v>0</v>
      </c>
      <c r="P889" s="74">
        <f t="shared" si="709"/>
        <v>0</v>
      </c>
      <c r="Q889" s="74">
        <f t="shared" si="709"/>
        <v>0</v>
      </c>
      <c r="R889" s="74">
        <f t="shared" si="709"/>
        <v>0</v>
      </c>
      <c r="S889" s="143"/>
      <c r="T889" s="77">
        <v>0</v>
      </c>
      <c r="U889" s="78">
        <f t="shared" si="698"/>
        <v>0</v>
      </c>
      <c r="V889" s="78">
        <f t="shared" si="698"/>
        <v>0</v>
      </c>
      <c r="W889" s="78">
        <v>31.708915184046983</v>
      </c>
      <c r="X889" s="78">
        <f t="shared" si="699"/>
        <v>0</v>
      </c>
      <c r="Y889" s="78">
        <f>(P889/J889)*100</f>
        <v>0</v>
      </c>
      <c r="Z889" s="79">
        <f t="shared" si="710"/>
        <v>15193000</v>
      </c>
      <c r="AA889" s="79">
        <f>J889-Q889</f>
        <v>15193000</v>
      </c>
      <c r="AB889" s="79">
        <f t="shared" si="710"/>
        <v>0</v>
      </c>
      <c r="AC889" s="102"/>
      <c r="AD889" s="226"/>
    </row>
    <row r="890" spans="1:30" s="65" customFormat="1" ht="30" customHeight="1">
      <c r="A890" s="264"/>
      <c r="B890" s="265"/>
      <c r="C890" s="51" t="s">
        <v>1500</v>
      </c>
      <c r="D890" s="171"/>
      <c r="E890" s="171"/>
      <c r="F890" s="802" t="s">
        <v>1501</v>
      </c>
      <c r="G890" s="827"/>
      <c r="H890" s="266"/>
      <c r="I890" s="266"/>
      <c r="J890" s="215"/>
      <c r="K890" s="220"/>
      <c r="L890" s="267"/>
      <c r="M890" s="290"/>
      <c r="N890" s="301"/>
      <c r="O890" s="301"/>
      <c r="P890" s="301"/>
      <c r="Q890" s="301"/>
      <c r="R890" s="301"/>
      <c r="S890" s="270"/>
      <c r="T890" s="61"/>
      <c r="U890" s="62"/>
      <c r="V890" s="62"/>
      <c r="W890" s="62"/>
      <c r="X890" s="62"/>
      <c r="Y890" s="62"/>
      <c r="Z890" s="63"/>
      <c r="AA890" s="63"/>
      <c r="AB890" s="63"/>
      <c r="AC890" s="63"/>
      <c r="AD890" s="221"/>
    </row>
    <row r="891" spans="1:30" s="100" customFormat="1" ht="30" customHeight="1">
      <c r="A891" s="271"/>
      <c r="B891" s="272"/>
      <c r="C891" s="82" t="s">
        <v>1502</v>
      </c>
      <c r="D891" s="83"/>
      <c r="E891" s="83"/>
      <c r="F891" s="762" t="s">
        <v>1503</v>
      </c>
      <c r="G891" s="765"/>
      <c r="H891" s="294"/>
      <c r="I891" s="294"/>
      <c r="J891" s="222">
        <v>50744200</v>
      </c>
      <c r="K891" s="223"/>
      <c r="L891" s="140"/>
      <c r="M891" s="141"/>
      <c r="N891" s="142">
        <f>M891</f>
        <v>0</v>
      </c>
      <c r="O891" s="75">
        <v>50744200</v>
      </c>
      <c r="P891" s="74">
        <v>50357000</v>
      </c>
      <c r="Q891" s="74">
        <v>50357000</v>
      </c>
      <c r="R891" s="74">
        <v>50357000</v>
      </c>
      <c r="S891" s="143"/>
      <c r="T891" s="77">
        <v>100</v>
      </c>
      <c r="U891" s="78">
        <f t="shared" si="698"/>
        <v>100</v>
      </c>
      <c r="V891" s="78">
        <f t="shared" si="698"/>
        <v>100</v>
      </c>
      <c r="W891" s="78">
        <v>31.708915184046983</v>
      </c>
      <c r="X891" s="78">
        <f t="shared" si="699"/>
        <v>99.23695713007595</v>
      </c>
      <c r="Y891" s="78">
        <f>(P891/J891)*100</f>
        <v>99.23695713007595</v>
      </c>
      <c r="Z891" s="79">
        <f>J891-P891</f>
        <v>387200</v>
      </c>
      <c r="AA891" s="79">
        <f>J891-Q891</f>
        <v>387200</v>
      </c>
      <c r="AB891" s="79">
        <f>L891-R891</f>
        <v>-50357000</v>
      </c>
      <c r="AC891" s="102"/>
      <c r="AD891" s="226"/>
    </row>
    <row r="892" spans="1:30" s="65" customFormat="1" ht="30" customHeight="1">
      <c r="A892" s="264"/>
      <c r="B892" s="265"/>
      <c r="C892" s="51" t="s">
        <v>1504</v>
      </c>
      <c r="D892" s="171"/>
      <c r="E892" s="171"/>
      <c r="F892" s="802" t="s">
        <v>1505</v>
      </c>
      <c r="G892" s="827"/>
      <c r="H892" s="266"/>
      <c r="I892" s="266"/>
      <c r="J892" s="215"/>
      <c r="K892" s="220"/>
      <c r="L892" s="267"/>
      <c r="M892" s="290"/>
      <c r="N892" s="301"/>
      <c r="O892" s="301"/>
      <c r="P892" s="301"/>
      <c r="Q892" s="301"/>
      <c r="R892" s="301"/>
      <c r="S892" s="270"/>
      <c r="T892" s="61"/>
      <c r="U892" s="62"/>
      <c r="V892" s="62"/>
      <c r="W892" s="62"/>
      <c r="X892" s="62"/>
      <c r="Y892" s="62"/>
      <c r="Z892" s="63"/>
      <c r="AA892" s="63"/>
      <c r="AB892" s="63"/>
      <c r="AC892" s="63"/>
      <c r="AD892" s="221"/>
    </row>
    <row r="893" spans="1:30" s="65" customFormat="1" ht="30" customHeight="1">
      <c r="A893" s="264"/>
      <c r="B893" s="265"/>
      <c r="C893" s="51" t="s">
        <v>1506</v>
      </c>
      <c r="D893" s="171"/>
      <c r="E893" s="171"/>
      <c r="F893" s="802" t="s">
        <v>1507</v>
      </c>
      <c r="G893" s="827"/>
      <c r="H893" s="266"/>
      <c r="I893" s="266"/>
      <c r="J893" s="215"/>
      <c r="K893" s="220"/>
      <c r="L893" s="267"/>
      <c r="M893" s="290"/>
      <c r="N893" s="301"/>
      <c r="O893" s="301"/>
      <c r="P893" s="301"/>
      <c r="Q893" s="301"/>
      <c r="R893" s="301"/>
      <c r="S893" s="270"/>
      <c r="T893" s="61"/>
      <c r="U893" s="62"/>
      <c r="V893" s="62"/>
      <c r="W893" s="62"/>
      <c r="X893" s="62"/>
      <c r="Y893" s="62"/>
      <c r="Z893" s="63"/>
      <c r="AA893" s="63"/>
      <c r="AB893" s="63"/>
      <c r="AC893" s="63"/>
      <c r="AD893" s="221"/>
    </row>
    <row r="894" spans="1:30" s="100" customFormat="1" ht="30" customHeight="1">
      <c r="A894" s="271"/>
      <c r="B894" s="272"/>
      <c r="C894" s="82" t="s">
        <v>1508</v>
      </c>
      <c r="D894" s="83"/>
      <c r="E894" s="83"/>
      <c r="F894" s="762" t="s">
        <v>1509</v>
      </c>
      <c r="G894" s="765"/>
      <c r="H894" s="294"/>
      <c r="I894" s="294"/>
      <c r="J894" s="222">
        <v>43601100</v>
      </c>
      <c r="K894" s="223"/>
      <c r="L894" s="140"/>
      <c r="M894" s="141"/>
      <c r="N894" s="142">
        <v>5790000</v>
      </c>
      <c r="O894" s="75">
        <v>14300000</v>
      </c>
      <c r="P894" s="74">
        <v>18322000</v>
      </c>
      <c r="Q894" s="74">
        <v>26799400</v>
      </c>
      <c r="R894" s="74">
        <v>18322000</v>
      </c>
      <c r="S894" s="143"/>
      <c r="T894" s="77">
        <v>43</v>
      </c>
      <c r="U894" s="78">
        <f t="shared" si="698"/>
        <v>62</v>
      </c>
      <c r="V894" s="78">
        <f t="shared" si="698"/>
        <v>43</v>
      </c>
      <c r="W894" s="78">
        <v>31.708915184046983</v>
      </c>
      <c r="X894" s="78">
        <f t="shared" si="699"/>
        <v>61.464963039923305</v>
      </c>
      <c r="Y894" s="78">
        <f>(P894/J894)*100</f>
        <v>42.021875594881777</v>
      </c>
      <c r="Z894" s="79">
        <f>J894-P894</f>
        <v>25279100</v>
      </c>
      <c r="AA894" s="79">
        <f>J894-Q894</f>
        <v>16801700</v>
      </c>
      <c r="AB894" s="79">
        <f>L894-R894</f>
        <v>-18322000</v>
      </c>
      <c r="AC894" s="102"/>
      <c r="AD894" s="226"/>
    </row>
    <row r="895" spans="1:30" s="65" customFormat="1" ht="45" customHeight="1">
      <c r="A895" s="264"/>
      <c r="B895" s="265"/>
      <c r="C895" s="51" t="s">
        <v>1510</v>
      </c>
      <c r="D895" s="171"/>
      <c r="E895" s="171"/>
      <c r="F895" s="802" t="s">
        <v>1511</v>
      </c>
      <c r="G895" s="817"/>
      <c r="H895" s="266"/>
      <c r="I895" s="266"/>
      <c r="J895" s="215"/>
      <c r="K895" s="220"/>
      <c r="L895" s="267"/>
      <c r="M895" s="290"/>
      <c r="N895" s="301"/>
      <c r="O895" s="301"/>
      <c r="P895" s="301"/>
      <c r="Q895" s="301"/>
      <c r="R895" s="301"/>
      <c r="S895" s="270"/>
      <c r="T895" s="61"/>
      <c r="U895" s="62"/>
      <c r="V895" s="62"/>
      <c r="W895" s="62"/>
      <c r="X895" s="62"/>
      <c r="Y895" s="62"/>
      <c r="Z895" s="63"/>
      <c r="AA895" s="63"/>
      <c r="AB895" s="63"/>
      <c r="AC895" s="63"/>
      <c r="AD895" s="221"/>
    </row>
    <row r="896" spans="1:30" s="100" customFormat="1" ht="45" customHeight="1">
      <c r="A896" s="271"/>
      <c r="B896" s="272"/>
      <c r="C896" s="51" t="s">
        <v>1512</v>
      </c>
      <c r="D896" s="171"/>
      <c r="E896" s="171"/>
      <c r="F896" s="802" t="s">
        <v>1513</v>
      </c>
      <c r="G896" s="817"/>
      <c r="H896" s="266"/>
      <c r="I896" s="266"/>
      <c r="J896" s="327"/>
      <c r="K896" s="328"/>
      <c r="L896" s="329"/>
      <c r="M896" s="330"/>
      <c r="N896" s="301"/>
      <c r="O896" s="301"/>
      <c r="P896" s="301"/>
      <c r="Q896" s="301"/>
      <c r="R896" s="301"/>
      <c r="S896" s="270"/>
      <c r="T896" s="61"/>
      <c r="U896" s="62"/>
      <c r="V896" s="62"/>
      <c r="W896" s="62"/>
      <c r="X896" s="62"/>
      <c r="Y896" s="62"/>
      <c r="Z896" s="63"/>
      <c r="AA896" s="63"/>
      <c r="AB896" s="63"/>
      <c r="AC896" s="63"/>
      <c r="AD896" s="221"/>
    </row>
    <row r="897" spans="1:30" s="50" customFormat="1" ht="28.5" customHeight="1">
      <c r="A897" s="277"/>
      <c r="B897" s="278"/>
      <c r="C897" s="774" t="s">
        <v>1514</v>
      </c>
      <c r="D897" s="830"/>
      <c r="E897" s="775"/>
      <c r="F897" s="762" t="s">
        <v>1515</v>
      </c>
      <c r="G897" s="765"/>
      <c r="H897" s="331"/>
      <c r="I897" s="331"/>
      <c r="J897" s="222">
        <v>30100500</v>
      </c>
      <c r="K897" s="223"/>
      <c r="L897" s="140"/>
      <c r="M897" s="141"/>
      <c r="N897" s="142">
        <f>M897</f>
        <v>0</v>
      </c>
      <c r="O897" s="75">
        <v>9418800</v>
      </c>
      <c r="P897" s="74">
        <v>13970900</v>
      </c>
      <c r="Q897" s="74">
        <v>18005900</v>
      </c>
      <c r="R897" s="74">
        <v>13970900</v>
      </c>
      <c r="S897" s="143"/>
      <c r="T897" s="77">
        <v>47</v>
      </c>
      <c r="U897" s="78">
        <f t="shared" si="698"/>
        <v>60</v>
      </c>
      <c r="V897" s="78">
        <f t="shared" si="698"/>
        <v>47</v>
      </c>
      <c r="W897" s="78">
        <v>31.708915184046983</v>
      </c>
      <c r="X897" s="78">
        <f t="shared" si="699"/>
        <v>59.819272105114528</v>
      </c>
      <c r="Y897" s="78">
        <f>(P897/J897)*100</f>
        <v>46.414179166459029</v>
      </c>
      <c r="Z897" s="79">
        <f t="shared" ref="Z897:AB898" si="711">J897-P897</f>
        <v>16129600</v>
      </c>
      <c r="AA897" s="79">
        <f>J897-Q897</f>
        <v>12094600</v>
      </c>
      <c r="AB897" s="79">
        <f t="shared" si="711"/>
        <v>-13970900</v>
      </c>
      <c r="AC897" s="102"/>
      <c r="AD897" s="226"/>
    </row>
    <row r="898" spans="1:30" s="100" customFormat="1" ht="30" customHeight="1">
      <c r="A898" s="271"/>
      <c r="B898" s="272"/>
      <c r="C898" s="82" t="s">
        <v>1516</v>
      </c>
      <c r="D898" s="83"/>
      <c r="E898" s="83"/>
      <c r="F898" s="762" t="s">
        <v>1517</v>
      </c>
      <c r="G898" s="765"/>
      <c r="H898" s="294"/>
      <c r="I898" s="294"/>
      <c r="J898" s="222">
        <v>29984500</v>
      </c>
      <c r="K898" s="274"/>
      <c r="L898" s="149"/>
      <c r="M898" s="147"/>
      <c r="N898" s="142">
        <f t="shared" ref="N898" si="712">M898</f>
        <v>0</v>
      </c>
      <c r="O898" s="75">
        <v>12613000</v>
      </c>
      <c r="P898" s="74">
        <v>13974800</v>
      </c>
      <c r="Q898" s="74">
        <v>17985800</v>
      </c>
      <c r="R898" s="74">
        <v>13974800</v>
      </c>
      <c r="S898" s="143"/>
      <c r="T898" s="77">
        <v>47</v>
      </c>
      <c r="U898" s="78">
        <f t="shared" si="698"/>
        <v>60</v>
      </c>
      <c r="V898" s="78">
        <f t="shared" si="698"/>
        <v>47</v>
      </c>
      <c r="W898" s="78">
        <v>31.708915184046983</v>
      </c>
      <c r="X898" s="78">
        <f t="shared" si="699"/>
        <v>59.983658223415425</v>
      </c>
      <c r="Y898" s="78">
        <f>(P898/J898)*100</f>
        <v>46.606746819189915</v>
      </c>
      <c r="Z898" s="79">
        <f t="shared" si="711"/>
        <v>16009700</v>
      </c>
      <c r="AA898" s="79">
        <f>J898-Q898</f>
        <v>11998700</v>
      </c>
      <c r="AB898" s="79">
        <f t="shared" si="711"/>
        <v>-13974800</v>
      </c>
      <c r="AC898" s="102"/>
      <c r="AD898" s="226"/>
    </row>
    <row r="899" spans="1:30" s="65" customFormat="1" ht="30" customHeight="1">
      <c r="A899" s="264"/>
      <c r="B899" s="265"/>
      <c r="C899" s="51" t="s">
        <v>1518</v>
      </c>
      <c r="D899" s="171"/>
      <c r="E899" s="171"/>
      <c r="F899" s="802" t="s">
        <v>1519</v>
      </c>
      <c r="G899" s="817"/>
      <c r="H899" s="266"/>
      <c r="I899" s="266"/>
      <c r="J899" s="215"/>
      <c r="K899" s="220"/>
      <c r="L899" s="267"/>
      <c r="M899" s="290"/>
      <c r="N899" s="301"/>
      <c r="O899" s="301"/>
      <c r="P899" s="301"/>
      <c r="Q899" s="301"/>
      <c r="R899" s="301"/>
      <c r="S899" s="270"/>
      <c r="T899" s="61"/>
      <c r="U899" s="62"/>
      <c r="V899" s="62"/>
      <c r="W899" s="62"/>
      <c r="X899" s="62"/>
      <c r="Y899" s="62"/>
      <c r="Z899" s="63"/>
      <c r="AA899" s="63"/>
      <c r="AB899" s="63"/>
      <c r="AC899" s="63"/>
      <c r="AD899" s="221"/>
    </row>
    <row r="900" spans="1:30" s="65" customFormat="1" ht="30" customHeight="1">
      <c r="A900" s="264"/>
      <c r="B900" s="265"/>
      <c r="C900" s="51" t="s">
        <v>1520</v>
      </c>
      <c r="D900" s="171"/>
      <c r="E900" s="171"/>
      <c r="F900" s="802" t="s">
        <v>1521</v>
      </c>
      <c r="G900" s="817"/>
      <c r="H900" s="266"/>
      <c r="I900" s="266"/>
      <c r="J900" s="215"/>
      <c r="K900" s="220"/>
      <c r="L900" s="267"/>
      <c r="M900" s="290"/>
      <c r="N900" s="301"/>
      <c r="O900" s="301"/>
      <c r="P900" s="301"/>
      <c r="Q900" s="301"/>
      <c r="R900" s="301"/>
      <c r="S900" s="270"/>
      <c r="T900" s="61"/>
      <c r="U900" s="62"/>
      <c r="V900" s="62"/>
      <c r="W900" s="62"/>
      <c r="X900" s="62"/>
      <c r="Y900" s="62"/>
      <c r="Z900" s="63"/>
      <c r="AA900" s="63"/>
      <c r="AB900" s="63"/>
      <c r="AC900" s="63"/>
      <c r="AD900" s="221"/>
    </row>
    <row r="901" spans="1:30" s="100" customFormat="1" ht="44.25" customHeight="1">
      <c r="A901" s="271"/>
      <c r="B901" s="272"/>
      <c r="C901" s="82" t="s">
        <v>1522</v>
      </c>
      <c r="D901" s="83"/>
      <c r="E901" s="83"/>
      <c r="F901" s="762" t="s">
        <v>1523</v>
      </c>
      <c r="G901" s="765"/>
      <c r="H901" s="294"/>
      <c r="I901" s="294"/>
      <c r="J901" s="222">
        <v>43601000</v>
      </c>
      <c r="K901" s="274"/>
      <c r="L901" s="140"/>
      <c r="M901" s="141"/>
      <c r="N901" s="142">
        <f>M901</f>
        <v>0</v>
      </c>
      <c r="O901" s="75">
        <v>8839300</v>
      </c>
      <c r="P901" s="74">
        <v>12749100</v>
      </c>
      <c r="Q901" s="74">
        <v>21187900</v>
      </c>
      <c r="R901" s="74">
        <v>12749100</v>
      </c>
      <c r="S901" s="143"/>
      <c r="T901" s="77">
        <v>30</v>
      </c>
      <c r="U901" s="78">
        <f t="shared" si="698"/>
        <v>49</v>
      </c>
      <c r="V901" s="78">
        <f t="shared" si="698"/>
        <v>30</v>
      </c>
      <c r="W901" s="78">
        <v>31.708915184046983</v>
      </c>
      <c r="X901" s="78">
        <f t="shared" si="699"/>
        <v>48.594986353524</v>
      </c>
      <c r="Y901" s="78">
        <f>(P901/J901)*100</f>
        <v>29.240384394853329</v>
      </c>
      <c r="Z901" s="79">
        <f>J901-P901</f>
        <v>30851900</v>
      </c>
      <c r="AA901" s="79">
        <f>J901-Q901</f>
        <v>22413100</v>
      </c>
      <c r="AB901" s="79">
        <f>L901-R901</f>
        <v>-12749100</v>
      </c>
      <c r="AC901" s="102"/>
      <c r="AD901" s="226"/>
    </row>
    <row r="902" spans="1:30" s="65" customFormat="1" ht="30" customHeight="1">
      <c r="A902" s="264"/>
      <c r="B902" s="265"/>
      <c r="C902" s="51" t="s">
        <v>1524</v>
      </c>
      <c r="D902" s="171"/>
      <c r="E902" s="171"/>
      <c r="F902" s="802" t="s">
        <v>1525</v>
      </c>
      <c r="G902" s="817"/>
      <c r="H902" s="266"/>
      <c r="I902" s="266"/>
      <c r="J902" s="215"/>
      <c r="K902" s="220"/>
      <c r="L902" s="267"/>
      <c r="M902" s="290"/>
      <c r="N902" s="301"/>
      <c r="O902" s="301"/>
      <c r="P902" s="301"/>
      <c r="Q902" s="301"/>
      <c r="R902" s="301"/>
      <c r="S902" s="270"/>
      <c r="T902" s="61"/>
      <c r="U902" s="62"/>
      <c r="V902" s="62"/>
      <c r="W902" s="62"/>
      <c r="X902" s="62"/>
      <c r="Y902" s="62"/>
      <c r="Z902" s="63"/>
      <c r="AA902" s="63"/>
      <c r="AB902" s="63"/>
      <c r="AC902" s="63"/>
      <c r="AD902" s="221"/>
    </row>
    <row r="903" spans="1:30" s="65" customFormat="1" ht="30" customHeight="1">
      <c r="A903" s="264"/>
      <c r="B903" s="265"/>
      <c r="C903" s="51" t="s">
        <v>1526</v>
      </c>
      <c r="D903" s="171"/>
      <c r="E903" s="171"/>
      <c r="F903" s="802" t="s">
        <v>1527</v>
      </c>
      <c r="G903" s="817"/>
      <c r="H903" s="266"/>
      <c r="I903" s="266"/>
      <c r="J903" s="215"/>
      <c r="K903" s="220"/>
      <c r="L903" s="267"/>
      <c r="M903" s="290"/>
      <c r="N903" s="301"/>
      <c r="O903" s="301"/>
      <c r="P903" s="301"/>
      <c r="Q903" s="301"/>
      <c r="R903" s="301"/>
      <c r="S903" s="270"/>
      <c r="T903" s="61"/>
      <c r="U903" s="62"/>
      <c r="V903" s="62"/>
      <c r="W903" s="62"/>
      <c r="X903" s="62"/>
      <c r="Y903" s="62"/>
      <c r="Z903" s="63"/>
      <c r="AA903" s="63"/>
      <c r="AB903" s="63"/>
      <c r="AC903" s="63"/>
      <c r="AD903" s="221"/>
    </row>
    <row r="904" spans="1:30" s="100" customFormat="1" ht="30" customHeight="1">
      <c r="A904" s="271"/>
      <c r="B904" s="272"/>
      <c r="C904" s="82" t="s">
        <v>1528</v>
      </c>
      <c r="D904" s="83"/>
      <c r="E904" s="83"/>
      <c r="F904" s="762" t="s">
        <v>1529</v>
      </c>
      <c r="G904" s="765"/>
      <c r="H904" s="294"/>
      <c r="I904" s="294"/>
      <c r="J904" s="222">
        <v>40427900</v>
      </c>
      <c r="K904" s="274"/>
      <c r="L904" s="140"/>
      <c r="M904" s="141"/>
      <c r="N904" s="142">
        <v>960000</v>
      </c>
      <c r="O904" s="75">
        <v>15210000</v>
      </c>
      <c r="P904" s="74">
        <v>17938800</v>
      </c>
      <c r="Q904" s="74">
        <v>24982800</v>
      </c>
      <c r="R904" s="74">
        <v>17938800</v>
      </c>
      <c r="S904" s="143"/>
      <c r="T904" s="77">
        <v>45</v>
      </c>
      <c r="U904" s="78">
        <f t="shared" si="698"/>
        <v>62</v>
      </c>
      <c r="V904" s="78">
        <f t="shared" si="698"/>
        <v>45</v>
      </c>
      <c r="W904" s="78">
        <v>31.708915184046983</v>
      </c>
      <c r="X904" s="78">
        <f t="shared" si="699"/>
        <v>61.795937953739866</v>
      </c>
      <c r="Y904" s="78">
        <f>(P904/J904)*100</f>
        <v>44.37232703157968</v>
      </c>
      <c r="Z904" s="79">
        <f>J904-P904</f>
        <v>22489100</v>
      </c>
      <c r="AA904" s="79">
        <f>J904-Q904</f>
        <v>15445100</v>
      </c>
      <c r="AB904" s="79">
        <f>L904-R904</f>
        <v>-17938800</v>
      </c>
      <c r="AC904" s="102"/>
      <c r="AD904" s="226"/>
    </row>
    <row r="905" spans="1:30" s="100" customFormat="1" ht="30" customHeight="1">
      <c r="A905" s="271"/>
      <c r="B905" s="272"/>
      <c r="C905" s="51" t="s">
        <v>1530</v>
      </c>
      <c r="D905" s="171"/>
      <c r="E905" s="171"/>
      <c r="F905" s="802" t="s">
        <v>1531</v>
      </c>
      <c r="G905" s="817"/>
      <c r="H905" s="266"/>
      <c r="I905" s="266"/>
      <c r="J905" s="215"/>
      <c r="K905" s="220"/>
      <c r="L905" s="329"/>
      <c r="M905" s="330"/>
      <c r="N905" s="301"/>
      <c r="O905" s="301"/>
      <c r="P905" s="301"/>
      <c r="Q905" s="301"/>
      <c r="R905" s="301"/>
      <c r="S905" s="270"/>
      <c r="T905" s="61"/>
      <c r="U905" s="62"/>
      <c r="V905" s="62"/>
      <c r="W905" s="62"/>
      <c r="X905" s="62"/>
      <c r="Y905" s="62"/>
      <c r="Z905" s="63"/>
      <c r="AA905" s="63"/>
      <c r="AB905" s="63"/>
      <c r="AC905" s="63"/>
      <c r="AD905" s="221"/>
    </row>
    <row r="906" spans="1:30" s="100" customFormat="1" ht="30" customHeight="1">
      <c r="A906" s="271"/>
      <c r="B906" s="272"/>
      <c r="C906" s="51" t="s">
        <v>1532</v>
      </c>
      <c r="D906" s="171"/>
      <c r="E906" s="171"/>
      <c r="F906" s="802" t="s">
        <v>1533</v>
      </c>
      <c r="G906" s="817"/>
      <c r="H906" s="266"/>
      <c r="I906" s="266"/>
      <c r="J906" s="215"/>
      <c r="K906" s="220"/>
      <c r="L906" s="329"/>
      <c r="M906" s="330"/>
      <c r="N906" s="301"/>
      <c r="O906" s="301"/>
      <c r="P906" s="301"/>
      <c r="Q906" s="301"/>
      <c r="R906" s="301"/>
      <c r="S906" s="270"/>
      <c r="T906" s="61"/>
      <c r="U906" s="62"/>
      <c r="V906" s="62"/>
      <c r="W906" s="62"/>
      <c r="X906" s="62"/>
      <c r="Y906" s="62"/>
      <c r="Z906" s="63"/>
      <c r="AA906" s="63"/>
      <c r="AB906" s="63"/>
      <c r="AC906" s="63"/>
      <c r="AD906" s="221"/>
    </row>
    <row r="907" spans="1:30" s="100" customFormat="1" ht="42" customHeight="1">
      <c r="A907" s="271"/>
      <c r="B907" s="272"/>
      <c r="C907" s="82" t="s">
        <v>1534</v>
      </c>
      <c r="D907" s="83"/>
      <c r="E907" s="83"/>
      <c r="F907" s="828" t="s">
        <v>1535</v>
      </c>
      <c r="G907" s="829"/>
      <c r="H907" s="294"/>
      <c r="I907" s="294"/>
      <c r="J907" s="222">
        <v>43601000</v>
      </c>
      <c r="K907" s="274"/>
      <c r="L907" s="140"/>
      <c r="M907" s="141"/>
      <c r="N907" s="142">
        <v>1786400</v>
      </c>
      <c r="O907" s="75">
        <v>16457945</v>
      </c>
      <c r="P907" s="74">
        <v>17377845</v>
      </c>
      <c r="Q907" s="74">
        <v>30642345</v>
      </c>
      <c r="R907" s="74">
        <v>17377845</v>
      </c>
      <c r="S907" s="143"/>
      <c r="T907" s="77">
        <v>40</v>
      </c>
      <c r="U907" s="78">
        <f t="shared" si="698"/>
        <v>71</v>
      </c>
      <c r="V907" s="78">
        <f t="shared" si="698"/>
        <v>40</v>
      </c>
      <c r="W907" s="78">
        <v>31.708915184046983</v>
      </c>
      <c r="X907" s="78">
        <f t="shared" si="699"/>
        <v>70.278995894589571</v>
      </c>
      <c r="Y907" s="78">
        <f>(P907/J907)*100</f>
        <v>39.856528519988075</v>
      </c>
      <c r="Z907" s="79">
        <f t="shared" ref="Z907:AB909" si="713">J907-P907</f>
        <v>26223155</v>
      </c>
      <c r="AA907" s="79">
        <f>J907-Q907</f>
        <v>12958655</v>
      </c>
      <c r="AB907" s="79">
        <f t="shared" si="713"/>
        <v>-17377845</v>
      </c>
      <c r="AC907" s="102"/>
      <c r="AD907" s="226"/>
    </row>
    <row r="908" spans="1:30" s="100" customFormat="1" ht="30" customHeight="1">
      <c r="A908" s="271"/>
      <c r="B908" s="272"/>
      <c r="C908" s="82" t="s">
        <v>1536</v>
      </c>
      <c r="D908" s="83"/>
      <c r="E908" s="83"/>
      <c r="F908" s="762" t="s">
        <v>1537</v>
      </c>
      <c r="G908" s="765"/>
      <c r="H908" s="294"/>
      <c r="I908" s="294"/>
      <c r="J908" s="222">
        <v>743051000</v>
      </c>
      <c r="K908" s="274" t="s">
        <v>1538</v>
      </c>
      <c r="L908" s="140"/>
      <c r="M908" s="141"/>
      <c r="N908" s="142">
        <f t="shared" ref="N908" si="714">M908</f>
        <v>0</v>
      </c>
      <c r="O908" s="75">
        <v>129500000</v>
      </c>
      <c r="P908" s="74">
        <v>708736900</v>
      </c>
      <c r="Q908" s="74">
        <v>708736900</v>
      </c>
      <c r="R908" s="74">
        <v>708736900</v>
      </c>
      <c r="S908" s="143"/>
      <c r="T908" s="77">
        <v>96</v>
      </c>
      <c r="U908" s="78">
        <f t="shared" si="698"/>
        <v>96</v>
      </c>
      <c r="V908" s="78">
        <f t="shared" si="698"/>
        <v>96</v>
      </c>
      <c r="W908" s="78">
        <v>31.708915184046983</v>
      </c>
      <c r="X908" s="78">
        <f t="shared" si="699"/>
        <v>95.381999351323117</v>
      </c>
      <c r="Y908" s="78">
        <f>(P908/J908)*100</f>
        <v>95.381999351323117</v>
      </c>
      <c r="Z908" s="79">
        <f t="shared" si="713"/>
        <v>34314100</v>
      </c>
      <c r="AA908" s="79">
        <f>J908-Q908</f>
        <v>34314100</v>
      </c>
      <c r="AB908" s="79">
        <f t="shared" si="713"/>
        <v>-708736900</v>
      </c>
      <c r="AC908" s="102"/>
      <c r="AD908" s="226"/>
    </row>
    <row r="909" spans="1:30" s="104" customFormat="1" ht="30" customHeight="1">
      <c r="A909" s="36"/>
      <c r="B909" s="37"/>
      <c r="C909" s="25" t="s">
        <v>1539</v>
      </c>
      <c r="D909" s="109"/>
      <c r="E909" s="109"/>
      <c r="F909" s="770" t="s">
        <v>1540</v>
      </c>
      <c r="G909" s="771"/>
      <c r="H909" s="27"/>
      <c r="I909" s="28"/>
      <c r="J909" s="258">
        <f>SUM(J910:J951)</f>
        <v>4524671570</v>
      </c>
      <c r="K909" s="207"/>
      <c r="L909" s="332"/>
      <c r="M909" s="332"/>
      <c r="N909" s="258">
        <f>SUM(N910:N951)</f>
        <v>1484611381</v>
      </c>
      <c r="O909" s="258">
        <f>SUM(O910:O951)</f>
        <v>1803645702</v>
      </c>
      <c r="P909" s="258">
        <v>2350830585</v>
      </c>
      <c r="Q909" s="258">
        <f>SUM(Q910:Q951)</f>
        <v>2744216901</v>
      </c>
      <c r="R909" s="258">
        <v>2350830585</v>
      </c>
      <c r="S909" s="209"/>
      <c r="T909" s="259">
        <v>52</v>
      </c>
      <c r="U909" s="259">
        <f t="shared" ref="U909:V909" si="715">ROUNDUP(X909,0)</f>
        <v>61</v>
      </c>
      <c r="V909" s="259">
        <f t="shared" si="715"/>
        <v>52</v>
      </c>
      <c r="W909" s="259">
        <v>31.708915184046983</v>
      </c>
      <c r="X909" s="259">
        <f t="shared" si="699"/>
        <v>60.650079426648858</v>
      </c>
      <c r="Y909" s="259">
        <f>(P909/J909)*100</f>
        <v>51.955828144229265</v>
      </c>
      <c r="Z909" s="29">
        <f t="shared" si="713"/>
        <v>2173840985</v>
      </c>
      <c r="AA909" s="29">
        <f>J909-Q909</f>
        <v>1780454669</v>
      </c>
      <c r="AB909" s="29">
        <f t="shared" si="713"/>
        <v>-2350830585</v>
      </c>
      <c r="AC909" s="111"/>
      <c r="AD909" s="112"/>
    </row>
    <row r="910" spans="1:30" s="65" customFormat="1" ht="30" customHeight="1">
      <c r="A910" s="5"/>
      <c r="B910" s="24"/>
      <c r="C910" s="38" t="s">
        <v>1541</v>
      </c>
      <c r="D910" s="39"/>
      <c r="E910" s="39"/>
      <c r="F910" s="772" t="s">
        <v>38</v>
      </c>
      <c r="G910" s="784"/>
      <c r="H910" s="321"/>
      <c r="I910" s="321"/>
      <c r="J910" s="210"/>
      <c r="K910" s="210"/>
      <c r="L910" s="116"/>
      <c r="M910" s="116"/>
      <c r="N910" s="322"/>
      <c r="O910" s="322"/>
      <c r="P910" s="322"/>
      <c r="Q910" s="322"/>
      <c r="R910" s="322"/>
      <c r="S910" s="323"/>
      <c r="T910" s="333"/>
      <c r="U910" s="262"/>
      <c r="V910" s="262"/>
      <c r="W910" s="262"/>
      <c r="X910" s="262"/>
      <c r="Y910" s="262"/>
      <c r="Z910" s="121"/>
      <c r="AA910" s="121"/>
      <c r="AB910" s="121"/>
      <c r="AC910" s="42"/>
      <c r="AD910" s="122"/>
    </row>
    <row r="911" spans="1:30" s="65" customFormat="1" ht="30" customHeight="1">
      <c r="A911" s="5"/>
      <c r="B911" s="24"/>
      <c r="C911" s="51" t="s">
        <v>1542</v>
      </c>
      <c r="D911" s="171"/>
      <c r="E911" s="171"/>
      <c r="F911" s="768" t="s">
        <v>40</v>
      </c>
      <c r="G911" s="769"/>
      <c r="H911" s="266"/>
      <c r="I911" s="266"/>
      <c r="J911" s="215"/>
      <c r="K911" s="215"/>
      <c r="L911" s="267"/>
      <c r="M911" s="267"/>
      <c r="N911" s="334"/>
      <c r="O911" s="334"/>
      <c r="P911" s="334"/>
      <c r="Q911" s="334"/>
      <c r="R911" s="334"/>
      <c r="S911" s="60"/>
      <c r="T911" s="62"/>
      <c r="U911" s="62"/>
      <c r="V911" s="62"/>
      <c r="W911" s="62"/>
      <c r="X911" s="62"/>
      <c r="Y911" s="62"/>
      <c r="Z911" s="63"/>
      <c r="AA911" s="63"/>
      <c r="AB911" s="63"/>
      <c r="AC911" s="63"/>
      <c r="AD911" s="221"/>
    </row>
    <row r="912" spans="1:30" s="100" customFormat="1" ht="30" customHeight="1">
      <c r="A912" s="88"/>
      <c r="B912" s="89"/>
      <c r="C912" s="82" t="s">
        <v>1543</v>
      </c>
      <c r="D912" s="83"/>
      <c r="E912" s="83"/>
      <c r="F912" s="766" t="s">
        <v>42</v>
      </c>
      <c r="G912" s="767"/>
      <c r="H912" s="294" t="s">
        <v>1544</v>
      </c>
      <c r="I912" s="69" t="s">
        <v>44</v>
      </c>
      <c r="J912" s="222">
        <v>2921600</v>
      </c>
      <c r="K912" s="71" t="s">
        <v>45</v>
      </c>
      <c r="L912" s="140"/>
      <c r="M912" s="140"/>
      <c r="N912" s="335">
        <f>M912</f>
        <v>0</v>
      </c>
      <c r="O912" s="75">
        <f>N912</f>
        <v>0</v>
      </c>
      <c r="P912" s="74">
        <f t="shared" ref="P912:R912" si="716">O912</f>
        <v>0</v>
      </c>
      <c r="Q912" s="74">
        <f t="shared" si="716"/>
        <v>0</v>
      </c>
      <c r="R912" s="74">
        <f t="shared" si="716"/>
        <v>0</v>
      </c>
      <c r="S912" s="143" t="s">
        <v>1545</v>
      </c>
      <c r="T912" s="77">
        <v>0</v>
      </c>
      <c r="U912" s="78">
        <f t="shared" ref="U912:V948" si="717">ROUNDUP(X912,0)</f>
        <v>0</v>
      </c>
      <c r="V912" s="78">
        <f t="shared" si="717"/>
        <v>0</v>
      </c>
      <c r="W912" s="78">
        <v>31.708915184046983</v>
      </c>
      <c r="X912" s="78">
        <f t="shared" ref="X912:X952" si="718">Q912/J912*100</f>
        <v>0</v>
      </c>
      <c r="Y912" s="78">
        <f>(P912/J912)*100</f>
        <v>0</v>
      </c>
      <c r="Z912" s="79">
        <f>J912-P912</f>
        <v>2921600</v>
      </c>
      <c r="AA912" s="79">
        <f>J912-Q912</f>
        <v>2921600</v>
      </c>
      <c r="AB912" s="79">
        <f>L912-R912</f>
        <v>0</v>
      </c>
      <c r="AC912" s="102"/>
      <c r="AD912" s="226"/>
    </row>
    <row r="913" spans="1:30" s="100" customFormat="1" ht="30" customHeight="1">
      <c r="A913" s="88"/>
      <c r="B913" s="89"/>
      <c r="C913" s="51" t="s">
        <v>1546</v>
      </c>
      <c r="D913" s="171"/>
      <c r="E913" s="171"/>
      <c r="F913" s="768" t="s">
        <v>51</v>
      </c>
      <c r="G913" s="782"/>
      <c r="H913" s="266"/>
      <c r="I913" s="266"/>
      <c r="J913" s="215"/>
      <c r="K913" s="276"/>
      <c r="L913" s="336"/>
      <c r="M913" s="336"/>
      <c r="N913" s="276"/>
      <c r="O913" s="276"/>
      <c r="P913" s="276"/>
      <c r="Q913" s="276"/>
      <c r="R913" s="276"/>
      <c r="S913" s="304"/>
      <c r="T913" s="96"/>
      <c r="U913" s="97"/>
      <c r="V913" s="97"/>
      <c r="W913" s="97"/>
      <c r="X913" s="97"/>
      <c r="Y913" s="97"/>
      <c r="Z913" s="98"/>
      <c r="AA913" s="98"/>
      <c r="AB913" s="98"/>
      <c r="AC913" s="98"/>
      <c r="AD913" s="337"/>
    </row>
    <row r="914" spans="1:30" s="100" customFormat="1" ht="30" customHeight="1">
      <c r="A914" s="88"/>
      <c r="B914" s="89"/>
      <c r="C914" s="82" t="s">
        <v>1547</v>
      </c>
      <c r="D914" s="83"/>
      <c r="E914" s="83"/>
      <c r="F914" s="762" t="s">
        <v>53</v>
      </c>
      <c r="G914" s="765"/>
      <c r="H914" s="294" t="s">
        <v>1544</v>
      </c>
      <c r="I914" s="69" t="s">
        <v>44</v>
      </c>
      <c r="J914" s="222">
        <v>2782241920</v>
      </c>
      <c r="K914" s="71" t="s">
        <v>45</v>
      </c>
      <c r="L914" s="140"/>
      <c r="M914" s="140"/>
      <c r="N914" s="335">
        <v>731586442</v>
      </c>
      <c r="O914" s="75">
        <v>856362932</v>
      </c>
      <c r="P914" s="74">
        <v>1383109146</v>
      </c>
      <c r="Q914" s="74">
        <v>1549701432</v>
      </c>
      <c r="R914" s="74">
        <v>1383109146</v>
      </c>
      <c r="S914" s="143" t="s">
        <v>1545</v>
      </c>
      <c r="T914" s="77">
        <v>50</v>
      </c>
      <c r="U914" s="78">
        <f t="shared" si="717"/>
        <v>56</v>
      </c>
      <c r="V914" s="78">
        <f t="shared" si="717"/>
        <v>50</v>
      </c>
      <c r="W914" s="78">
        <v>31.708915184046983</v>
      </c>
      <c r="X914" s="78">
        <f t="shared" si="718"/>
        <v>55.699736994833295</v>
      </c>
      <c r="Y914" s="78">
        <f>(P914/J914)*100</f>
        <v>49.712037478034979</v>
      </c>
      <c r="Z914" s="79">
        <f t="shared" ref="Z914:AB916" si="719">J914-P914</f>
        <v>1399132774</v>
      </c>
      <c r="AA914" s="79">
        <f>J914-Q914</f>
        <v>1232540488</v>
      </c>
      <c r="AB914" s="79">
        <f t="shared" si="719"/>
        <v>-1383109146</v>
      </c>
      <c r="AC914" s="102"/>
      <c r="AD914" s="226"/>
    </row>
    <row r="915" spans="1:30" s="100" customFormat="1" ht="30" customHeight="1">
      <c r="A915" s="271"/>
      <c r="B915" s="272"/>
      <c r="C915" s="82" t="s">
        <v>1548</v>
      </c>
      <c r="D915" s="83"/>
      <c r="E915" s="83"/>
      <c r="F915" s="762" t="s">
        <v>174</v>
      </c>
      <c r="G915" s="765"/>
      <c r="H915" s="294" t="s">
        <v>1544</v>
      </c>
      <c r="I915" s="69" t="s">
        <v>44</v>
      </c>
      <c r="J915" s="222">
        <v>40191600</v>
      </c>
      <c r="K915" s="71" t="s">
        <v>45</v>
      </c>
      <c r="L915" s="140"/>
      <c r="M915" s="140"/>
      <c r="N915" s="335">
        <f t="shared" ref="N915" si="720">M915</f>
        <v>0</v>
      </c>
      <c r="O915" s="338">
        <v>10047900</v>
      </c>
      <c r="P915" s="74">
        <f t="shared" ref="P915:R916" si="721">O915</f>
        <v>10047900</v>
      </c>
      <c r="Q915" s="74">
        <v>20095800</v>
      </c>
      <c r="R915" s="74">
        <f t="shared" si="721"/>
        <v>20095800</v>
      </c>
      <c r="S915" s="143" t="s">
        <v>1545</v>
      </c>
      <c r="T915" s="77">
        <v>25</v>
      </c>
      <c r="U915" s="78">
        <f t="shared" si="717"/>
        <v>50</v>
      </c>
      <c r="V915" s="78">
        <f t="shared" si="717"/>
        <v>25</v>
      </c>
      <c r="W915" s="78">
        <v>31.708915184046983</v>
      </c>
      <c r="X915" s="78">
        <f t="shared" si="718"/>
        <v>50</v>
      </c>
      <c r="Y915" s="78">
        <f>(P915/J915)*100</f>
        <v>25</v>
      </c>
      <c r="Z915" s="79">
        <f t="shared" si="719"/>
        <v>30143700</v>
      </c>
      <c r="AA915" s="79">
        <f>J915-Q915</f>
        <v>20095800</v>
      </c>
      <c r="AB915" s="79">
        <f t="shared" si="719"/>
        <v>-20095800</v>
      </c>
      <c r="AC915" s="102"/>
      <c r="AD915" s="226"/>
    </row>
    <row r="916" spans="1:30" s="100" customFormat="1" ht="30" customHeight="1">
      <c r="A916" s="271"/>
      <c r="B916" s="272"/>
      <c r="C916" s="82" t="s">
        <v>1549</v>
      </c>
      <c r="D916" s="83"/>
      <c r="E916" s="83"/>
      <c r="F916" s="762" t="s">
        <v>472</v>
      </c>
      <c r="G916" s="765"/>
      <c r="H916" s="294" t="s">
        <v>1544</v>
      </c>
      <c r="I916" s="69" t="s">
        <v>44</v>
      </c>
      <c r="J916" s="222">
        <v>5016900</v>
      </c>
      <c r="K916" s="71" t="s">
        <v>45</v>
      </c>
      <c r="L916" s="140"/>
      <c r="M916" s="140"/>
      <c r="N916" s="335">
        <v>4074400</v>
      </c>
      <c r="O916" s="75">
        <v>4254400</v>
      </c>
      <c r="P916" s="74">
        <f t="shared" si="721"/>
        <v>4254400</v>
      </c>
      <c r="Q916" s="74">
        <v>4074400</v>
      </c>
      <c r="R916" s="74">
        <f t="shared" si="721"/>
        <v>4074400</v>
      </c>
      <c r="S916" s="143" t="s">
        <v>1545</v>
      </c>
      <c r="T916" s="77">
        <v>85</v>
      </c>
      <c r="U916" s="78">
        <f t="shared" si="717"/>
        <v>82</v>
      </c>
      <c r="V916" s="78">
        <f t="shared" si="717"/>
        <v>85</v>
      </c>
      <c r="W916" s="78">
        <v>31.708915184046983</v>
      </c>
      <c r="X916" s="78">
        <f t="shared" si="718"/>
        <v>81.213498375490843</v>
      </c>
      <c r="Y916" s="78">
        <f>(P916/J916)*100</f>
        <v>84.801371364787016</v>
      </c>
      <c r="Z916" s="79">
        <f t="shared" si="719"/>
        <v>762500</v>
      </c>
      <c r="AA916" s="79">
        <f>J916-Q916</f>
        <v>942500</v>
      </c>
      <c r="AB916" s="79">
        <f t="shared" si="719"/>
        <v>-4074400</v>
      </c>
      <c r="AC916" s="102"/>
      <c r="AD916" s="226"/>
    </row>
    <row r="917" spans="1:30" s="100" customFormat="1" ht="30" customHeight="1">
      <c r="A917" s="271"/>
      <c r="B917" s="272"/>
      <c r="C917" s="768" t="s">
        <v>1550</v>
      </c>
      <c r="D917" s="831"/>
      <c r="E917" s="769"/>
      <c r="F917" s="802" t="s">
        <v>63</v>
      </c>
      <c r="G917" s="817"/>
      <c r="H917" s="266"/>
      <c r="I917" s="266"/>
      <c r="J917" s="215"/>
      <c r="K917" s="215"/>
      <c r="L917" s="329"/>
      <c r="M917" s="329"/>
      <c r="N917" s="215"/>
      <c r="O917" s="215"/>
      <c r="P917" s="215"/>
      <c r="Q917" s="215"/>
      <c r="R917" s="215"/>
      <c r="S917" s="270"/>
      <c r="T917" s="61"/>
      <c r="U917" s="62"/>
      <c r="V917" s="62"/>
      <c r="W917" s="62"/>
      <c r="X917" s="62"/>
      <c r="Y917" s="62"/>
      <c r="Z917" s="63"/>
      <c r="AA917" s="63"/>
      <c r="AB917" s="63"/>
      <c r="AC917" s="63"/>
      <c r="AD917" s="221"/>
    </row>
    <row r="918" spans="1:30" s="100" customFormat="1" ht="30" customHeight="1">
      <c r="A918" s="271"/>
      <c r="B918" s="272"/>
      <c r="C918" s="82" t="s">
        <v>1551</v>
      </c>
      <c r="D918" s="83"/>
      <c r="E918" s="83"/>
      <c r="F918" s="766" t="s">
        <v>65</v>
      </c>
      <c r="G918" s="783"/>
      <c r="H918" s="294" t="s">
        <v>1544</v>
      </c>
      <c r="I918" s="69" t="s">
        <v>44</v>
      </c>
      <c r="J918" s="222">
        <v>4972000</v>
      </c>
      <c r="K918" s="71" t="s">
        <v>45</v>
      </c>
      <c r="L918" s="140"/>
      <c r="M918" s="140"/>
      <c r="N918" s="335">
        <f t="shared" ref="N918:N922" si="722">M918</f>
        <v>0</v>
      </c>
      <c r="O918" s="75">
        <v>1850000</v>
      </c>
      <c r="P918" s="74">
        <f t="shared" ref="P918:R924" si="723">O918</f>
        <v>1850000</v>
      </c>
      <c r="Q918" s="74">
        <v>3122000</v>
      </c>
      <c r="R918" s="74">
        <f t="shared" si="723"/>
        <v>3122000</v>
      </c>
      <c r="S918" s="143" t="s">
        <v>1545</v>
      </c>
      <c r="T918" s="77">
        <v>38</v>
      </c>
      <c r="U918" s="78">
        <f t="shared" si="717"/>
        <v>63</v>
      </c>
      <c r="V918" s="78">
        <f t="shared" si="717"/>
        <v>38</v>
      </c>
      <c r="W918" s="78">
        <v>31.708915184046983</v>
      </c>
      <c r="X918" s="78">
        <f t="shared" si="718"/>
        <v>62.791633145615442</v>
      </c>
      <c r="Y918" s="78">
        <f t="shared" ref="Y918:Y924" si="724">(P918/J918)*100</f>
        <v>37.208366854384558</v>
      </c>
      <c r="Z918" s="79">
        <f t="shared" ref="Z918:AB924" si="725">J918-P918</f>
        <v>3122000</v>
      </c>
      <c r="AA918" s="79">
        <f t="shared" ref="AA918:AA924" si="726">J918-Q918</f>
        <v>1850000</v>
      </c>
      <c r="AB918" s="79">
        <f t="shared" si="725"/>
        <v>-3122000</v>
      </c>
      <c r="AC918" s="102"/>
      <c r="AD918" s="226"/>
    </row>
    <row r="919" spans="1:30" s="100" customFormat="1" ht="30" customHeight="1">
      <c r="A919" s="271"/>
      <c r="B919" s="272"/>
      <c r="C919" s="82" t="s">
        <v>1552</v>
      </c>
      <c r="D919" s="83"/>
      <c r="E919" s="83"/>
      <c r="F919" s="762" t="s">
        <v>67</v>
      </c>
      <c r="G919" s="765"/>
      <c r="H919" s="294" t="s">
        <v>1544</v>
      </c>
      <c r="I919" s="69" t="s">
        <v>44</v>
      </c>
      <c r="J919" s="222">
        <v>73021100</v>
      </c>
      <c r="K919" s="71" t="s">
        <v>45</v>
      </c>
      <c r="L919" s="140"/>
      <c r="M919" s="140"/>
      <c r="N919" s="335">
        <f t="shared" si="722"/>
        <v>0</v>
      </c>
      <c r="O919" s="75">
        <v>21100800</v>
      </c>
      <c r="P919" s="74">
        <f t="shared" si="723"/>
        <v>21100800</v>
      </c>
      <c r="Q919" s="74">
        <v>42584400</v>
      </c>
      <c r="R919" s="74">
        <f t="shared" si="723"/>
        <v>42584400</v>
      </c>
      <c r="S919" s="143" t="s">
        <v>1545</v>
      </c>
      <c r="T919" s="77">
        <v>29</v>
      </c>
      <c r="U919" s="78">
        <f t="shared" si="717"/>
        <v>59</v>
      </c>
      <c r="V919" s="78">
        <f t="shared" si="717"/>
        <v>29</v>
      </c>
      <c r="W919" s="78">
        <v>31.708915184046983</v>
      </c>
      <c r="X919" s="78">
        <f t="shared" si="718"/>
        <v>58.317938239769049</v>
      </c>
      <c r="Y919" s="78">
        <f t="shared" si="724"/>
        <v>28.896853101363853</v>
      </c>
      <c r="Z919" s="79">
        <f t="shared" si="725"/>
        <v>51920300</v>
      </c>
      <c r="AA919" s="79">
        <f t="shared" si="726"/>
        <v>30436700</v>
      </c>
      <c r="AB919" s="79">
        <f t="shared" si="725"/>
        <v>-42584400</v>
      </c>
      <c r="AC919" s="102"/>
      <c r="AD919" s="226"/>
    </row>
    <row r="920" spans="1:30" s="100" customFormat="1" ht="30" customHeight="1">
      <c r="A920" s="271"/>
      <c r="B920" s="272"/>
      <c r="C920" s="82" t="s">
        <v>1553</v>
      </c>
      <c r="D920" s="83"/>
      <c r="E920" s="83"/>
      <c r="F920" s="762" t="s">
        <v>69</v>
      </c>
      <c r="G920" s="785"/>
      <c r="H920" s="294" t="s">
        <v>1544</v>
      </c>
      <c r="I920" s="69" t="s">
        <v>44</v>
      </c>
      <c r="J920" s="222">
        <v>6116800</v>
      </c>
      <c r="K920" s="71" t="s">
        <v>45</v>
      </c>
      <c r="L920" s="140"/>
      <c r="M920" s="140"/>
      <c r="N920" s="335">
        <f t="shared" si="722"/>
        <v>0</v>
      </c>
      <c r="O920" s="75">
        <v>2222900</v>
      </c>
      <c r="P920" s="74">
        <f t="shared" si="723"/>
        <v>2222900</v>
      </c>
      <c r="Q920" s="74">
        <v>4306300</v>
      </c>
      <c r="R920" s="74">
        <f t="shared" si="723"/>
        <v>4306300</v>
      </c>
      <c r="S920" s="143" t="s">
        <v>1545</v>
      </c>
      <c r="T920" s="77">
        <v>37</v>
      </c>
      <c r="U920" s="78">
        <f t="shared" si="717"/>
        <v>71</v>
      </c>
      <c r="V920" s="78">
        <f t="shared" si="717"/>
        <v>37</v>
      </c>
      <c r="W920" s="78">
        <v>31.708915184046983</v>
      </c>
      <c r="X920" s="78">
        <f t="shared" si="718"/>
        <v>70.401190164792055</v>
      </c>
      <c r="Y920" s="78">
        <f t="shared" si="724"/>
        <v>36.340897201150931</v>
      </c>
      <c r="Z920" s="79">
        <f t="shared" si="725"/>
        <v>3893900</v>
      </c>
      <c r="AA920" s="79">
        <f t="shared" si="726"/>
        <v>1810500</v>
      </c>
      <c r="AB920" s="79">
        <f t="shared" si="725"/>
        <v>-4306300</v>
      </c>
      <c r="AC920" s="102"/>
      <c r="AD920" s="226"/>
    </row>
    <row r="921" spans="1:30" s="100" customFormat="1" ht="30" customHeight="1">
      <c r="A921" s="271"/>
      <c r="B921" s="272"/>
      <c r="C921" s="82" t="s">
        <v>1554</v>
      </c>
      <c r="D921" s="83"/>
      <c r="E921" s="83"/>
      <c r="F921" s="824" t="s">
        <v>71</v>
      </c>
      <c r="G921" s="826"/>
      <c r="H921" s="294" t="s">
        <v>1544</v>
      </c>
      <c r="I921" s="69" t="s">
        <v>44</v>
      </c>
      <c r="J921" s="222">
        <v>23654200</v>
      </c>
      <c r="K921" s="71" t="s">
        <v>45</v>
      </c>
      <c r="L921" s="140"/>
      <c r="M921" s="140"/>
      <c r="N921" s="335">
        <v>1320000</v>
      </c>
      <c r="O921" s="75">
        <f t="shared" ref="O921:O922" si="727">N921</f>
        <v>1320000</v>
      </c>
      <c r="P921" s="74">
        <f t="shared" si="723"/>
        <v>1320000</v>
      </c>
      <c r="Q921" s="74">
        <v>8771100</v>
      </c>
      <c r="R921" s="74">
        <f t="shared" si="723"/>
        <v>8771100</v>
      </c>
      <c r="S921" s="143" t="s">
        <v>1545</v>
      </c>
      <c r="T921" s="77">
        <v>6</v>
      </c>
      <c r="U921" s="78">
        <f t="shared" si="717"/>
        <v>38</v>
      </c>
      <c r="V921" s="78">
        <f t="shared" si="717"/>
        <v>6</v>
      </c>
      <c r="W921" s="78">
        <v>31.708915184046983</v>
      </c>
      <c r="X921" s="78">
        <f t="shared" si="718"/>
        <v>37.080518470292802</v>
      </c>
      <c r="Y921" s="78">
        <f t="shared" si="724"/>
        <v>5.5804043256588676</v>
      </c>
      <c r="Z921" s="79">
        <f t="shared" si="725"/>
        <v>22334200</v>
      </c>
      <c r="AA921" s="79">
        <f t="shared" si="726"/>
        <v>14883100</v>
      </c>
      <c r="AB921" s="79">
        <f t="shared" si="725"/>
        <v>-8771100</v>
      </c>
      <c r="AC921" s="102"/>
      <c r="AD921" s="226"/>
    </row>
    <row r="922" spans="1:30" s="100" customFormat="1" ht="30" customHeight="1">
      <c r="A922" s="271"/>
      <c r="B922" s="272"/>
      <c r="C922" s="82" t="s">
        <v>1555</v>
      </c>
      <c r="D922" s="83"/>
      <c r="E922" s="83"/>
      <c r="F922" s="824" t="s">
        <v>73</v>
      </c>
      <c r="G922" s="825"/>
      <c r="H922" s="294" t="s">
        <v>1544</v>
      </c>
      <c r="I922" s="69" t="s">
        <v>44</v>
      </c>
      <c r="J922" s="222">
        <v>11697500</v>
      </c>
      <c r="K922" s="71" t="s">
        <v>45</v>
      </c>
      <c r="L922" s="140"/>
      <c r="M922" s="140"/>
      <c r="N922" s="335">
        <f t="shared" si="722"/>
        <v>0</v>
      </c>
      <c r="O922" s="75">
        <f t="shared" si="727"/>
        <v>0</v>
      </c>
      <c r="P922" s="74">
        <f t="shared" si="723"/>
        <v>0</v>
      </c>
      <c r="Q922" s="74">
        <f t="shared" si="723"/>
        <v>0</v>
      </c>
      <c r="R922" s="74">
        <f t="shared" si="723"/>
        <v>0</v>
      </c>
      <c r="S922" s="143" t="s">
        <v>1545</v>
      </c>
      <c r="T922" s="77">
        <v>0</v>
      </c>
      <c r="U922" s="78">
        <f t="shared" si="717"/>
        <v>0</v>
      </c>
      <c r="V922" s="78">
        <f t="shared" si="717"/>
        <v>0</v>
      </c>
      <c r="W922" s="78">
        <v>31.708915184046983</v>
      </c>
      <c r="X922" s="78">
        <f t="shared" si="718"/>
        <v>0</v>
      </c>
      <c r="Y922" s="78">
        <f t="shared" si="724"/>
        <v>0</v>
      </c>
      <c r="Z922" s="79">
        <f t="shared" si="725"/>
        <v>11697500</v>
      </c>
      <c r="AA922" s="79">
        <f t="shared" si="726"/>
        <v>11697500</v>
      </c>
      <c r="AB922" s="79">
        <f t="shared" si="725"/>
        <v>0</v>
      </c>
      <c r="AC922" s="102"/>
      <c r="AD922" s="226"/>
    </row>
    <row r="923" spans="1:30" s="100" customFormat="1" ht="30" customHeight="1">
      <c r="A923" s="271"/>
      <c r="B923" s="272"/>
      <c r="C923" s="66" t="s">
        <v>1556</v>
      </c>
      <c r="D923" s="83"/>
      <c r="E923" s="83"/>
      <c r="F923" s="766" t="s">
        <v>75</v>
      </c>
      <c r="G923" s="767"/>
      <c r="H923" s="294" t="s">
        <v>1544</v>
      </c>
      <c r="I923" s="69" t="s">
        <v>44</v>
      </c>
      <c r="J923" s="222">
        <v>6960000</v>
      </c>
      <c r="K923" s="71" t="s">
        <v>45</v>
      </c>
      <c r="L923" s="140"/>
      <c r="M923" s="140"/>
      <c r="N923" s="335">
        <v>1261000</v>
      </c>
      <c r="O923" s="75">
        <v>2392000</v>
      </c>
      <c r="P923" s="74">
        <f t="shared" si="723"/>
        <v>2392000</v>
      </c>
      <c r="Q923" s="74">
        <v>2392000</v>
      </c>
      <c r="R923" s="74">
        <f t="shared" si="723"/>
        <v>2392000</v>
      </c>
      <c r="S923" s="143" t="s">
        <v>1545</v>
      </c>
      <c r="T923" s="77">
        <v>35</v>
      </c>
      <c r="U923" s="78">
        <f t="shared" si="717"/>
        <v>35</v>
      </c>
      <c r="V923" s="78">
        <f t="shared" si="717"/>
        <v>35</v>
      </c>
      <c r="W923" s="78">
        <v>31.708915184046983</v>
      </c>
      <c r="X923" s="78">
        <f t="shared" si="718"/>
        <v>34.367816091954026</v>
      </c>
      <c r="Y923" s="78">
        <f t="shared" si="724"/>
        <v>34.367816091954026</v>
      </c>
      <c r="Z923" s="79">
        <f t="shared" si="725"/>
        <v>4568000</v>
      </c>
      <c r="AA923" s="79">
        <f t="shared" si="726"/>
        <v>4568000</v>
      </c>
      <c r="AB923" s="79">
        <f t="shared" si="725"/>
        <v>-2392000</v>
      </c>
      <c r="AC923" s="102"/>
      <c r="AD923" s="226"/>
    </row>
    <row r="924" spans="1:30" s="100" customFormat="1" ht="30" customHeight="1">
      <c r="A924" s="271"/>
      <c r="B924" s="272"/>
      <c r="C924" s="66" t="s">
        <v>1557</v>
      </c>
      <c r="D924" s="83"/>
      <c r="E924" s="83"/>
      <c r="F924" s="762" t="s">
        <v>77</v>
      </c>
      <c r="G924" s="765"/>
      <c r="H924" s="294" t="s">
        <v>1544</v>
      </c>
      <c r="I924" s="69" t="s">
        <v>44</v>
      </c>
      <c r="J924" s="222">
        <v>151864000</v>
      </c>
      <c r="K924" s="71" t="s">
        <v>45</v>
      </c>
      <c r="L924" s="140"/>
      <c r="M924" s="140"/>
      <c r="N924" s="335">
        <v>34821289</v>
      </c>
      <c r="O924" s="75">
        <v>38361289</v>
      </c>
      <c r="P924" s="74">
        <f t="shared" si="723"/>
        <v>38361289</v>
      </c>
      <c r="Q924" s="74">
        <v>49056589</v>
      </c>
      <c r="R924" s="74">
        <f t="shared" si="723"/>
        <v>49056589</v>
      </c>
      <c r="S924" s="143" t="s">
        <v>1545</v>
      </c>
      <c r="T924" s="77">
        <v>26</v>
      </c>
      <c r="U924" s="78">
        <f t="shared" si="717"/>
        <v>33</v>
      </c>
      <c r="V924" s="78">
        <f t="shared" si="717"/>
        <v>26</v>
      </c>
      <c r="W924" s="78">
        <v>31.708915184046983</v>
      </c>
      <c r="X924" s="78">
        <f t="shared" si="718"/>
        <v>32.30297437180635</v>
      </c>
      <c r="Y924" s="78">
        <f t="shared" si="724"/>
        <v>25.260291444977085</v>
      </c>
      <c r="Z924" s="79">
        <f t="shared" si="725"/>
        <v>113502711</v>
      </c>
      <c r="AA924" s="79">
        <f t="shared" si="726"/>
        <v>102807411</v>
      </c>
      <c r="AB924" s="79">
        <f t="shared" si="725"/>
        <v>-49056589</v>
      </c>
      <c r="AC924" s="102"/>
      <c r="AD924" s="226"/>
    </row>
    <row r="925" spans="1:30" s="100" customFormat="1" ht="30" customHeight="1">
      <c r="A925" s="271"/>
      <c r="B925" s="272"/>
      <c r="C925" s="51" t="s">
        <v>1558</v>
      </c>
      <c r="D925" s="171"/>
      <c r="E925" s="171"/>
      <c r="F925" s="802" t="s">
        <v>193</v>
      </c>
      <c r="G925" s="817"/>
      <c r="H925" s="266"/>
      <c r="I925" s="266"/>
      <c r="J925" s="215"/>
      <c r="K925" s="276"/>
      <c r="L925" s="336"/>
      <c r="M925" s="336"/>
      <c r="N925" s="276"/>
      <c r="O925" s="276"/>
      <c r="P925" s="276"/>
      <c r="Q925" s="276"/>
      <c r="R925" s="276"/>
      <c r="S925" s="304"/>
      <c r="T925" s="96"/>
      <c r="U925" s="97"/>
      <c r="V925" s="97"/>
      <c r="W925" s="97"/>
      <c r="X925" s="97"/>
      <c r="Y925" s="97"/>
      <c r="Z925" s="98"/>
      <c r="AA925" s="98"/>
      <c r="AB925" s="98"/>
      <c r="AC925" s="98"/>
      <c r="AD925" s="337"/>
    </row>
    <row r="926" spans="1:30" s="100" customFormat="1" ht="30" customHeight="1">
      <c r="A926" s="271"/>
      <c r="B926" s="272"/>
      <c r="C926" s="82" t="s">
        <v>1559</v>
      </c>
      <c r="D926" s="83"/>
      <c r="E926" s="83"/>
      <c r="F926" s="762" t="s">
        <v>197</v>
      </c>
      <c r="G926" s="765"/>
      <c r="H926" s="294" t="s">
        <v>1544</v>
      </c>
      <c r="I926" s="69" t="s">
        <v>44</v>
      </c>
      <c r="J926" s="222">
        <v>263482200</v>
      </c>
      <c r="K926" s="71" t="s">
        <v>45</v>
      </c>
      <c r="L926" s="149"/>
      <c r="M926" s="149"/>
      <c r="N926" s="335">
        <v>214859950</v>
      </c>
      <c r="O926" s="75">
        <v>222561581</v>
      </c>
      <c r="P926" s="74">
        <f t="shared" ref="P926:R926" si="728">O926</f>
        <v>222561581</v>
      </c>
      <c r="Q926" s="74">
        <v>224493182</v>
      </c>
      <c r="R926" s="74">
        <f t="shared" si="728"/>
        <v>224493182</v>
      </c>
      <c r="S926" s="143" t="s">
        <v>1545</v>
      </c>
      <c r="T926" s="77">
        <v>85</v>
      </c>
      <c r="U926" s="78">
        <f t="shared" si="717"/>
        <v>86</v>
      </c>
      <c r="V926" s="78">
        <f t="shared" si="717"/>
        <v>85</v>
      </c>
      <c r="W926" s="78">
        <v>31.708915184046983</v>
      </c>
      <c r="X926" s="78">
        <f t="shared" si="718"/>
        <v>85.202409119097993</v>
      </c>
      <c r="Y926" s="78">
        <f>(P926/J926)*100</f>
        <v>84.469304188290522</v>
      </c>
      <c r="Z926" s="79">
        <f>J926-P926</f>
        <v>40920619</v>
      </c>
      <c r="AA926" s="79">
        <f>J926-Q926</f>
        <v>38989018</v>
      </c>
      <c r="AB926" s="79">
        <f>L926-R926</f>
        <v>-224493182</v>
      </c>
      <c r="AC926" s="102"/>
      <c r="AD926" s="226"/>
    </row>
    <row r="927" spans="1:30" s="100" customFormat="1" ht="30" customHeight="1">
      <c r="A927" s="271"/>
      <c r="B927" s="272"/>
      <c r="C927" s="51" t="s">
        <v>1560</v>
      </c>
      <c r="D927" s="171"/>
      <c r="E927" s="171"/>
      <c r="F927" s="802" t="s">
        <v>79</v>
      </c>
      <c r="G927" s="817"/>
      <c r="H927" s="266"/>
      <c r="I927" s="266"/>
      <c r="J927" s="215"/>
      <c r="K927" s="276"/>
      <c r="L927" s="128"/>
      <c r="M927" s="128"/>
      <c r="N927" s="276"/>
      <c r="O927" s="276"/>
      <c r="P927" s="276"/>
      <c r="Q927" s="276"/>
      <c r="R927" s="276"/>
      <c r="S927" s="304"/>
      <c r="T927" s="96"/>
      <c r="U927" s="97"/>
      <c r="V927" s="97"/>
      <c r="W927" s="97"/>
      <c r="X927" s="97"/>
      <c r="Y927" s="97"/>
      <c r="Z927" s="98"/>
      <c r="AA927" s="98"/>
      <c r="AB927" s="98"/>
      <c r="AC927" s="98"/>
      <c r="AD927" s="337"/>
    </row>
    <row r="928" spans="1:30" s="100" customFormat="1" ht="30" customHeight="1">
      <c r="A928" s="271"/>
      <c r="B928" s="272"/>
      <c r="C928" s="82" t="s">
        <v>1561</v>
      </c>
      <c r="D928" s="83"/>
      <c r="E928" s="83"/>
      <c r="F928" s="762" t="s">
        <v>81</v>
      </c>
      <c r="G928" s="765"/>
      <c r="H928" s="294" t="s">
        <v>1544</v>
      </c>
      <c r="I928" s="69" t="s">
        <v>44</v>
      </c>
      <c r="J928" s="222">
        <v>1000000</v>
      </c>
      <c r="K928" s="71" t="s">
        <v>45</v>
      </c>
      <c r="L928" s="149"/>
      <c r="M928" s="149"/>
      <c r="N928" s="335">
        <f t="shared" ref="N928" si="729">M928</f>
        <v>0</v>
      </c>
      <c r="O928" s="75">
        <v>250000</v>
      </c>
      <c r="P928" s="74">
        <f t="shared" ref="P928:R928" si="730">O928</f>
        <v>250000</v>
      </c>
      <c r="Q928" s="74">
        <f t="shared" si="730"/>
        <v>250000</v>
      </c>
      <c r="R928" s="74">
        <f t="shared" si="730"/>
        <v>250000</v>
      </c>
      <c r="S928" s="143" t="s">
        <v>1545</v>
      </c>
      <c r="T928" s="77">
        <v>25</v>
      </c>
      <c r="U928" s="78">
        <f t="shared" si="717"/>
        <v>25</v>
      </c>
      <c r="V928" s="78">
        <f t="shared" si="717"/>
        <v>25</v>
      </c>
      <c r="W928" s="78">
        <v>31.708915184046983</v>
      </c>
      <c r="X928" s="78">
        <f t="shared" si="718"/>
        <v>25</v>
      </c>
      <c r="Y928" s="78">
        <f>(P928/J928)*100</f>
        <v>25</v>
      </c>
      <c r="Z928" s="79">
        <f t="shared" ref="Z928:AB930" si="731">J928-P928</f>
        <v>750000</v>
      </c>
      <c r="AA928" s="79">
        <f>J928-Q928</f>
        <v>750000</v>
      </c>
      <c r="AB928" s="79">
        <f t="shared" si="731"/>
        <v>-250000</v>
      </c>
      <c r="AC928" s="102"/>
      <c r="AD928" s="226"/>
    </row>
    <row r="929" spans="1:30" s="100" customFormat="1" ht="30" customHeight="1">
      <c r="A929" s="271"/>
      <c r="B929" s="272"/>
      <c r="C929" s="82" t="s">
        <v>1562</v>
      </c>
      <c r="D929" s="83"/>
      <c r="E929" s="83"/>
      <c r="F929" s="762" t="s">
        <v>83</v>
      </c>
      <c r="G929" s="765"/>
      <c r="H929" s="294" t="s">
        <v>1544</v>
      </c>
      <c r="I929" s="69" t="s">
        <v>44</v>
      </c>
      <c r="J929" s="222">
        <v>36033600</v>
      </c>
      <c r="K929" s="71" t="s">
        <v>45</v>
      </c>
      <c r="L929" s="149"/>
      <c r="M929" s="149"/>
      <c r="N929" s="335">
        <v>3521500</v>
      </c>
      <c r="O929" s="75">
        <v>4726500</v>
      </c>
      <c r="P929" s="74">
        <v>5570501</v>
      </c>
      <c r="Q929" s="74">
        <v>21096349</v>
      </c>
      <c r="R929" s="74">
        <v>5570501</v>
      </c>
      <c r="S929" s="143" t="s">
        <v>1545</v>
      </c>
      <c r="T929" s="77">
        <v>16</v>
      </c>
      <c r="U929" s="78">
        <f t="shared" si="717"/>
        <v>59</v>
      </c>
      <c r="V929" s="78">
        <f t="shared" si="717"/>
        <v>16</v>
      </c>
      <c r="W929" s="78">
        <v>31.708915184046983</v>
      </c>
      <c r="X929" s="78">
        <f t="shared" si="718"/>
        <v>58.546326206651564</v>
      </c>
      <c r="Y929" s="78">
        <f>(P929/J929)*100</f>
        <v>15.459185315927357</v>
      </c>
      <c r="Z929" s="79">
        <f t="shared" si="731"/>
        <v>30463099</v>
      </c>
      <c r="AA929" s="79">
        <f>J929-Q929</f>
        <v>14937251</v>
      </c>
      <c r="AB929" s="79">
        <f t="shared" si="731"/>
        <v>-5570501</v>
      </c>
      <c r="AC929" s="102"/>
      <c r="AD929" s="226"/>
    </row>
    <row r="930" spans="1:30" s="100" customFormat="1" ht="30" customHeight="1">
      <c r="A930" s="271"/>
      <c r="B930" s="272"/>
      <c r="C930" s="82" t="s">
        <v>1563</v>
      </c>
      <c r="D930" s="83"/>
      <c r="E930" s="83"/>
      <c r="F930" s="762" t="s">
        <v>87</v>
      </c>
      <c r="G930" s="765"/>
      <c r="H930" s="294" t="s">
        <v>1544</v>
      </c>
      <c r="I930" s="69" t="s">
        <v>44</v>
      </c>
      <c r="J930" s="222">
        <v>180000000</v>
      </c>
      <c r="K930" s="71" t="s">
        <v>45</v>
      </c>
      <c r="L930" s="140"/>
      <c r="M930" s="149"/>
      <c r="N930" s="335">
        <v>45000000</v>
      </c>
      <c r="O930" s="75">
        <v>60000000</v>
      </c>
      <c r="P930" s="74">
        <v>90000000</v>
      </c>
      <c r="Q930" s="74">
        <v>120000000</v>
      </c>
      <c r="R930" s="74">
        <v>90000000</v>
      </c>
      <c r="S930" s="143" t="s">
        <v>1545</v>
      </c>
      <c r="T930" s="77">
        <v>50</v>
      </c>
      <c r="U930" s="78">
        <f t="shared" si="717"/>
        <v>67</v>
      </c>
      <c r="V930" s="78">
        <f t="shared" si="717"/>
        <v>50</v>
      </c>
      <c r="W930" s="78">
        <v>31.708915184046983</v>
      </c>
      <c r="X930" s="78">
        <f t="shared" si="718"/>
        <v>66.666666666666657</v>
      </c>
      <c r="Y930" s="78">
        <f>(P930/J930)*100</f>
        <v>50</v>
      </c>
      <c r="Z930" s="79">
        <f t="shared" si="731"/>
        <v>90000000</v>
      </c>
      <c r="AA930" s="79">
        <f>J930-Q930</f>
        <v>60000000</v>
      </c>
      <c r="AB930" s="79">
        <f t="shared" si="731"/>
        <v>-90000000</v>
      </c>
      <c r="AC930" s="102"/>
      <c r="AD930" s="226"/>
    </row>
    <row r="931" spans="1:30" s="100" customFormat="1" ht="30" customHeight="1">
      <c r="A931" s="271"/>
      <c r="B931" s="272"/>
      <c r="C931" s="51" t="s">
        <v>1564</v>
      </c>
      <c r="D931" s="171"/>
      <c r="E931" s="171"/>
      <c r="F931" s="802" t="s">
        <v>90</v>
      </c>
      <c r="G931" s="817"/>
      <c r="H931" s="266"/>
      <c r="I931" s="266"/>
      <c r="J931" s="327"/>
      <c r="K931" s="327"/>
      <c r="L931" s="329"/>
      <c r="M931" s="329"/>
      <c r="N931" s="215"/>
      <c r="O931" s="215"/>
      <c r="P931" s="215"/>
      <c r="Q931" s="215"/>
      <c r="R931" s="215"/>
      <c r="S931" s="270"/>
      <c r="T931" s="61"/>
      <c r="U931" s="62"/>
      <c r="V931" s="62"/>
      <c r="W931" s="62"/>
      <c r="X931" s="62"/>
      <c r="Y931" s="62"/>
      <c r="Z931" s="63"/>
      <c r="AA931" s="63"/>
      <c r="AB931" s="63"/>
      <c r="AC931" s="63"/>
      <c r="AD931" s="221"/>
    </row>
    <row r="932" spans="1:30" s="100" customFormat="1" ht="36" customHeight="1">
      <c r="A932" s="271"/>
      <c r="B932" s="272"/>
      <c r="C932" s="82" t="s">
        <v>1565</v>
      </c>
      <c r="D932" s="83"/>
      <c r="E932" s="83"/>
      <c r="F932" s="762" t="s">
        <v>92</v>
      </c>
      <c r="G932" s="765"/>
      <c r="H932" s="294" t="s">
        <v>1544</v>
      </c>
      <c r="I932" s="69" t="s">
        <v>44</v>
      </c>
      <c r="J932" s="222">
        <v>84928750</v>
      </c>
      <c r="K932" s="71" t="s">
        <v>45</v>
      </c>
      <c r="L932" s="140"/>
      <c r="M932" s="140"/>
      <c r="N932" s="335">
        <v>10779500</v>
      </c>
      <c r="O932" s="75">
        <v>21934100</v>
      </c>
      <c r="P932" s="74">
        <f t="shared" ref="P932:R934" si="732">O932</f>
        <v>21934100</v>
      </c>
      <c r="Q932" s="74">
        <v>29688950</v>
      </c>
      <c r="R932" s="74">
        <f t="shared" si="732"/>
        <v>29688950</v>
      </c>
      <c r="S932" s="143" t="s">
        <v>1545</v>
      </c>
      <c r="T932" s="77">
        <v>26</v>
      </c>
      <c r="U932" s="78">
        <f t="shared" si="717"/>
        <v>35</v>
      </c>
      <c r="V932" s="78">
        <f t="shared" si="717"/>
        <v>26</v>
      </c>
      <c r="W932" s="78">
        <v>31.708915184046983</v>
      </c>
      <c r="X932" s="78">
        <f t="shared" si="718"/>
        <v>34.957479063332499</v>
      </c>
      <c r="Y932" s="78">
        <f>(P932/J932)*100</f>
        <v>25.826472189923905</v>
      </c>
      <c r="Z932" s="79">
        <f t="shared" ref="Z932:AB935" si="733">J932-P932</f>
        <v>62994650</v>
      </c>
      <c r="AA932" s="79">
        <f>J932-Q932</f>
        <v>55239800</v>
      </c>
      <c r="AB932" s="79">
        <f t="shared" si="733"/>
        <v>-29688950</v>
      </c>
      <c r="AC932" s="102"/>
      <c r="AD932" s="226"/>
    </row>
    <row r="933" spans="1:30" s="100" customFormat="1" ht="30" customHeight="1">
      <c r="A933" s="271"/>
      <c r="B933" s="272"/>
      <c r="C933" s="82" t="s">
        <v>1566</v>
      </c>
      <c r="D933" s="83"/>
      <c r="E933" s="83"/>
      <c r="F933" s="762" t="s">
        <v>501</v>
      </c>
      <c r="G933" s="765"/>
      <c r="H933" s="294" t="s">
        <v>1544</v>
      </c>
      <c r="I933" s="69" t="s">
        <v>44</v>
      </c>
      <c r="J933" s="222">
        <v>15582000</v>
      </c>
      <c r="K933" s="71" t="s">
        <v>45</v>
      </c>
      <c r="L933" s="140"/>
      <c r="M933" s="140"/>
      <c r="N933" s="335">
        <f t="shared" ref="N933:N935" si="734">M933</f>
        <v>0</v>
      </c>
      <c r="O933" s="75">
        <v>300000</v>
      </c>
      <c r="P933" s="74">
        <f t="shared" si="732"/>
        <v>300000</v>
      </c>
      <c r="Q933" s="74">
        <v>4700000</v>
      </c>
      <c r="R933" s="74">
        <f t="shared" si="732"/>
        <v>4700000</v>
      </c>
      <c r="S933" s="143" t="s">
        <v>1545</v>
      </c>
      <c r="T933" s="77">
        <v>2</v>
      </c>
      <c r="U933" s="78">
        <f t="shared" si="717"/>
        <v>31</v>
      </c>
      <c r="V933" s="78">
        <f t="shared" si="717"/>
        <v>2</v>
      </c>
      <c r="W933" s="78">
        <v>31.708915184046983</v>
      </c>
      <c r="X933" s="78">
        <f t="shared" si="718"/>
        <v>30.163008599666281</v>
      </c>
      <c r="Y933" s="78">
        <f>(P933/J933)*100</f>
        <v>1.9252984212552944</v>
      </c>
      <c r="Z933" s="79">
        <f t="shared" si="733"/>
        <v>15282000</v>
      </c>
      <c r="AA933" s="79">
        <f>J933-Q933</f>
        <v>10882000</v>
      </c>
      <c r="AB933" s="79">
        <f t="shared" si="733"/>
        <v>-4700000</v>
      </c>
      <c r="AC933" s="102"/>
      <c r="AD933" s="226"/>
    </row>
    <row r="934" spans="1:30" s="100" customFormat="1" ht="30" customHeight="1">
      <c r="A934" s="88"/>
      <c r="B934" s="89"/>
      <c r="C934" s="82" t="s">
        <v>1567</v>
      </c>
      <c r="D934" s="83"/>
      <c r="E934" s="83"/>
      <c r="F934" s="762" t="s">
        <v>206</v>
      </c>
      <c r="G934" s="765"/>
      <c r="H934" s="294" t="s">
        <v>1544</v>
      </c>
      <c r="I934" s="69" t="s">
        <v>44</v>
      </c>
      <c r="J934" s="222">
        <v>49998900</v>
      </c>
      <c r="K934" s="71" t="s">
        <v>45</v>
      </c>
      <c r="L934" s="140"/>
      <c r="M934" s="140"/>
      <c r="N934" s="335">
        <f t="shared" si="734"/>
        <v>0</v>
      </c>
      <c r="O934" s="75">
        <v>0</v>
      </c>
      <c r="P934" s="74">
        <f t="shared" si="732"/>
        <v>0</v>
      </c>
      <c r="Q934" s="74">
        <v>49685900</v>
      </c>
      <c r="R934" s="74">
        <f t="shared" si="732"/>
        <v>49685900</v>
      </c>
      <c r="S934" s="143" t="s">
        <v>1545</v>
      </c>
      <c r="T934" s="77">
        <v>0</v>
      </c>
      <c r="U934" s="78">
        <f t="shared" si="717"/>
        <v>100</v>
      </c>
      <c r="V934" s="78">
        <f t="shared" si="717"/>
        <v>0</v>
      </c>
      <c r="W934" s="78">
        <v>31.708915184046983</v>
      </c>
      <c r="X934" s="78">
        <f t="shared" si="718"/>
        <v>99.373986227697003</v>
      </c>
      <c r="Y934" s="78">
        <f>(P934/J934)*100</f>
        <v>0</v>
      </c>
      <c r="Z934" s="79">
        <f t="shared" si="733"/>
        <v>49998900</v>
      </c>
      <c r="AA934" s="79">
        <f>J934-Q934</f>
        <v>313000</v>
      </c>
      <c r="AB934" s="79">
        <f t="shared" si="733"/>
        <v>-49685900</v>
      </c>
      <c r="AC934" s="102"/>
      <c r="AD934" s="226"/>
    </row>
    <row r="935" spans="1:30" s="100" customFormat="1" ht="30" customHeight="1">
      <c r="A935" s="88"/>
      <c r="B935" s="89"/>
      <c r="C935" s="82" t="s">
        <v>1568</v>
      </c>
      <c r="D935" s="83"/>
      <c r="E935" s="83"/>
      <c r="F935" s="762" t="s">
        <v>1335</v>
      </c>
      <c r="G935" s="765"/>
      <c r="H935" s="294" t="s">
        <v>1544</v>
      </c>
      <c r="I935" s="69" t="s">
        <v>44</v>
      </c>
      <c r="J935" s="222">
        <v>13141300</v>
      </c>
      <c r="K935" s="71" t="s">
        <v>45</v>
      </c>
      <c r="L935" s="140"/>
      <c r="M935" s="140"/>
      <c r="N935" s="335">
        <f t="shared" si="734"/>
        <v>0</v>
      </c>
      <c r="O935" s="75">
        <v>1080000</v>
      </c>
      <c r="P935" s="74">
        <v>1380000</v>
      </c>
      <c r="Q935" s="74">
        <v>6320000</v>
      </c>
      <c r="R935" s="74">
        <v>1380000</v>
      </c>
      <c r="S935" s="143" t="s">
        <v>1545</v>
      </c>
      <c r="T935" s="77">
        <v>11</v>
      </c>
      <c r="U935" s="78">
        <f t="shared" si="717"/>
        <v>49</v>
      </c>
      <c r="V935" s="78">
        <f t="shared" si="717"/>
        <v>11</v>
      </c>
      <c r="W935" s="78">
        <v>31.708915184046983</v>
      </c>
      <c r="X935" s="78">
        <f t="shared" si="718"/>
        <v>48.092654455799654</v>
      </c>
      <c r="Y935" s="78">
        <f>(P935/J935)*100</f>
        <v>10.501244169146128</v>
      </c>
      <c r="Z935" s="79">
        <f t="shared" si="733"/>
        <v>11761300</v>
      </c>
      <c r="AA935" s="79">
        <f>J935-Q935</f>
        <v>6821300</v>
      </c>
      <c r="AB935" s="79">
        <f t="shared" si="733"/>
        <v>-1380000</v>
      </c>
      <c r="AC935" s="102"/>
      <c r="AD935" s="226"/>
    </row>
    <row r="936" spans="1:30" s="100" customFormat="1" ht="30" customHeight="1">
      <c r="A936" s="271"/>
      <c r="B936" s="272"/>
      <c r="C936" s="51" t="s">
        <v>1569</v>
      </c>
      <c r="D936" s="171"/>
      <c r="E936" s="171"/>
      <c r="F936" s="802" t="s">
        <v>1570</v>
      </c>
      <c r="G936" s="817"/>
      <c r="H936" s="266"/>
      <c r="I936" s="266"/>
      <c r="J936" s="327"/>
      <c r="K936" s="327"/>
      <c r="L936" s="329"/>
      <c r="M936" s="329"/>
      <c r="N936" s="215"/>
      <c r="O936" s="215"/>
      <c r="P936" s="215"/>
      <c r="Q936" s="215"/>
      <c r="R936" s="215"/>
      <c r="S936" s="270"/>
      <c r="T936" s="61"/>
      <c r="U936" s="62"/>
      <c r="V936" s="62"/>
      <c r="W936" s="62"/>
      <c r="X936" s="62"/>
      <c r="Y936" s="62"/>
      <c r="Z936" s="63"/>
      <c r="AA936" s="63"/>
      <c r="AB936" s="63"/>
      <c r="AC936" s="63"/>
      <c r="AD936" s="221"/>
    </row>
    <row r="937" spans="1:30" s="100" customFormat="1" ht="36" customHeight="1">
      <c r="A937" s="271"/>
      <c r="B937" s="272"/>
      <c r="C937" s="82" t="s">
        <v>1571</v>
      </c>
      <c r="D937" s="83"/>
      <c r="E937" s="83"/>
      <c r="F937" s="762" t="s">
        <v>1572</v>
      </c>
      <c r="G937" s="765"/>
      <c r="H937" s="294" t="s">
        <v>1544</v>
      </c>
      <c r="I937" s="69" t="s">
        <v>44</v>
      </c>
      <c r="J937" s="222">
        <v>5027600</v>
      </c>
      <c r="K937" s="71" t="s">
        <v>45</v>
      </c>
      <c r="L937" s="140"/>
      <c r="M937" s="140"/>
      <c r="N937" s="335">
        <v>4937600</v>
      </c>
      <c r="O937" s="75">
        <f>N937</f>
        <v>4937600</v>
      </c>
      <c r="P937" s="74">
        <f t="shared" ref="P937:R937" si="735">O937</f>
        <v>4937600</v>
      </c>
      <c r="Q937" s="74">
        <f t="shared" si="735"/>
        <v>4937600</v>
      </c>
      <c r="R937" s="74">
        <f t="shared" si="735"/>
        <v>4937600</v>
      </c>
      <c r="S937" s="143" t="s">
        <v>1545</v>
      </c>
      <c r="T937" s="77">
        <v>99</v>
      </c>
      <c r="U937" s="78">
        <f t="shared" si="717"/>
        <v>99</v>
      </c>
      <c r="V937" s="78">
        <f t="shared" si="717"/>
        <v>99</v>
      </c>
      <c r="W937" s="78">
        <v>31.708915184046983</v>
      </c>
      <c r="X937" s="78">
        <f t="shared" si="718"/>
        <v>98.209881454371867</v>
      </c>
      <c r="Y937" s="78">
        <f>(P937/J937)*100</f>
        <v>98.209881454371867</v>
      </c>
      <c r="Z937" s="79">
        <f>J937-P937</f>
        <v>90000</v>
      </c>
      <c r="AA937" s="79">
        <f>J937-Q937</f>
        <v>90000</v>
      </c>
      <c r="AB937" s="79">
        <f>L937-R937</f>
        <v>-4937600</v>
      </c>
      <c r="AC937" s="102"/>
      <c r="AD937" s="226"/>
    </row>
    <row r="938" spans="1:30" s="100" customFormat="1" ht="30" customHeight="1">
      <c r="A938" s="271"/>
      <c r="B938" s="272"/>
      <c r="C938" s="51" t="s">
        <v>1573</v>
      </c>
      <c r="D938" s="171"/>
      <c r="E938" s="171"/>
      <c r="F938" s="802" t="s">
        <v>1574</v>
      </c>
      <c r="G938" s="817"/>
      <c r="H938" s="266"/>
      <c r="I938" s="266"/>
      <c r="J938" s="215"/>
      <c r="K938" s="215"/>
      <c r="L938" s="329"/>
      <c r="M938" s="329"/>
      <c r="N938" s="215"/>
      <c r="O938" s="215"/>
      <c r="P938" s="215"/>
      <c r="Q938" s="215"/>
      <c r="R938" s="215"/>
      <c r="S938" s="270"/>
      <c r="T938" s="61"/>
      <c r="U938" s="62"/>
      <c r="V938" s="62"/>
      <c r="W938" s="62"/>
      <c r="X938" s="62"/>
      <c r="Y938" s="62"/>
      <c r="Z938" s="63"/>
      <c r="AA938" s="63"/>
      <c r="AB938" s="63"/>
      <c r="AC938" s="63"/>
      <c r="AD938" s="221"/>
    </row>
    <row r="939" spans="1:30" s="100" customFormat="1" ht="30" customHeight="1">
      <c r="A939" s="271"/>
      <c r="B939" s="272"/>
      <c r="C939" s="51" t="s">
        <v>1575</v>
      </c>
      <c r="D939" s="171"/>
      <c r="E939" s="171"/>
      <c r="F939" s="802" t="s">
        <v>1576</v>
      </c>
      <c r="G939" s="817"/>
      <c r="H939" s="266"/>
      <c r="I939" s="266"/>
      <c r="J939" s="327"/>
      <c r="K939" s="327"/>
      <c r="L939" s="329"/>
      <c r="M939" s="329"/>
      <c r="N939" s="215"/>
      <c r="O939" s="215"/>
      <c r="P939" s="215"/>
      <c r="Q939" s="215"/>
      <c r="R939" s="215"/>
      <c r="S939" s="270"/>
      <c r="T939" s="61"/>
      <c r="U939" s="62"/>
      <c r="V939" s="62"/>
      <c r="W939" s="62"/>
      <c r="X939" s="62"/>
      <c r="Y939" s="62"/>
      <c r="Z939" s="63"/>
      <c r="AA939" s="63"/>
      <c r="AB939" s="63"/>
      <c r="AC939" s="63"/>
      <c r="AD939" s="221"/>
    </row>
    <row r="940" spans="1:30" s="100" customFormat="1" ht="30" customHeight="1">
      <c r="A940" s="271"/>
      <c r="B940" s="272"/>
      <c r="C940" s="82" t="s">
        <v>1577</v>
      </c>
      <c r="D940" s="83"/>
      <c r="E940" s="83"/>
      <c r="F940" s="762" t="s">
        <v>1578</v>
      </c>
      <c r="G940" s="765"/>
      <c r="H940" s="294" t="s">
        <v>1544</v>
      </c>
      <c r="I940" s="69" t="s">
        <v>44</v>
      </c>
      <c r="J940" s="222">
        <v>110889200</v>
      </c>
      <c r="K940" s="71" t="s">
        <v>45</v>
      </c>
      <c r="L940" s="339"/>
      <c r="M940" s="339"/>
      <c r="N940" s="335">
        <f t="shared" ref="N940" si="736">M940</f>
        <v>0</v>
      </c>
      <c r="O940" s="75">
        <v>110000000</v>
      </c>
      <c r="P940" s="74">
        <f t="shared" ref="P940:R940" si="737">O940</f>
        <v>110000000</v>
      </c>
      <c r="Q940" s="74">
        <v>110889200</v>
      </c>
      <c r="R940" s="74">
        <f t="shared" si="737"/>
        <v>110889200</v>
      </c>
      <c r="S940" s="143" t="s">
        <v>1545</v>
      </c>
      <c r="T940" s="77">
        <v>100</v>
      </c>
      <c r="U940" s="78">
        <f t="shared" si="717"/>
        <v>100</v>
      </c>
      <c r="V940" s="78">
        <f t="shared" si="717"/>
        <v>100</v>
      </c>
      <c r="W940" s="78">
        <v>31.708915184046983</v>
      </c>
      <c r="X940" s="78">
        <f t="shared" si="718"/>
        <v>100</v>
      </c>
      <c r="Y940" s="78">
        <f>(P940/J940)*100</f>
        <v>99.198118482232715</v>
      </c>
      <c r="Z940" s="79">
        <f t="shared" ref="Z940:AB941" si="738">J940-P940</f>
        <v>889200</v>
      </c>
      <c r="AA940" s="79">
        <f>J940-Q940</f>
        <v>0</v>
      </c>
      <c r="AB940" s="79">
        <f t="shared" si="738"/>
        <v>-110889200</v>
      </c>
      <c r="AC940" s="339" t="s">
        <v>1579</v>
      </c>
      <c r="AD940" s="226"/>
    </row>
    <row r="941" spans="1:30" s="100" customFormat="1" ht="30" customHeight="1">
      <c r="A941" s="271"/>
      <c r="B941" s="272"/>
      <c r="C941" s="82" t="s">
        <v>1580</v>
      </c>
      <c r="D941" s="83"/>
      <c r="E941" s="83"/>
      <c r="F941" s="762" t="s">
        <v>1581</v>
      </c>
      <c r="G941" s="765"/>
      <c r="H941" s="294" t="s">
        <v>1544</v>
      </c>
      <c r="I941" s="69" t="s">
        <v>44</v>
      </c>
      <c r="J941" s="222">
        <v>510414500</v>
      </c>
      <c r="K941" s="71" t="s">
        <v>45</v>
      </c>
      <c r="L941" s="140"/>
      <c r="M941" s="140"/>
      <c r="N941" s="335">
        <v>421947700</v>
      </c>
      <c r="O941" s="75">
        <v>423507700</v>
      </c>
      <c r="P941" s="74">
        <v>423517699</v>
      </c>
      <c r="Q941" s="74">
        <v>448903199</v>
      </c>
      <c r="R941" s="74">
        <v>423517699</v>
      </c>
      <c r="S941" s="143" t="s">
        <v>1545</v>
      </c>
      <c r="T941" s="77">
        <v>83</v>
      </c>
      <c r="U941" s="78">
        <f t="shared" si="717"/>
        <v>88</v>
      </c>
      <c r="V941" s="78">
        <f t="shared" si="717"/>
        <v>83</v>
      </c>
      <c r="W941" s="78">
        <v>31.708915184046983</v>
      </c>
      <c r="X941" s="78">
        <f t="shared" si="718"/>
        <v>87.94875517838932</v>
      </c>
      <c r="Y941" s="78">
        <f>(P941/J941)*100</f>
        <v>82.975248352074644</v>
      </c>
      <c r="Z941" s="79">
        <f t="shared" si="738"/>
        <v>86896801</v>
      </c>
      <c r="AA941" s="79">
        <f>J941-Q941</f>
        <v>61511301</v>
      </c>
      <c r="AB941" s="79">
        <f t="shared" si="738"/>
        <v>-423517699</v>
      </c>
      <c r="AC941" s="102"/>
      <c r="AD941" s="226"/>
    </row>
    <row r="942" spans="1:30" s="100" customFormat="1" ht="30" customHeight="1">
      <c r="A942" s="271"/>
      <c r="B942" s="272"/>
      <c r="C942" s="51" t="s">
        <v>1582</v>
      </c>
      <c r="D942" s="171"/>
      <c r="E942" s="171"/>
      <c r="F942" s="802" t="s">
        <v>1583</v>
      </c>
      <c r="G942" s="817"/>
      <c r="H942" s="266"/>
      <c r="I942" s="266"/>
      <c r="J942" s="327"/>
      <c r="K942" s="327"/>
      <c r="L942" s="329"/>
      <c r="M942" s="329"/>
      <c r="N942" s="215"/>
      <c r="O942" s="215"/>
      <c r="P942" s="215"/>
      <c r="Q942" s="215"/>
      <c r="R942" s="215"/>
      <c r="S942" s="270"/>
      <c r="T942" s="61"/>
      <c r="U942" s="62"/>
      <c r="V942" s="62"/>
      <c r="W942" s="62"/>
      <c r="X942" s="62"/>
      <c r="Y942" s="62"/>
      <c r="Z942" s="63"/>
      <c r="AA942" s="63"/>
      <c r="AB942" s="63"/>
      <c r="AC942" s="63"/>
      <c r="AD942" s="221"/>
    </row>
    <row r="943" spans="1:30" s="100" customFormat="1" ht="30" customHeight="1">
      <c r="A943" s="271"/>
      <c r="B943" s="272"/>
      <c r="C943" s="51" t="s">
        <v>1584</v>
      </c>
      <c r="D943" s="171"/>
      <c r="E943" s="171"/>
      <c r="F943" s="802" t="s">
        <v>1585</v>
      </c>
      <c r="G943" s="817"/>
      <c r="H943" s="340"/>
      <c r="I943" s="340"/>
      <c r="J943" s="341"/>
      <c r="K943" s="341"/>
      <c r="L943" s="336"/>
      <c r="M943" s="336"/>
      <c r="N943" s="276"/>
      <c r="O943" s="276"/>
      <c r="P943" s="276"/>
      <c r="Q943" s="276"/>
      <c r="R943" s="276"/>
      <c r="S943" s="304"/>
      <c r="T943" s="96"/>
      <c r="U943" s="97"/>
      <c r="V943" s="97"/>
      <c r="W943" s="97"/>
      <c r="X943" s="97"/>
      <c r="Y943" s="97"/>
      <c r="Z943" s="98"/>
      <c r="AA943" s="98"/>
      <c r="AB943" s="98"/>
      <c r="AC943" s="98"/>
      <c r="AD943" s="337"/>
    </row>
    <row r="944" spans="1:30" s="100" customFormat="1" ht="30" customHeight="1">
      <c r="A944" s="271"/>
      <c r="B944" s="272"/>
      <c r="C944" s="82" t="s">
        <v>1586</v>
      </c>
      <c r="D944" s="83"/>
      <c r="E944" s="83"/>
      <c r="F944" s="762" t="s">
        <v>1587</v>
      </c>
      <c r="G944" s="765"/>
      <c r="H944" s="294" t="s">
        <v>1544</v>
      </c>
      <c r="I944" s="69" t="s">
        <v>44</v>
      </c>
      <c r="J944" s="222">
        <v>42884000</v>
      </c>
      <c r="K944" s="71" t="s">
        <v>45</v>
      </c>
      <c r="L944" s="140"/>
      <c r="M944" s="140"/>
      <c r="N944" s="335">
        <v>10502000</v>
      </c>
      <c r="O944" s="75">
        <f>N944</f>
        <v>10502000</v>
      </c>
      <c r="P944" s="74">
        <f t="shared" ref="P944:R944" si="739">O944</f>
        <v>10502000</v>
      </c>
      <c r="Q944" s="74">
        <v>15992000</v>
      </c>
      <c r="R944" s="74">
        <f t="shared" si="739"/>
        <v>15992000</v>
      </c>
      <c r="S944" s="143" t="s">
        <v>1545</v>
      </c>
      <c r="T944" s="77">
        <v>25</v>
      </c>
      <c r="U944" s="78">
        <f t="shared" si="717"/>
        <v>38</v>
      </c>
      <c r="V944" s="78">
        <f t="shared" si="717"/>
        <v>25</v>
      </c>
      <c r="W944" s="78">
        <v>31.708915184046983</v>
      </c>
      <c r="X944" s="78">
        <f t="shared" si="718"/>
        <v>37.291297453595746</v>
      </c>
      <c r="Y944" s="78">
        <f>(P944/J944)*100</f>
        <v>24.489320026116967</v>
      </c>
      <c r="Z944" s="79">
        <f>J944-P944</f>
        <v>32382000</v>
      </c>
      <c r="AA944" s="79">
        <f>J944-Q944</f>
        <v>26892000</v>
      </c>
      <c r="AB944" s="79">
        <f>L944-R944</f>
        <v>-15992000</v>
      </c>
      <c r="AC944" s="102"/>
      <c r="AD944" s="226"/>
    </row>
    <row r="945" spans="1:30" s="100" customFormat="1" ht="30" customHeight="1">
      <c r="A945" s="271"/>
      <c r="B945" s="272"/>
      <c r="C945" s="51" t="s">
        <v>1588</v>
      </c>
      <c r="D945" s="171"/>
      <c r="E945" s="171"/>
      <c r="F945" s="802" t="s">
        <v>1589</v>
      </c>
      <c r="G945" s="817"/>
      <c r="H945" s="266"/>
      <c r="I945" s="266"/>
      <c r="J945" s="327"/>
      <c r="K945" s="327"/>
      <c r="L945" s="329"/>
      <c r="M945" s="329"/>
      <c r="N945" s="215"/>
      <c r="O945" s="215"/>
      <c r="P945" s="215"/>
      <c r="Q945" s="215"/>
      <c r="R945" s="215"/>
      <c r="S945" s="270"/>
      <c r="T945" s="61"/>
      <c r="U945" s="62"/>
      <c r="V945" s="62"/>
      <c r="W945" s="62"/>
      <c r="X945" s="62"/>
      <c r="Y945" s="62"/>
      <c r="Z945" s="63"/>
      <c r="AA945" s="63"/>
      <c r="AB945" s="63"/>
      <c r="AC945" s="63"/>
      <c r="AD945" s="221"/>
    </row>
    <row r="946" spans="1:30" s="100" customFormat="1" ht="30" customHeight="1">
      <c r="A946" s="271"/>
      <c r="B946" s="272"/>
      <c r="C946" s="51" t="s">
        <v>1590</v>
      </c>
      <c r="D946" s="171"/>
      <c r="E946" s="171"/>
      <c r="F946" s="802" t="s">
        <v>1591</v>
      </c>
      <c r="G946" s="817"/>
      <c r="H946" s="340"/>
      <c r="I946" s="340"/>
      <c r="J946" s="276"/>
      <c r="K946" s="276"/>
      <c r="L946" s="336"/>
      <c r="M946" s="336"/>
      <c r="N946" s="276"/>
      <c r="O946" s="276"/>
      <c r="P946" s="276"/>
      <c r="Q946" s="276"/>
      <c r="R946" s="276"/>
      <c r="S946" s="304"/>
      <c r="T946" s="96"/>
      <c r="U946" s="97"/>
      <c r="V946" s="97"/>
      <c r="W946" s="97"/>
      <c r="X946" s="97"/>
      <c r="Y946" s="97"/>
      <c r="Z946" s="98"/>
      <c r="AA946" s="98"/>
      <c r="AB946" s="98"/>
      <c r="AC946" s="98"/>
      <c r="AD946" s="337"/>
    </row>
    <row r="947" spans="1:30" s="100" customFormat="1" ht="30" customHeight="1">
      <c r="A947" s="271"/>
      <c r="B947" s="272"/>
      <c r="C947" s="82" t="s">
        <v>1592</v>
      </c>
      <c r="D947" s="83"/>
      <c r="E947" s="83"/>
      <c r="F947" s="762" t="s">
        <v>1593</v>
      </c>
      <c r="G947" s="765"/>
      <c r="H947" s="294" t="s">
        <v>1544</v>
      </c>
      <c r="I947" s="69" t="s">
        <v>44</v>
      </c>
      <c r="J947" s="222">
        <v>6247500</v>
      </c>
      <c r="K947" s="71" t="s">
        <v>45</v>
      </c>
      <c r="L947" s="140"/>
      <c r="M947" s="140"/>
      <c r="N947" s="335">
        <f t="shared" ref="N947:R948" si="740">M947</f>
        <v>0</v>
      </c>
      <c r="O947" s="75">
        <f t="shared" si="740"/>
        <v>0</v>
      </c>
      <c r="P947" s="74">
        <f t="shared" si="740"/>
        <v>0</v>
      </c>
      <c r="Q947" s="74">
        <v>3121000</v>
      </c>
      <c r="R947" s="74">
        <f t="shared" si="740"/>
        <v>3121000</v>
      </c>
      <c r="S947" s="143" t="s">
        <v>1545</v>
      </c>
      <c r="T947" s="77">
        <v>0</v>
      </c>
      <c r="U947" s="78">
        <f t="shared" si="717"/>
        <v>50</v>
      </c>
      <c r="V947" s="78">
        <f t="shared" si="717"/>
        <v>0</v>
      </c>
      <c r="W947" s="78">
        <v>31.708915184046983</v>
      </c>
      <c r="X947" s="78">
        <f t="shared" si="718"/>
        <v>49.955982392957182</v>
      </c>
      <c r="Y947" s="78">
        <f>(P947/J947)*100</f>
        <v>0</v>
      </c>
      <c r="Z947" s="79">
        <f t="shared" ref="Z947:AB948" si="741">J947-P947</f>
        <v>6247500</v>
      </c>
      <c r="AA947" s="79">
        <f>J947-Q947</f>
        <v>3126500</v>
      </c>
      <c r="AB947" s="79">
        <f t="shared" si="741"/>
        <v>-3121000</v>
      </c>
      <c r="AC947" s="102"/>
      <c r="AD947" s="226"/>
    </row>
    <row r="948" spans="1:30" s="100" customFormat="1" ht="30" customHeight="1">
      <c r="A948" s="271"/>
      <c r="B948" s="272"/>
      <c r="C948" s="82" t="s">
        <v>1594</v>
      </c>
      <c r="D948" s="83"/>
      <c r="E948" s="83"/>
      <c r="F948" s="762" t="s">
        <v>1595</v>
      </c>
      <c r="G948" s="765"/>
      <c r="H948" s="294" t="s">
        <v>1544</v>
      </c>
      <c r="I948" s="69" t="s">
        <v>44</v>
      </c>
      <c r="J948" s="222">
        <v>24999800</v>
      </c>
      <c r="K948" s="71" t="s">
        <v>45</v>
      </c>
      <c r="L948" s="140"/>
      <c r="M948" s="140"/>
      <c r="N948" s="335">
        <f t="shared" si="740"/>
        <v>0</v>
      </c>
      <c r="O948" s="75">
        <f t="shared" si="740"/>
        <v>0</v>
      </c>
      <c r="P948" s="74">
        <f t="shared" si="740"/>
        <v>0</v>
      </c>
      <c r="Q948" s="74">
        <f t="shared" si="740"/>
        <v>0</v>
      </c>
      <c r="R948" s="74">
        <f t="shared" si="740"/>
        <v>0</v>
      </c>
      <c r="S948" s="143" t="s">
        <v>1545</v>
      </c>
      <c r="T948" s="77">
        <v>0</v>
      </c>
      <c r="U948" s="78">
        <f t="shared" si="717"/>
        <v>0</v>
      </c>
      <c r="V948" s="78">
        <f t="shared" si="717"/>
        <v>0</v>
      </c>
      <c r="W948" s="78">
        <v>31.708915184046983</v>
      </c>
      <c r="X948" s="78">
        <f t="shared" si="718"/>
        <v>0</v>
      </c>
      <c r="Y948" s="78">
        <f>(P948/J948)*100</f>
        <v>0</v>
      </c>
      <c r="Z948" s="79">
        <f t="shared" si="741"/>
        <v>24999800</v>
      </c>
      <c r="AA948" s="79">
        <f>J948-Q948</f>
        <v>24999800</v>
      </c>
      <c r="AB948" s="79">
        <f t="shared" si="741"/>
        <v>0</v>
      </c>
      <c r="AC948" s="102"/>
      <c r="AD948" s="226"/>
    </row>
    <row r="949" spans="1:30" s="100" customFormat="1" ht="30" customHeight="1">
      <c r="A949" s="271"/>
      <c r="B949" s="272"/>
      <c r="C949" s="51" t="s">
        <v>1596</v>
      </c>
      <c r="D949" s="171"/>
      <c r="E949" s="171"/>
      <c r="F949" s="802" t="s">
        <v>1597</v>
      </c>
      <c r="G949" s="817"/>
      <c r="H949" s="266"/>
      <c r="I949" s="266"/>
      <c r="J949" s="215"/>
      <c r="K949" s="215"/>
      <c r="L949" s="329"/>
      <c r="M949" s="329"/>
      <c r="N949" s="215"/>
      <c r="O949" s="215"/>
      <c r="P949" s="215"/>
      <c r="Q949" s="215"/>
      <c r="R949" s="215"/>
      <c r="S949" s="270"/>
      <c r="T949" s="61"/>
      <c r="U949" s="62"/>
      <c r="V949" s="62"/>
      <c r="W949" s="62"/>
      <c r="X949" s="62"/>
      <c r="Y949" s="62"/>
      <c r="Z949" s="63"/>
      <c r="AA949" s="63"/>
      <c r="AB949" s="63"/>
      <c r="AC949" s="63"/>
      <c r="AD949" s="221"/>
    </row>
    <row r="950" spans="1:30" s="35" customFormat="1" ht="30" customHeight="1">
      <c r="A950" s="264"/>
      <c r="B950" s="265"/>
      <c r="C950" s="51" t="s">
        <v>1598</v>
      </c>
      <c r="D950" s="171"/>
      <c r="E950" s="171"/>
      <c r="F950" s="802" t="s">
        <v>1599</v>
      </c>
      <c r="G950" s="817"/>
      <c r="H950" s="340"/>
      <c r="I950" s="340"/>
      <c r="J950" s="341"/>
      <c r="K950" s="341"/>
      <c r="L950" s="336"/>
      <c r="M950" s="336"/>
      <c r="N950" s="276"/>
      <c r="O950" s="276"/>
      <c r="P950" s="276"/>
      <c r="Q950" s="276"/>
      <c r="R950" s="276"/>
      <c r="S950" s="304"/>
      <c r="T950" s="96"/>
      <c r="U950" s="97"/>
      <c r="V950" s="97"/>
      <c r="W950" s="97"/>
      <c r="X950" s="97"/>
      <c r="Y950" s="97"/>
      <c r="Z950" s="98"/>
      <c r="AA950" s="98"/>
      <c r="AB950" s="98"/>
      <c r="AC950" s="98"/>
      <c r="AD950" s="337"/>
    </row>
    <row r="951" spans="1:30" s="100" customFormat="1" ht="30" customHeight="1">
      <c r="A951" s="271"/>
      <c r="B951" s="272"/>
      <c r="C951" s="173" t="s">
        <v>1600</v>
      </c>
      <c r="D951" s="174"/>
      <c r="E951" s="174"/>
      <c r="F951" s="832" t="s">
        <v>1601</v>
      </c>
      <c r="G951" s="833"/>
      <c r="H951" s="294" t="s">
        <v>1544</v>
      </c>
      <c r="I951" s="69" t="s">
        <v>44</v>
      </c>
      <c r="J951" s="342">
        <v>71384600</v>
      </c>
      <c r="K951" s="71" t="s">
        <v>45</v>
      </c>
      <c r="L951" s="343"/>
      <c r="M951" s="343"/>
      <c r="N951" s="344">
        <f t="shared" ref="N951" si="742">M951</f>
        <v>0</v>
      </c>
      <c r="O951" s="75">
        <v>5934000</v>
      </c>
      <c r="P951" s="74">
        <f t="shared" ref="P951:R951" si="743">O951</f>
        <v>5934000</v>
      </c>
      <c r="Q951" s="74">
        <v>20035500</v>
      </c>
      <c r="R951" s="74">
        <f t="shared" si="743"/>
        <v>20035500</v>
      </c>
      <c r="S951" s="143" t="s">
        <v>1545</v>
      </c>
      <c r="T951" s="182">
        <v>9</v>
      </c>
      <c r="U951" s="345">
        <f>ROUNDUP(X951,0)</f>
        <v>29</v>
      </c>
      <c r="V951" s="345">
        <f t="shared" ref="V951:V952" si="744">ROUNDUP(Y951,0)</f>
        <v>9</v>
      </c>
      <c r="W951" s="345">
        <v>31.708915184046983</v>
      </c>
      <c r="X951" s="345">
        <f t="shared" si="718"/>
        <v>28.0669780316763</v>
      </c>
      <c r="Y951" s="345">
        <f>(P951/J951)*100</f>
        <v>8.3127173087752819</v>
      </c>
      <c r="Z951" s="177">
        <f t="shared" ref="Z951:AB952" si="745">J951-P951</f>
        <v>65450600</v>
      </c>
      <c r="AA951" s="177">
        <f>J951-Q951</f>
        <v>51349100</v>
      </c>
      <c r="AB951" s="177">
        <f t="shared" si="745"/>
        <v>-20035500</v>
      </c>
      <c r="AC951" s="346"/>
      <c r="AD951" s="347"/>
    </row>
    <row r="952" spans="1:30" s="349" customFormat="1" ht="30" customHeight="1">
      <c r="A952" s="36"/>
      <c r="B952" s="37"/>
      <c r="C952" s="25" t="s">
        <v>1602</v>
      </c>
      <c r="D952" s="109"/>
      <c r="E952" s="109"/>
      <c r="F952" s="818" t="s">
        <v>1603</v>
      </c>
      <c r="G952" s="819"/>
      <c r="H952" s="348"/>
      <c r="I952" s="28"/>
      <c r="J952" s="258">
        <f>SUM(J953:J990)</f>
        <v>4940004765</v>
      </c>
      <c r="K952" s="207"/>
      <c r="L952" s="320"/>
      <c r="M952" s="320"/>
      <c r="N952" s="258">
        <f>SUM(N955:N990)</f>
        <v>1084478213</v>
      </c>
      <c r="O952" s="258">
        <f>SUM(O953:O990)</f>
        <v>1656648390</v>
      </c>
      <c r="P952" s="258">
        <f>SUM(P953:P990)</f>
        <v>2319354563</v>
      </c>
      <c r="Q952" s="258">
        <f>SUM(Q953:Q990)</f>
        <v>2788833164</v>
      </c>
      <c r="R952" s="258">
        <f>SUM(R953:R990)</f>
        <v>2355880163</v>
      </c>
      <c r="S952" s="209"/>
      <c r="T952" s="259">
        <v>47</v>
      </c>
      <c r="U952" s="259">
        <v>60</v>
      </c>
      <c r="V952" s="259">
        <f t="shared" si="744"/>
        <v>47</v>
      </c>
      <c r="W952" s="259">
        <v>31.708915184046983</v>
      </c>
      <c r="X952" s="259">
        <f t="shared" si="718"/>
        <v>56.45405817741149</v>
      </c>
      <c r="Y952" s="259">
        <f>(P952/J952)*100</f>
        <v>46.95045193949322</v>
      </c>
      <c r="Z952" s="29">
        <f t="shared" si="745"/>
        <v>2620650202</v>
      </c>
      <c r="AA952" s="29">
        <f>J952-Q952</f>
        <v>2151171601</v>
      </c>
      <c r="AB952" s="29">
        <f t="shared" si="745"/>
        <v>-2355880163</v>
      </c>
      <c r="AC952" s="111"/>
      <c r="AD952" s="112"/>
    </row>
    <row r="953" spans="1:30" s="361" customFormat="1" ht="30" customHeight="1">
      <c r="A953" s="350"/>
      <c r="B953" s="351"/>
      <c r="C953" s="51" t="s">
        <v>1604</v>
      </c>
      <c r="D953" s="352"/>
      <c r="E953" s="352"/>
      <c r="F953" s="768" t="s">
        <v>38</v>
      </c>
      <c r="G953" s="769"/>
      <c r="H953" s="353"/>
      <c r="I953" s="353"/>
      <c r="J953" s="354"/>
      <c r="K953" s="354"/>
      <c r="L953" s="355"/>
      <c r="M953" s="356"/>
      <c r="N953" s="291"/>
      <c r="O953" s="291"/>
      <c r="P953" s="291"/>
      <c r="Q953" s="291"/>
      <c r="R953" s="291"/>
      <c r="S953" s="60"/>
      <c r="T953" s="357"/>
      <c r="U953" s="357"/>
      <c r="V953" s="357"/>
      <c r="W953" s="357"/>
      <c r="X953" s="357"/>
      <c r="Y953" s="357"/>
      <c r="Z953" s="358"/>
      <c r="AA953" s="358"/>
      <c r="AB953" s="358"/>
      <c r="AC953" s="359"/>
      <c r="AD953" s="360"/>
    </row>
    <row r="954" spans="1:30" s="369" customFormat="1" ht="30" customHeight="1">
      <c r="A954" s="362"/>
      <c r="B954" s="363"/>
      <c r="C954" s="51" t="s">
        <v>1605</v>
      </c>
      <c r="D954" s="352"/>
      <c r="E954" s="352"/>
      <c r="F954" s="768" t="s">
        <v>40</v>
      </c>
      <c r="G954" s="769"/>
      <c r="H954" s="364"/>
      <c r="I954" s="364"/>
      <c r="J954" s="276"/>
      <c r="K954" s="276"/>
      <c r="L954" s="365"/>
      <c r="M954" s="366"/>
      <c r="N954" s="303"/>
      <c r="O954" s="303"/>
      <c r="P954" s="303"/>
      <c r="Q954" s="303"/>
      <c r="R954" s="303"/>
      <c r="S954" s="304"/>
      <c r="T954" s="96"/>
      <c r="U954" s="97"/>
      <c r="V954" s="97"/>
      <c r="W954" s="97"/>
      <c r="X954" s="97"/>
      <c r="Y954" s="97"/>
      <c r="Z954" s="98"/>
      <c r="AA954" s="98"/>
      <c r="AB954" s="98"/>
      <c r="AC954" s="367"/>
      <c r="AD954" s="368"/>
    </row>
    <row r="955" spans="1:30" s="369" customFormat="1" ht="30" customHeight="1">
      <c r="A955" s="362"/>
      <c r="B955" s="363"/>
      <c r="C955" s="82" t="s">
        <v>1606</v>
      </c>
      <c r="D955" s="370"/>
      <c r="E955" s="370"/>
      <c r="F955" s="824" t="s">
        <v>49</v>
      </c>
      <c r="G955" s="825"/>
      <c r="H955" s="371"/>
      <c r="I955" s="371" t="s">
        <v>44</v>
      </c>
      <c r="J955" s="222">
        <v>3991000</v>
      </c>
      <c r="K955" s="71" t="s">
        <v>45</v>
      </c>
      <c r="L955" s="372" t="s">
        <v>46</v>
      </c>
      <c r="M955" s="373" t="s">
        <v>1607</v>
      </c>
      <c r="N955" s="142">
        <v>3991000</v>
      </c>
      <c r="O955" s="75">
        <f>N955</f>
        <v>3991000</v>
      </c>
      <c r="P955" s="74">
        <f t="shared" ref="P955:R955" si="746">O955</f>
        <v>3991000</v>
      </c>
      <c r="Q955" s="74">
        <f t="shared" si="746"/>
        <v>3991000</v>
      </c>
      <c r="R955" s="74">
        <f t="shared" si="746"/>
        <v>3991000</v>
      </c>
      <c r="S955" s="143" t="s">
        <v>1608</v>
      </c>
      <c r="T955" s="77">
        <v>100</v>
      </c>
      <c r="U955" s="78">
        <f t="shared" ref="U955:V990" si="747">ROUNDUP(X955,0)</f>
        <v>100</v>
      </c>
      <c r="V955" s="78">
        <f t="shared" si="747"/>
        <v>100</v>
      </c>
      <c r="W955" s="78">
        <v>31.708915184046983</v>
      </c>
      <c r="X955" s="78">
        <f t="shared" ref="X955:X991" si="748">Q955/J955*100</f>
        <v>100</v>
      </c>
      <c r="Y955" s="78">
        <f>(P955/J955)*100</f>
        <v>100</v>
      </c>
      <c r="Z955" s="79">
        <f>J955-P955</f>
        <v>0</v>
      </c>
      <c r="AA955" s="79">
        <f>J955-Q955</f>
        <v>0</v>
      </c>
      <c r="AB955" s="79" t="e">
        <f>L955-R955</f>
        <v>#VALUE!</v>
      </c>
      <c r="AC955" s="374"/>
      <c r="AD955" s="375"/>
    </row>
    <row r="956" spans="1:30" s="376" customFormat="1" ht="30" customHeight="1">
      <c r="A956" s="350"/>
      <c r="B956" s="351"/>
      <c r="C956" s="51" t="s">
        <v>1604</v>
      </c>
      <c r="D956" s="352"/>
      <c r="E956" s="352"/>
      <c r="F956" s="768" t="s">
        <v>38</v>
      </c>
      <c r="G956" s="769"/>
      <c r="H956" s="353"/>
      <c r="I956" s="353"/>
      <c r="J956" s="215"/>
      <c r="K956" s="215"/>
      <c r="L956" s="355"/>
      <c r="M956" s="356"/>
      <c r="N956" s="301"/>
      <c r="O956" s="301"/>
      <c r="P956" s="301"/>
      <c r="Q956" s="301"/>
      <c r="R956" s="301"/>
      <c r="S956" s="270"/>
      <c r="T956" s="61"/>
      <c r="U956" s="62"/>
      <c r="V956" s="62"/>
      <c r="W956" s="62"/>
      <c r="X956" s="62"/>
      <c r="Y956" s="62"/>
      <c r="Z956" s="63"/>
      <c r="AA956" s="63"/>
      <c r="AB956" s="63"/>
      <c r="AC956" s="359"/>
      <c r="AD956" s="360"/>
    </row>
    <row r="957" spans="1:30" s="376" customFormat="1" ht="30" customHeight="1">
      <c r="A957" s="350"/>
      <c r="B957" s="351"/>
      <c r="C957" s="51" t="s">
        <v>1609</v>
      </c>
      <c r="D957" s="352"/>
      <c r="E957" s="352"/>
      <c r="F957" s="768" t="s">
        <v>51</v>
      </c>
      <c r="G957" s="769"/>
      <c r="H957" s="353"/>
      <c r="I957" s="353"/>
      <c r="J957" s="215"/>
      <c r="K957" s="215"/>
      <c r="L957" s="355"/>
      <c r="M957" s="356"/>
      <c r="N957" s="301"/>
      <c r="O957" s="301"/>
      <c r="P957" s="301"/>
      <c r="Q957" s="301"/>
      <c r="R957" s="301"/>
      <c r="S957" s="270"/>
      <c r="T957" s="61"/>
      <c r="U957" s="62"/>
      <c r="V957" s="62"/>
      <c r="W957" s="62"/>
      <c r="X957" s="62"/>
      <c r="Y957" s="62"/>
      <c r="Z957" s="63"/>
      <c r="AA957" s="63"/>
      <c r="AB957" s="63"/>
      <c r="AC957" s="359"/>
      <c r="AD957" s="360"/>
    </row>
    <row r="958" spans="1:30" s="369" customFormat="1" ht="30" customHeight="1">
      <c r="A958" s="362"/>
      <c r="B958" s="363"/>
      <c r="C958" s="82" t="s">
        <v>1610</v>
      </c>
      <c r="D958" s="370"/>
      <c r="E958" s="370"/>
      <c r="F958" s="824" t="s">
        <v>53</v>
      </c>
      <c r="G958" s="825"/>
      <c r="H958" s="371"/>
      <c r="I958" s="371" t="s">
        <v>44</v>
      </c>
      <c r="J958" s="222">
        <v>3386002200</v>
      </c>
      <c r="K958" s="71" t="s">
        <v>45</v>
      </c>
      <c r="L958" s="372" t="s">
        <v>46</v>
      </c>
      <c r="M958" s="373" t="s">
        <v>1611</v>
      </c>
      <c r="N958" s="142">
        <v>706297644</v>
      </c>
      <c r="O958" s="75">
        <v>1037833033</v>
      </c>
      <c r="P958" s="74">
        <v>1600942333</v>
      </c>
      <c r="Q958" s="74">
        <v>1850662953</v>
      </c>
      <c r="R958" s="74">
        <v>1600942333</v>
      </c>
      <c r="S958" s="143" t="s">
        <v>1608</v>
      </c>
      <c r="T958" s="77">
        <v>48</v>
      </c>
      <c r="U958" s="78">
        <f t="shared" si="747"/>
        <v>55</v>
      </c>
      <c r="V958" s="78">
        <f t="shared" si="747"/>
        <v>48</v>
      </c>
      <c r="W958" s="78">
        <v>31.708915184046983</v>
      </c>
      <c r="X958" s="78">
        <f t="shared" si="748"/>
        <v>54.656283241635229</v>
      </c>
      <c r="Y958" s="78">
        <f>(P958/J958)*100</f>
        <v>47.281195889358848</v>
      </c>
      <c r="Z958" s="79">
        <f t="shared" ref="Z958:AB960" si="749">J958-P958</f>
        <v>1785059867</v>
      </c>
      <c r="AA958" s="79">
        <f>J958-Q958</f>
        <v>1535339247</v>
      </c>
      <c r="AB958" s="79" t="e">
        <f t="shared" si="749"/>
        <v>#VALUE!</v>
      </c>
      <c r="AC958" s="374"/>
      <c r="AD958" s="375"/>
    </row>
    <row r="959" spans="1:30" s="369" customFormat="1" ht="30" customHeight="1">
      <c r="A959" s="362"/>
      <c r="B959" s="363"/>
      <c r="C959" s="82" t="s">
        <v>1612</v>
      </c>
      <c r="D959" s="370"/>
      <c r="E959" s="370"/>
      <c r="F959" s="824" t="s">
        <v>174</v>
      </c>
      <c r="G959" s="825"/>
      <c r="H959" s="371"/>
      <c r="I959" s="371" t="s">
        <v>44</v>
      </c>
      <c r="J959" s="222">
        <v>44089200</v>
      </c>
      <c r="K959" s="71" t="s">
        <v>45</v>
      </c>
      <c r="L959" s="372" t="s">
        <v>46</v>
      </c>
      <c r="M959" s="373" t="s">
        <v>1611</v>
      </c>
      <c r="N959" s="142">
        <v>11022300</v>
      </c>
      <c r="O959" s="75">
        <v>11022300</v>
      </c>
      <c r="P959" s="74">
        <v>22044600</v>
      </c>
      <c r="Q959" s="74">
        <v>22044600</v>
      </c>
      <c r="R959" s="74">
        <v>22044600</v>
      </c>
      <c r="S959" s="143" t="s">
        <v>1608</v>
      </c>
      <c r="T959" s="77">
        <v>50</v>
      </c>
      <c r="U959" s="78">
        <f t="shared" si="747"/>
        <v>50</v>
      </c>
      <c r="V959" s="78">
        <f t="shared" si="747"/>
        <v>50</v>
      </c>
      <c r="W959" s="78">
        <v>31.708915184046983</v>
      </c>
      <c r="X959" s="78">
        <f t="shared" si="748"/>
        <v>50</v>
      </c>
      <c r="Y959" s="78">
        <f>(P959/J959)*100</f>
        <v>50</v>
      </c>
      <c r="Z959" s="79">
        <f t="shared" si="749"/>
        <v>22044600</v>
      </c>
      <c r="AA959" s="79">
        <f>J959-Q959</f>
        <v>22044600</v>
      </c>
      <c r="AB959" s="79" t="e">
        <f t="shared" si="749"/>
        <v>#VALUE!</v>
      </c>
      <c r="AC959" s="374"/>
      <c r="AD959" s="375"/>
    </row>
    <row r="960" spans="1:30" s="369" customFormat="1" ht="30" customHeight="1">
      <c r="A960" s="362"/>
      <c r="B960" s="363"/>
      <c r="C960" s="82" t="s">
        <v>1613</v>
      </c>
      <c r="D960" s="370"/>
      <c r="E960" s="370"/>
      <c r="F960" s="824" t="s">
        <v>57</v>
      </c>
      <c r="G960" s="825"/>
      <c r="H960" s="371"/>
      <c r="I960" s="371" t="s">
        <v>44</v>
      </c>
      <c r="J960" s="222">
        <v>4500000</v>
      </c>
      <c r="K960" s="71" t="s">
        <v>45</v>
      </c>
      <c r="L960" s="372" t="s">
        <v>46</v>
      </c>
      <c r="M960" s="373" t="s">
        <v>1607</v>
      </c>
      <c r="N960" s="142">
        <v>4500000</v>
      </c>
      <c r="O960" s="75">
        <v>4500000</v>
      </c>
      <c r="P960" s="74">
        <f t="shared" ref="P960:R960" si="750">O960</f>
        <v>4500000</v>
      </c>
      <c r="Q960" s="74">
        <v>4500000</v>
      </c>
      <c r="R960" s="74">
        <f t="shared" si="750"/>
        <v>4500000</v>
      </c>
      <c r="S960" s="143" t="s">
        <v>1608</v>
      </c>
      <c r="T960" s="77">
        <v>100</v>
      </c>
      <c r="U960" s="78">
        <f t="shared" si="747"/>
        <v>100</v>
      </c>
      <c r="V960" s="78">
        <f t="shared" si="747"/>
        <v>100</v>
      </c>
      <c r="W960" s="78">
        <v>31.708915184046983</v>
      </c>
      <c r="X960" s="78">
        <f t="shared" si="748"/>
        <v>100</v>
      </c>
      <c r="Y960" s="78">
        <f>(P960/J960)*100</f>
        <v>100</v>
      </c>
      <c r="Z960" s="79">
        <f t="shared" si="749"/>
        <v>0</v>
      </c>
      <c r="AA960" s="79">
        <f>J960-Q960</f>
        <v>0</v>
      </c>
      <c r="AB960" s="79" t="e">
        <f t="shared" si="749"/>
        <v>#VALUE!</v>
      </c>
      <c r="AC960" s="374"/>
      <c r="AD960" s="375"/>
    </row>
    <row r="961" spans="1:30" s="376" customFormat="1" ht="30" customHeight="1">
      <c r="A961" s="350"/>
      <c r="B961" s="351"/>
      <c r="C961" s="51" t="s">
        <v>1614</v>
      </c>
      <c r="D961" s="352"/>
      <c r="E961" s="352"/>
      <c r="F961" s="768" t="s">
        <v>63</v>
      </c>
      <c r="G961" s="769"/>
      <c r="H961" s="353"/>
      <c r="I961" s="353"/>
      <c r="J961" s="215"/>
      <c r="K961" s="215"/>
      <c r="L961" s="355"/>
      <c r="M961" s="356"/>
      <c r="N961" s="301"/>
      <c r="O961" s="301"/>
      <c r="P961" s="301"/>
      <c r="Q961" s="301"/>
      <c r="R961" s="301"/>
      <c r="S961" s="270"/>
      <c r="T961" s="61"/>
      <c r="U961" s="62"/>
      <c r="V961" s="62"/>
      <c r="W961" s="62"/>
      <c r="X961" s="62"/>
      <c r="Y961" s="62"/>
      <c r="Z961" s="63"/>
      <c r="AA961" s="63"/>
      <c r="AB961" s="63"/>
      <c r="AC961" s="359"/>
      <c r="AD961" s="360"/>
    </row>
    <row r="962" spans="1:30" s="369" customFormat="1" ht="30" customHeight="1">
      <c r="A962" s="362"/>
      <c r="B962" s="363"/>
      <c r="C962" s="82" t="s">
        <v>1615</v>
      </c>
      <c r="D962" s="370"/>
      <c r="E962" s="370"/>
      <c r="F962" s="824" t="s">
        <v>65</v>
      </c>
      <c r="G962" s="825"/>
      <c r="H962" s="371"/>
      <c r="I962" s="371" t="s">
        <v>44</v>
      </c>
      <c r="J962" s="222">
        <v>4998600</v>
      </c>
      <c r="K962" s="71" t="s">
        <v>45</v>
      </c>
      <c r="L962" s="372" t="s">
        <v>46</v>
      </c>
      <c r="M962" s="373" t="s">
        <v>1152</v>
      </c>
      <c r="N962" s="142">
        <v>1023000</v>
      </c>
      <c r="O962" s="75">
        <v>2040400</v>
      </c>
      <c r="P962" s="74">
        <f t="shared" ref="P962:R966" si="751">O962</f>
        <v>2040400</v>
      </c>
      <c r="Q962" s="74">
        <v>3324600</v>
      </c>
      <c r="R962" s="74">
        <f t="shared" si="751"/>
        <v>3324600</v>
      </c>
      <c r="S962" s="143" t="s">
        <v>1608</v>
      </c>
      <c r="T962" s="77">
        <v>41</v>
      </c>
      <c r="U962" s="78">
        <f t="shared" si="747"/>
        <v>67</v>
      </c>
      <c r="V962" s="78">
        <f t="shared" si="747"/>
        <v>41</v>
      </c>
      <c r="W962" s="78">
        <v>31.708915184046983</v>
      </c>
      <c r="X962" s="78">
        <f t="shared" si="748"/>
        <v>66.510622974432849</v>
      </c>
      <c r="Y962" s="78">
        <f t="shared" ref="Y962:Y967" si="752">(P962/J962)*100</f>
        <v>40.819429440243269</v>
      </c>
      <c r="Z962" s="79">
        <f t="shared" ref="Z962:AB967" si="753">J962-P962</f>
        <v>2958200</v>
      </c>
      <c r="AA962" s="79">
        <f t="shared" ref="AA962:AA967" si="754">J962-Q962</f>
        <v>1674000</v>
      </c>
      <c r="AB962" s="79" t="e">
        <f t="shared" si="753"/>
        <v>#VALUE!</v>
      </c>
      <c r="AC962" s="374"/>
      <c r="AD962" s="375"/>
    </row>
    <row r="963" spans="1:30" s="369" customFormat="1" ht="30" customHeight="1">
      <c r="A963" s="362"/>
      <c r="B963" s="363"/>
      <c r="C963" s="82" t="s">
        <v>1616</v>
      </c>
      <c r="D963" s="370"/>
      <c r="E963" s="370"/>
      <c r="F963" s="824" t="s">
        <v>67</v>
      </c>
      <c r="G963" s="825"/>
      <c r="H963" s="371"/>
      <c r="I963" s="371" t="s">
        <v>44</v>
      </c>
      <c r="J963" s="222">
        <v>13825000</v>
      </c>
      <c r="K963" s="71" t="s">
        <v>45</v>
      </c>
      <c r="L963" s="372" t="s">
        <v>46</v>
      </c>
      <c r="M963" s="373" t="s">
        <v>1152</v>
      </c>
      <c r="N963" s="142">
        <v>5386200</v>
      </c>
      <c r="O963" s="75">
        <v>6884300</v>
      </c>
      <c r="P963" s="74">
        <f t="shared" si="751"/>
        <v>6884300</v>
      </c>
      <c r="Q963" s="74">
        <v>10336400</v>
      </c>
      <c r="R963" s="74">
        <f t="shared" si="751"/>
        <v>10336400</v>
      </c>
      <c r="S963" s="143" t="s">
        <v>1608</v>
      </c>
      <c r="T963" s="77">
        <v>50</v>
      </c>
      <c r="U963" s="78">
        <f t="shared" si="747"/>
        <v>75</v>
      </c>
      <c r="V963" s="78">
        <f t="shared" si="747"/>
        <v>50</v>
      </c>
      <c r="W963" s="78">
        <v>31.708915184046983</v>
      </c>
      <c r="X963" s="78">
        <f t="shared" si="748"/>
        <v>74.766003616636524</v>
      </c>
      <c r="Y963" s="78">
        <f t="shared" si="752"/>
        <v>49.796021699819171</v>
      </c>
      <c r="Z963" s="79">
        <f t="shared" si="753"/>
        <v>6940700</v>
      </c>
      <c r="AA963" s="79">
        <f t="shared" si="754"/>
        <v>3488600</v>
      </c>
      <c r="AB963" s="79" t="e">
        <f t="shared" si="753"/>
        <v>#VALUE!</v>
      </c>
      <c r="AC963" s="374"/>
      <c r="AD963" s="375"/>
    </row>
    <row r="964" spans="1:30" s="369" customFormat="1" ht="30" customHeight="1">
      <c r="A964" s="362"/>
      <c r="B964" s="363"/>
      <c r="C964" s="82" t="s">
        <v>1617</v>
      </c>
      <c r="D964" s="370"/>
      <c r="E964" s="370"/>
      <c r="F964" s="824" t="s">
        <v>69</v>
      </c>
      <c r="G964" s="825"/>
      <c r="H964" s="371"/>
      <c r="I964" s="371" t="s">
        <v>44</v>
      </c>
      <c r="J964" s="222">
        <v>6996300</v>
      </c>
      <c r="K964" s="71" t="s">
        <v>45</v>
      </c>
      <c r="L964" s="372" t="s">
        <v>46</v>
      </c>
      <c r="M964" s="373" t="s">
        <v>1152</v>
      </c>
      <c r="N964" s="142">
        <v>1746100</v>
      </c>
      <c r="O964" s="75">
        <v>3473500</v>
      </c>
      <c r="P964" s="74">
        <f t="shared" si="751"/>
        <v>3473500</v>
      </c>
      <c r="Q964" s="74">
        <v>5216000</v>
      </c>
      <c r="R964" s="74">
        <f t="shared" si="751"/>
        <v>5216000</v>
      </c>
      <c r="S964" s="143" t="s">
        <v>1608</v>
      </c>
      <c r="T964" s="77">
        <v>50</v>
      </c>
      <c r="U964" s="78">
        <f t="shared" si="747"/>
        <v>75</v>
      </c>
      <c r="V964" s="78">
        <f t="shared" si="747"/>
        <v>50</v>
      </c>
      <c r="W964" s="78">
        <v>31.708915184046983</v>
      </c>
      <c r="X964" s="78">
        <f t="shared" si="748"/>
        <v>74.553692666123524</v>
      </c>
      <c r="Y964" s="78">
        <f t="shared" si="752"/>
        <v>49.647670911767648</v>
      </c>
      <c r="Z964" s="79">
        <f t="shared" si="753"/>
        <v>3522800</v>
      </c>
      <c r="AA964" s="79">
        <f t="shared" si="754"/>
        <v>1780300</v>
      </c>
      <c r="AB964" s="79" t="e">
        <f t="shared" si="753"/>
        <v>#VALUE!</v>
      </c>
      <c r="AC964" s="374"/>
      <c r="AD964" s="375"/>
    </row>
    <row r="965" spans="1:30" s="369" customFormat="1" ht="30" customHeight="1">
      <c r="A965" s="362"/>
      <c r="B965" s="363"/>
      <c r="C965" s="82" t="s">
        <v>1618</v>
      </c>
      <c r="D965" s="370"/>
      <c r="E965" s="370"/>
      <c r="F965" s="824" t="s">
        <v>71</v>
      </c>
      <c r="G965" s="825"/>
      <c r="H965" s="371"/>
      <c r="I965" s="371" t="s">
        <v>44</v>
      </c>
      <c r="J965" s="222">
        <v>15000000</v>
      </c>
      <c r="K965" s="71" t="s">
        <v>45</v>
      </c>
      <c r="L965" s="372" t="s">
        <v>46</v>
      </c>
      <c r="M965" s="373" t="s">
        <v>1152</v>
      </c>
      <c r="N965" s="142">
        <v>6134400</v>
      </c>
      <c r="O965" s="75">
        <v>7466400</v>
      </c>
      <c r="P965" s="74">
        <f t="shared" si="751"/>
        <v>7466400</v>
      </c>
      <c r="Q965" s="74">
        <v>9719400</v>
      </c>
      <c r="R965" s="74">
        <f t="shared" si="751"/>
        <v>9719400</v>
      </c>
      <c r="S965" s="143" t="s">
        <v>1608</v>
      </c>
      <c r="T965" s="77">
        <v>50</v>
      </c>
      <c r="U965" s="78">
        <f t="shared" si="747"/>
        <v>65</v>
      </c>
      <c r="V965" s="78">
        <f t="shared" si="747"/>
        <v>50</v>
      </c>
      <c r="W965" s="78">
        <v>31.708915184046983</v>
      </c>
      <c r="X965" s="78">
        <f t="shared" si="748"/>
        <v>64.795999999999992</v>
      </c>
      <c r="Y965" s="78">
        <f t="shared" si="752"/>
        <v>49.775999999999996</v>
      </c>
      <c r="Z965" s="79">
        <f t="shared" si="753"/>
        <v>7533600</v>
      </c>
      <c r="AA965" s="79">
        <f t="shared" si="754"/>
        <v>5280600</v>
      </c>
      <c r="AB965" s="79" t="e">
        <f t="shared" si="753"/>
        <v>#VALUE!</v>
      </c>
      <c r="AC965" s="374"/>
      <c r="AD965" s="375"/>
    </row>
    <row r="966" spans="1:30" s="369" customFormat="1" ht="30" customHeight="1">
      <c r="A966" s="362"/>
      <c r="B966" s="363"/>
      <c r="C966" s="82" t="s">
        <v>1619</v>
      </c>
      <c r="D966" s="370"/>
      <c r="E966" s="370"/>
      <c r="F966" s="824" t="s">
        <v>73</v>
      </c>
      <c r="G966" s="825"/>
      <c r="H966" s="371"/>
      <c r="I966" s="371" t="s">
        <v>44</v>
      </c>
      <c r="J966" s="222">
        <v>4999200</v>
      </c>
      <c r="K966" s="71" t="s">
        <v>45</v>
      </c>
      <c r="L966" s="372" t="s">
        <v>46</v>
      </c>
      <c r="M966" s="373" t="s">
        <v>1152</v>
      </c>
      <c r="N966" s="142">
        <v>1250000</v>
      </c>
      <c r="O966" s="75">
        <v>2450000</v>
      </c>
      <c r="P966" s="74">
        <f t="shared" si="751"/>
        <v>2450000</v>
      </c>
      <c r="Q966" s="74">
        <v>3500000</v>
      </c>
      <c r="R966" s="74">
        <f t="shared" si="751"/>
        <v>3500000</v>
      </c>
      <c r="S966" s="143" t="s">
        <v>1608</v>
      </c>
      <c r="T966" s="77">
        <v>50</v>
      </c>
      <c r="U966" s="78">
        <f t="shared" si="747"/>
        <v>71</v>
      </c>
      <c r="V966" s="78">
        <f t="shared" si="747"/>
        <v>50</v>
      </c>
      <c r="W966" s="78">
        <v>31.708915184046983</v>
      </c>
      <c r="X966" s="78">
        <f t="shared" si="748"/>
        <v>70.011201792286769</v>
      </c>
      <c r="Y966" s="78">
        <f t="shared" si="752"/>
        <v>49.007841254600734</v>
      </c>
      <c r="Z966" s="79">
        <f t="shared" si="753"/>
        <v>2549200</v>
      </c>
      <c r="AA966" s="79">
        <f t="shared" si="754"/>
        <v>1499200</v>
      </c>
      <c r="AB966" s="79" t="e">
        <f t="shared" si="753"/>
        <v>#VALUE!</v>
      </c>
      <c r="AC966" s="374"/>
      <c r="AD966" s="375"/>
    </row>
    <row r="967" spans="1:30" s="361" customFormat="1" ht="30" customHeight="1">
      <c r="A967" s="350"/>
      <c r="B967" s="351"/>
      <c r="C967" s="82" t="s">
        <v>1620</v>
      </c>
      <c r="D967" s="370"/>
      <c r="E967" s="370"/>
      <c r="F967" s="834" t="s">
        <v>77</v>
      </c>
      <c r="G967" s="835"/>
      <c r="H967" s="371"/>
      <c r="I967" s="371" t="s">
        <v>44</v>
      </c>
      <c r="J967" s="222">
        <v>74995000</v>
      </c>
      <c r="K967" s="71" t="s">
        <v>45</v>
      </c>
      <c r="L967" s="372" t="s">
        <v>46</v>
      </c>
      <c r="M967" s="373"/>
      <c r="N967" s="142">
        <v>33735000</v>
      </c>
      <c r="O967" s="75">
        <v>46125865</v>
      </c>
      <c r="P967" s="74">
        <v>56715865</v>
      </c>
      <c r="Q967" s="74">
        <v>64164865</v>
      </c>
      <c r="R967" s="74">
        <v>56715865</v>
      </c>
      <c r="S967" s="143" t="s">
        <v>1608</v>
      </c>
      <c r="T967" s="77">
        <v>76</v>
      </c>
      <c r="U967" s="78">
        <f t="shared" si="747"/>
        <v>86</v>
      </c>
      <c r="V967" s="78">
        <f t="shared" si="747"/>
        <v>76</v>
      </c>
      <c r="W967" s="78">
        <v>31.708915184046983</v>
      </c>
      <c r="X967" s="78">
        <f t="shared" si="748"/>
        <v>85.558857257150478</v>
      </c>
      <c r="Y967" s="78">
        <f t="shared" si="752"/>
        <v>75.626195079671973</v>
      </c>
      <c r="Z967" s="79">
        <f t="shared" si="753"/>
        <v>18279135</v>
      </c>
      <c r="AA967" s="79">
        <f t="shared" si="754"/>
        <v>10830135</v>
      </c>
      <c r="AB967" s="79" t="e">
        <f t="shared" si="753"/>
        <v>#VALUE!</v>
      </c>
      <c r="AC967" s="377"/>
      <c r="AD967" s="378"/>
    </row>
    <row r="968" spans="1:30" s="376" customFormat="1" ht="30" customHeight="1">
      <c r="A968" s="350"/>
      <c r="B968" s="351"/>
      <c r="C968" s="51" t="s">
        <v>1621</v>
      </c>
      <c r="D968" s="352"/>
      <c r="E968" s="352"/>
      <c r="F968" s="768" t="s">
        <v>79</v>
      </c>
      <c r="G968" s="769"/>
      <c r="H968" s="353"/>
      <c r="I968" s="353"/>
      <c r="J968" s="215"/>
      <c r="K968" s="215"/>
      <c r="L968" s="355"/>
      <c r="M968" s="356"/>
      <c r="N968" s="301"/>
      <c r="O968" s="301"/>
      <c r="P968" s="301"/>
      <c r="Q968" s="301"/>
      <c r="R968" s="301"/>
      <c r="S968" s="270"/>
      <c r="T968" s="61"/>
      <c r="U968" s="62"/>
      <c r="V968" s="62"/>
      <c r="W968" s="62"/>
      <c r="X968" s="62"/>
      <c r="Y968" s="62"/>
      <c r="Z968" s="63"/>
      <c r="AA968" s="63"/>
      <c r="AB968" s="63"/>
      <c r="AC968" s="359"/>
      <c r="AD968" s="360"/>
    </row>
    <row r="969" spans="1:30" s="369" customFormat="1" ht="30" customHeight="1">
      <c r="A969" s="362"/>
      <c r="B969" s="363"/>
      <c r="C969" s="82" t="s">
        <v>1622</v>
      </c>
      <c r="D969" s="370"/>
      <c r="E969" s="370"/>
      <c r="F969" s="824" t="s">
        <v>81</v>
      </c>
      <c r="G969" s="825"/>
      <c r="H969" s="371"/>
      <c r="I969" s="371" t="s">
        <v>44</v>
      </c>
      <c r="J969" s="222">
        <v>1500000</v>
      </c>
      <c r="K969" s="71" t="s">
        <v>45</v>
      </c>
      <c r="L969" s="372" t="s">
        <v>46</v>
      </c>
      <c r="M969" s="373" t="s">
        <v>1152</v>
      </c>
      <c r="N969" s="142">
        <v>750000</v>
      </c>
      <c r="O969" s="75">
        <v>750000</v>
      </c>
      <c r="P969" s="74">
        <f t="shared" ref="P969:R969" si="755">O969</f>
        <v>750000</v>
      </c>
      <c r="Q969" s="74">
        <v>1120000</v>
      </c>
      <c r="R969" s="74">
        <f t="shared" si="755"/>
        <v>1120000</v>
      </c>
      <c r="S969" s="143" t="s">
        <v>1608</v>
      </c>
      <c r="T969" s="77">
        <v>50</v>
      </c>
      <c r="U969" s="78">
        <f t="shared" si="747"/>
        <v>75</v>
      </c>
      <c r="V969" s="78">
        <f t="shared" si="747"/>
        <v>50</v>
      </c>
      <c r="W969" s="78">
        <v>31.708915184046983</v>
      </c>
      <c r="X969" s="78">
        <f t="shared" si="748"/>
        <v>74.666666666666671</v>
      </c>
      <c r="Y969" s="78">
        <f>(P969/J969)*100</f>
        <v>50</v>
      </c>
      <c r="Z969" s="79">
        <f t="shared" ref="Z969:AB971" si="756">J969-P969</f>
        <v>750000</v>
      </c>
      <c r="AA969" s="79">
        <f>J969-Q969</f>
        <v>380000</v>
      </c>
      <c r="AB969" s="79" t="e">
        <f t="shared" si="756"/>
        <v>#VALUE!</v>
      </c>
      <c r="AC969" s="374"/>
      <c r="AD969" s="375"/>
    </row>
    <row r="970" spans="1:30" s="369" customFormat="1" ht="30" customHeight="1">
      <c r="A970" s="362"/>
      <c r="B970" s="363"/>
      <c r="C970" s="82" t="s">
        <v>1623</v>
      </c>
      <c r="D970" s="370"/>
      <c r="E970" s="370"/>
      <c r="F970" s="824" t="s">
        <v>83</v>
      </c>
      <c r="G970" s="825"/>
      <c r="H970" s="371"/>
      <c r="I970" s="371" t="s">
        <v>44</v>
      </c>
      <c r="J970" s="222">
        <v>14999100</v>
      </c>
      <c r="K970" s="71" t="s">
        <v>45</v>
      </c>
      <c r="L970" s="372" t="s">
        <v>46</v>
      </c>
      <c r="M970" s="373" t="s">
        <v>1152</v>
      </c>
      <c r="N970" s="142">
        <v>2195167</v>
      </c>
      <c r="O970" s="75">
        <v>2229524</v>
      </c>
      <c r="P970" s="74">
        <v>2503731</v>
      </c>
      <c r="Q970" s="74">
        <v>3589638</v>
      </c>
      <c r="R970" s="74">
        <v>2503731</v>
      </c>
      <c r="S970" s="143" t="s">
        <v>1608</v>
      </c>
      <c r="T970" s="77">
        <v>17</v>
      </c>
      <c r="U970" s="78">
        <f t="shared" si="747"/>
        <v>24</v>
      </c>
      <c r="V970" s="78">
        <f t="shared" si="747"/>
        <v>17</v>
      </c>
      <c r="W970" s="78">
        <v>31.708915184046983</v>
      </c>
      <c r="X970" s="78">
        <f t="shared" si="748"/>
        <v>23.93235594135648</v>
      </c>
      <c r="Y970" s="78">
        <f>(P970/J970)*100</f>
        <v>16.69254155249315</v>
      </c>
      <c r="Z970" s="79">
        <f t="shared" si="756"/>
        <v>12495369</v>
      </c>
      <c r="AA970" s="79">
        <f>J970-Q970</f>
        <v>11409462</v>
      </c>
      <c r="AB970" s="79" t="e">
        <f t="shared" si="756"/>
        <v>#VALUE!</v>
      </c>
      <c r="AC970" s="374"/>
      <c r="AD970" s="375"/>
    </row>
    <row r="971" spans="1:30" s="369" customFormat="1" ht="30" customHeight="1">
      <c r="A971" s="362"/>
      <c r="B971" s="363"/>
      <c r="C971" s="82" t="s">
        <v>1624</v>
      </c>
      <c r="D971" s="370"/>
      <c r="E971" s="370"/>
      <c r="F971" s="824" t="s">
        <v>87</v>
      </c>
      <c r="G971" s="825"/>
      <c r="H971" s="371"/>
      <c r="I971" s="371" t="s">
        <v>44</v>
      </c>
      <c r="J971" s="222">
        <v>72662400</v>
      </c>
      <c r="K971" s="71" t="s">
        <v>45</v>
      </c>
      <c r="L971" s="372" t="s">
        <v>46</v>
      </c>
      <c r="M971" s="373" t="s">
        <v>1152</v>
      </c>
      <c r="N971" s="142">
        <v>24219680</v>
      </c>
      <c r="O971" s="75">
        <v>31574880</v>
      </c>
      <c r="P971" s="74">
        <v>37630080</v>
      </c>
      <c r="Q971" s="74">
        <v>49740480</v>
      </c>
      <c r="R971" s="74">
        <v>37630080</v>
      </c>
      <c r="S971" s="143" t="s">
        <v>1608</v>
      </c>
      <c r="T971" s="77">
        <v>52</v>
      </c>
      <c r="U971" s="78">
        <f t="shared" si="747"/>
        <v>69</v>
      </c>
      <c r="V971" s="78">
        <f t="shared" si="747"/>
        <v>52</v>
      </c>
      <c r="W971" s="78">
        <v>31.708915184046983</v>
      </c>
      <c r="X971" s="78">
        <f t="shared" si="748"/>
        <v>68.454221165279421</v>
      </c>
      <c r="Y971" s="78">
        <f>(P971/J971)*100</f>
        <v>51.787554498612764</v>
      </c>
      <c r="Z971" s="79">
        <f t="shared" si="756"/>
        <v>35032320</v>
      </c>
      <c r="AA971" s="79">
        <f>J971-Q971</f>
        <v>22921920</v>
      </c>
      <c r="AB971" s="79" t="e">
        <f t="shared" si="756"/>
        <v>#VALUE!</v>
      </c>
      <c r="AC971" s="374"/>
      <c r="AD971" s="375"/>
    </row>
    <row r="972" spans="1:30" s="376" customFormat="1" ht="30" customHeight="1">
      <c r="A972" s="350"/>
      <c r="B972" s="351"/>
      <c r="C972" s="51" t="s">
        <v>1625</v>
      </c>
      <c r="D972" s="352"/>
      <c r="E972" s="352"/>
      <c r="F972" s="768" t="s">
        <v>90</v>
      </c>
      <c r="G972" s="769"/>
      <c r="H972" s="353"/>
      <c r="I972" s="353"/>
      <c r="J972" s="215"/>
      <c r="K972" s="215"/>
      <c r="L972" s="355"/>
      <c r="M972" s="356"/>
      <c r="N972" s="301"/>
      <c r="O972" s="301"/>
      <c r="P972" s="301"/>
      <c r="Q972" s="301"/>
      <c r="R972" s="301"/>
      <c r="S972" s="270"/>
      <c r="T972" s="61"/>
      <c r="U972" s="62"/>
      <c r="V972" s="62"/>
      <c r="W972" s="62"/>
      <c r="X972" s="62"/>
      <c r="Y972" s="62"/>
      <c r="Z972" s="63"/>
      <c r="AA972" s="63"/>
      <c r="AB972" s="63"/>
      <c r="AC972" s="359"/>
      <c r="AD972" s="360"/>
    </row>
    <row r="973" spans="1:30" s="369" customFormat="1" ht="30" customHeight="1">
      <c r="A973" s="362"/>
      <c r="B973" s="363"/>
      <c r="C973" s="82" t="s">
        <v>1626</v>
      </c>
      <c r="D973" s="370"/>
      <c r="E973" s="370"/>
      <c r="F973" s="824" t="s">
        <v>92</v>
      </c>
      <c r="G973" s="825"/>
      <c r="H973" s="371"/>
      <c r="I973" s="371" t="s">
        <v>44</v>
      </c>
      <c r="J973" s="222">
        <v>37993600</v>
      </c>
      <c r="K973" s="71" t="s">
        <v>45</v>
      </c>
      <c r="L973" s="372" t="s">
        <v>46</v>
      </c>
      <c r="M973" s="373" t="s">
        <v>1627</v>
      </c>
      <c r="N973" s="142">
        <v>16190000</v>
      </c>
      <c r="O973" s="75">
        <v>17273250</v>
      </c>
      <c r="P973" s="74">
        <v>18668250</v>
      </c>
      <c r="Q973" s="74">
        <v>24694500</v>
      </c>
      <c r="R973" s="74">
        <v>18668250</v>
      </c>
      <c r="S973" s="143" t="s">
        <v>1608</v>
      </c>
      <c r="T973" s="77">
        <v>50</v>
      </c>
      <c r="U973" s="78">
        <f t="shared" si="747"/>
        <v>65</v>
      </c>
      <c r="V973" s="78">
        <f t="shared" si="747"/>
        <v>50</v>
      </c>
      <c r="W973" s="78">
        <v>31.708915184046983</v>
      </c>
      <c r="X973" s="78">
        <f t="shared" si="748"/>
        <v>64.99647309020466</v>
      </c>
      <c r="Y973" s="78">
        <f>(P973/J973)*100</f>
        <v>49.135249094584346</v>
      </c>
      <c r="Z973" s="79">
        <f t="shared" ref="Z973:AB975" si="757">J973-P973</f>
        <v>19325350</v>
      </c>
      <c r="AA973" s="79">
        <f>J973-Q973</f>
        <v>13299100</v>
      </c>
      <c r="AB973" s="79" t="e">
        <f t="shared" si="757"/>
        <v>#VALUE!</v>
      </c>
      <c r="AC973" s="374"/>
      <c r="AD973" s="375"/>
    </row>
    <row r="974" spans="1:30" s="369" customFormat="1" ht="30" customHeight="1">
      <c r="A974" s="362"/>
      <c r="B974" s="363"/>
      <c r="C974" s="82" t="s">
        <v>1628</v>
      </c>
      <c r="D974" s="370"/>
      <c r="E974" s="370"/>
      <c r="F974" s="824" t="s">
        <v>501</v>
      </c>
      <c r="G974" s="825"/>
      <c r="H974" s="371"/>
      <c r="I974" s="371" t="s">
        <v>44</v>
      </c>
      <c r="J974" s="222">
        <v>5873000</v>
      </c>
      <c r="K974" s="71" t="s">
        <v>45</v>
      </c>
      <c r="L974" s="372" t="s">
        <v>46</v>
      </c>
      <c r="M974" s="373" t="s">
        <v>1152</v>
      </c>
      <c r="N974" s="142">
        <v>2890000</v>
      </c>
      <c r="O974" s="75">
        <v>2890000</v>
      </c>
      <c r="P974" s="74">
        <f t="shared" ref="P974:R975" si="758">O974</f>
        <v>2890000</v>
      </c>
      <c r="Q974" s="74">
        <v>4370000</v>
      </c>
      <c r="R974" s="74">
        <f t="shared" si="758"/>
        <v>4370000</v>
      </c>
      <c r="S974" s="143" t="s">
        <v>1608</v>
      </c>
      <c r="T974" s="77">
        <v>50</v>
      </c>
      <c r="U974" s="78">
        <f t="shared" si="747"/>
        <v>75</v>
      </c>
      <c r="V974" s="78">
        <f t="shared" si="747"/>
        <v>50</v>
      </c>
      <c r="W974" s="78">
        <v>31.708915184046983</v>
      </c>
      <c r="X974" s="78">
        <f t="shared" si="748"/>
        <v>74.408309211646511</v>
      </c>
      <c r="Y974" s="78">
        <f>(P974/J974)*100</f>
        <v>49.208241103354332</v>
      </c>
      <c r="Z974" s="79">
        <f t="shared" si="757"/>
        <v>2983000</v>
      </c>
      <c r="AA974" s="79">
        <f>J974-Q974</f>
        <v>1503000</v>
      </c>
      <c r="AB974" s="79" t="e">
        <f t="shared" si="757"/>
        <v>#VALUE!</v>
      </c>
      <c r="AC974" s="374"/>
      <c r="AD974" s="375"/>
    </row>
    <row r="975" spans="1:30" s="369" customFormat="1" ht="30" customHeight="1">
      <c r="A975" s="362"/>
      <c r="B975" s="363"/>
      <c r="C975" s="82" t="s">
        <v>1629</v>
      </c>
      <c r="D975" s="370"/>
      <c r="E975" s="370"/>
      <c r="F975" s="824" t="s">
        <v>1487</v>
      </c>
      <c r="G975" s="825"/>
      <c r="H975" s="371"/>
      <c r="I975" s="371" t="s">
        <v>44</v>
      </c>
      <c r="J975" s="222">
        <v>9983300</v>
      </c>
      <c r="K975" s="71" t="s">
        <v>45</v>
      </c>
      <c r="L975" s="372" t="s">
        <v>46</v>
      </c>
      <c r="M975" s="373"/>
      <c r="N975" s="142">
        <f t="shared" ref="N975:O975" si="759">M975</f>
        <v>0</v>
      </c>
      <c r="O975" s="75">
        <f t="shared" si="759"/>
        <v>0</v>
      </c>
      <c r="P975" s="74">
        <f t="shared" si="758"/>
        <v>0</v>
      </c>
      <c r="Q975" s="74">
        <v>9983300</v>
      </c>
      <c r="R975" s="74">
        <f t="shared" si="758"/>
        <v>9983300</v>
      </c>
      <c r="S975" s="143" t="s">
        <v>1608</v>
      </c>
      <c r="T975" s="77">
        <v>0</v>
      </c>
      <c r="U975" s="78">
        <f t="shared" si="747"/>
        <v>100</v>
      </c>
      <c r="V975" s="78">
        <f t="shared" si="747"/>
        <v>0</v>
      </c>
      <c r="W975" s="78">
        <v>31.708915184046983</v>
      </c>
      <c r="X975" s="78">
        <f t="shared" si="748"/>
        <v>100</v>
      </c>
      <c r="Y975" s="78">
        <f>(P975/J975)*100</f>
        <v>0</v>
      </c>
      <c r="Z975" s="79">
        <f t="shared" si="757"/>
        <v>9983300</v>
      </c>
      <c r="AA975" s="79">
        <f>J975-Q975</f>
        <v>0</v>
      </c>
      <c r="AB975" s="79" t="e">
        <f t="shared" si="757"/>
        <v>#VALUE!</v>
      </c>
      <c r="AC975" s="374"/>
      <c r="AD975" s="375"/>
    </row>
    <row r="976" spans="1:30" s="376" customFormat="1" ht="30" customHeight="1">
      <c r="A976" s="350"/>
      <c r="B976" s="351"/>
      <c r="C976" s="51" t="s">
        <v>1630</v>
      </c>
      <c r="D976" s="352"/>
      <c r="E976" s="352"/>
      <c r="F976" s="768" t="s">
        <v>1631</v>
      </c>
      <c r="G976" s="769"/>
      <c r="H976" s="353"/>
      <c r="I976" s="353"/>
      <c r="J976" s="215"/>
      <c r="K976" s="215"/>
      <c r="L976" s="355"/>
      <c r="M976" s="356"/>
      <c r="N976" s="301"/>
      <c r="O976" s="301"/>
      <c r="P976" s="301"/>
      <c r="Q976" s="301"/>
      <c r="R976" s="301"/>
      <c r="S976" s="270"/>
      <c r="T976" s="61"/>
      <c r="U976" s="62"/>
      <c r="V976" s="62"/>
      <c r="W976" s="62"/>
      <c r="X976" s="62"/>
      <c r="Y976" s="62"/>
      <c r="Z976" s="63"/>
      <c r="AA976" s="63"/>
      <c r="AB976" s="63"/>
      <c r="AC976" s="359"/>
      <c r="AD976" s="360"/>
    </row>
    <row r="977" spans="1:30" s="376" customFormat="1" ht="30" customHeight="1">
      <c r="A977" s="350"/>
      <c r="B977" s="351"/>
      <c r="C977" s="51" t="s">
        <v>1632</v>
      </c>
      <c r="D977" s="352"/>
      <c r="E977" s="352"/>
      <c r="F977" s="768" t="s">
        <v>1633</v>
      </c>
      <c r="G977" s="769"/>
      <c r="H977" s="353"/>
      <c r="I977" s="353"/>
      <c r="J977" s="215"/>
      <c r="K977" s="215"/>
      <c r="L977" s="355"/>
      <c r="M977" s="356"/>
      <c r="N977" s="301"/>
      <c r="O977" s="301"/>
      <c r="P977" s="301"/>
      <c r="Q977" s="301"/>
      <c r="R977" s="301"/>
      <c r="S977" s="270"/>
      <c r="T977" s="61"/>
      <c r="U977" s="62"/>
      <c r="V977" s="62"/>
      <c r="W977" s="62"/>
      <c r="X977" s="62"/>
      <c r="Y977" s="62"/>
      <c r="Z977" s="63"/>
      <c r="AA977" s="63"/>
      <c r="AB977" s="63"/>
      <c r="AC977" s="359"/>
      <c r="AD977" s="360"/>
    </row>
    <row r="978" spans="1:30" s="369" customFormat="1" ht="30" customHeight="1">
      <c r="A978" s="362"/>
      <c r="B978" s="363"/>
      <c r="C978" s="82" t="s">
        <v>1634</v>
      </c>
      <c r="D978" s="370"/>
      <c r="E978" s="370"/>
      <c r="F978" s="824" t="s">
        <v>1635</v>
      </c>
      <c r="G978" s="825"/>
      <c r="H978" s="371"/>
      <c r="I978" s="371" t="s">
        <v>44</v>
      </c>
      <c r="J978" s="222">
        <v>420277165</v>
      </c>
      <c r="K978" s="71" t="s">
        <v>45</v>
      </c>
      <c r="L978" s="372" t="s">
        <v>46</v>
      </c>
      <c r="M978" s="373"/>
      <c r="N978" s="142">
        <f t="shared" ref="N978" si="760">M978</f>
        <v>0</v>
      </c>
      <c r="O978" s="75">
        <v>73948644</v>
      </c>
      <c r="P978" s="74">
        <v>91387560</v>
      </c>
      <c r="Q978" s="74">
        <v>138618284</v>
      </c>
      <c r="R978" s="74">
        <v>91387560</v>
      </c>
      <c r="S978" s="143" t="s">
        <v>1608</v>
      </c>
      <c r="T978" s="77">
        <v>22</v>
      </c>
      <c r="U978" s="78">
        <f t="shared" si="747"/>
        <v>33</v>
      </c>
      <c r="V978" s="78">
        <f t="shared" si="747"/>
        <v>22</v>
      </c>
      <c r="W978" s="78">
        <v>31.708915184046983</v>
      </c>
      <c r="X978" s="78">
        <f t="shared" si="748"/>
        <v>32.982587574083404</v>
      </c>
      <c r="Y978" s="78">
        <f>(P978/J978)*100</f>
        <v>21.74459323765544</v>
      </c>
      <c r="Z978" s="79">
        <f>J978-P978</f>
        <v>328889605</v>
      </c>
      <c r="AA978" s="79">
        <f>J978-Q978</f>
        <v>281658881</v>
      </c>
      <c r="AB978" s="79" t="e">
        <f>L978-R978</f>
        <v>#VALUE!</v>
      </c>
      <c r="AC978" s="374"/>
      <c r="AD978" s="375"/>
    </row>
    <row r="979" spans="1:30" s="376" customFormat="1" ht="30" customHeight="1">
      <c r="A979" s="350"/>
      <c r="B979" s="351"/>
      <c r="C979" s="51" t="s">
        <v>1636</v>
      </c>
      <c r="D979" s="352"/>
      <c r="E979" s="352"/>
      <c r="F979" s="768" t="s">
        <v>1637</v>
      </c>
      <c r="G979" s="769"/>
      <c r="H979" s="353"/>
      <c r="I979" s="353"/>
      <c r="J979" s="215"/>
      <c r="K979" s="215"/>
      <c r="L979" s="355"/>
      <c r="M979" s="356"/>
      <c r="N979" s="301"/>
      <c r="O979" s="301"/>
      <c r="P979" s="301"/>
      <c r="Q979" s="301"/>
      <c r="R979" s="301"/>
      <c r="S979" s="270"/>
      <c r="T979" s="61"/>
      <c r="U979" s="62"/>
      <c r="V979" s="62"/>
      <c r="W979" s="62"/>
      <c r="X979" s="62"/>
      <c r="Y979" s="62"/>
      <c r="Z979" s="63"/>
      <c r="AA979" s="63"/>
      <c r="AB979" s="63"/>
      <c r="AC979" s="359"/>
      <c r="AD979" s="360"/>
    </row>
    <row r="980" spans="1:30" s="376" customFormat="1" ht="30" customHeight="1">
      <c r="A980" s="350"/>
      <c r="B980" s="351"/>
      <c r="C980" s="51" t="s">
        <v>1638</v>
      </c>
      <c r="D980" s="352"/>
      <c r="E980" s="352"/>
      <c r="F980" s="768" t="s">
        <v>1639</v>
      </c>
      <c r="G980" s="769"/>
      <c r="H980" s="353"/>
      <c r="I980" s="353"/>
      <c r="J980" s="215"/>
      <c r="K980" s="215"/>
      <c r="L980" s="355"/>
      <c r="M980" s="356"/>
      <c r="N980" s="301"/>
      <c r="O980" s="301"/>
      <c r="P980" s="301"/>
      <c r="Q980" s="301"/>
      <c r="R980" s="301"/>
      <c r="S980" s="270"/>
      <c r="T980" s="61"/>
      <c r="U980" s="62"/>
      <c r="V980" s="62"/>
      <c r="W980" s="62"/>
      <c r="X980" s="62"/>
      <c r="Y980" s="62"/>
      <c r="Z980" s="63"/>
      <c r="AA980" s="63"/>
      <c r="AB980" s="63"/>
      <c r="AC980" s="359"/>
      <c r="AD980" s="360"/>
    </row>
    <row r="981" spans="1:30" s="361" customFormat="1" ht="30" customHeight="1">
      <c r="A981" s="350"/>
      <c r="B981" s="351"/>
      <c r="C981" s="82" t="s">
        <v>1640</v>
      </c>
      <c r="D981" s="370"/>
      <c r="E981" s="370"/>
      <c r="F981" s="824" t="s">
        <v>1641</v>
      </c>
      <c r="G981" s="825"/>
      <c r="H981" s="371"/>
      <c r="I981" s="371" t="s">
        <v>44</v>
      </c>
      <c r="J981" s="222">
        <v>90000000</v>
      </c>
      <c r="K981" s="71" t="s">
        <v>45</v>
      </c>
      <c r="L981" s="372" t="s">
        <v>46</v>
      </c>
      <c r="M981" s="373" t="s">
        <v>1642</v>
      </c>
      <c r="N981" s="142">
        <v>47160200</v>
      </c>
      <c r="O981" s="75">
        <v>53161200</v>
      </c>
      <c r="P981" s="74">
        <f t="shared" ref="P981:R981" si="761">O981</f>
        <v>53161200</v>
      </c>
      <c r="Q981" s="74">
        <v>68071700</v>
      </c>
      <c r="R981" s="74">
        <f t="shared" si="761"/>
        <v>68071700</v>
      </c>
      <c r="S981" s="143" t="s">
        <v>1608</v>
      </c>
      <c r="T981" s="77">
        <v>60</v>
      </c>
      <c r="U981" s="78">
        <f t="shared" si="747"/>
        <v>76</v>
      </c>
      <c r="V981" s="78">
        <f t="shared" si="747"/>
        <v>60</v>
      </c>
      <c r="W981" s="78">
        <v>31.708915184046983</v>
      </c>
      <c r="X981" s="78">
        <f t="shared" si="748"/>
        <v>75.635222222222225</v>
      </c>
      <c r="Y981" s="78">
        <f>(P981/J981)*100</f>
        <v>59.067999999999998</v>
      </c>
      <c r="Z981" s="79">
        <f t="shared" ref="Z981:AB984" si="762">J981-P981</f>
        <v>36838800</v>
      </c>
      <c r="AA981" s="79">
        <f>J981-Q981</f>
        <v>21928300</v>
      </c>
      <c r="AB981" s="79" t="e">
        <f t="shared" si="762"/>
        <v>#VALUE!</v>
      </c>
      <c r="AC981" s="377"/>
      <c r="AD981" s="378"/>
    </row>
    <row r="982" spans="1:30" s="369" customFormat="1" ht="30" customHeight="1">
      <c r="A982" s="362"/>
      <c r="B982" s="363"/>
      <c r="C982" s="82" t="s">
        <v>1643</v>
      </c>
      <c r="D982" s="370"/>
      <c r="E982" s="370"/>
      <c r="F982" s="824" t="s">
        <v>1644</v>
      </c>
      <c r="G982" s="825"/>
      <c r="H982" s="371"/>
      <c r="I982" s="371" t="s">
        <v>44</v>
      </c>
      <c r="J982" s="222">
        <v>122771300</v>
      </c>
      <c r="K982" s="71" t="s">
        <v>45</v>
      </c>
      <c r="L982" s="372" t="s">
        <v>46</v>
      </c>
      <c r="M982" s="373" t="s">
        <v>1645</v>
      </c>
      <c r="N982" s="142">
        <v>69806700</v>
      </c>
      <c r="O982" s="75">
        <v>69806700</v>
      </c>
      <c r="P982" s="74">
        <v>82008000</v>
      </c>
      <c r="Q982" s="74">
        <v>96069400</v>
      </c>
      <c r="R982" s="74">
        <v>82008000</v>
      </c>
      <c r="S982" s="143" t="s">
        <v>1608</v>
      </c>
      <c r="T982" s="77">
        <v>67</v>
      </c>
      <c r="U982" s="78">
        <f t="shared" si="747"/>
        <v>79</v>
      </c>
      <c r="V982" s="78">
        <f t="shared" si="747"/>
        <v>67</v>
      </c>
      <c r="W982" s="78">
        <v>31.708915184046983</v>
      </c>
      <c r="X982" s="78">
        <f t="shared" si="748"/>
        <v>78.250698656770751</v>
      </c>
      <c r="Y982" s="78">
        <f>(P982/J982)*100</f>
        <v>66.797370395198229</v>
      </c>
      <c r="Z982" s="79">
        <f t="shared" si="762"/>
        <v>40763300</v>
      </c>
      <c r="AA982" s="79">
        <f>J982-Q982</f>
        <v>26701900</v>
      </c>
      <c r="AB982" s="79" t="e">
        <f t="shared" si="762"/>
        <v>#VALUE!</v>
      </c>
      <c r="AC982" s="374"/>
      <c r="AD982" s="375"/>
    </row>
    <row r="983" spans="1:30" s="369" customFormat="1" ht="30" customHeight="1">
      <c r="A983" s="362"/>
      <c r="B983" s="363"/>
      <c r="C983" s="82" t="s">
        <v>1646</v>
      </c>
      <c r="D983" s="370"/>
      <c r="E983" s="370"/>
      <c r="F983" s="824" t="s">
        <v>1647</v>
      </c>
      <c r="G983" s="825"/>
      <c r="H983" s="371"/>
      <c r="I983" s="371" t="s">
        <v>44</v>
      </c>
      <c r="J983" s="222">
        <v>74778100</v>
      </c>
      <c r="K983" s="71" t="s">
        <v>45</v>
      </c>
      <c r="L983" s="372" t="s">
        <v>46</v>
      </c>
      <c r="M983" s="373"/>
      <c r="N983" s="142">
        <v>14245600</v>
      </c>
      <c r="O983" s="75">
        <v>32421300</v>
      </c>
      <c r="P983" s="74">
        <v>46497300</v>
      </c>
      <c r="Q983" s="74">
        <v>59367300</v>
      </c>
      <c r="R983" s="74">
        <v>46497300</v>
      </c>
      <c r="S983" s="143" t="s">
        <v>1608</v>
      </c>
      <c r="T983" s="77">
        <v>63</v>
      </c>
      <c r="U983" s="78">
        <f t="shared" si="747"/>
        <v>80</v>
      </c>
      <c r="V983" s="78">
        <f t="shared" si="747"/>
        <v>63</v>
      </c>
      <c r="W983" s="78">
        <v>31.708915184046983</v>
      </c>
      <c r="X983" s="78">
        <f t="shared" si="748"/>
        <v>79.391292370359764</v>
      </c>
      <c r="Y983" s="78">
        <f>(P983/J983)*100</f>
        <v>62.180370990971959</v>
      </c>
      <c r="Z983" s="79">
        <f t="shared" si="762"/>
        <v>28280800</v>
      </c>
      <c r="AA983" s="79">
        <f>J983-Q983</f>
        <v>15410800</v>
      </c>
      <c r="AB983" s="79" t="e">
        <f t="shared" si="762"/>
        <v>#VALUE!</v>
      </c>
      <c r="AC983" s="374"/>
      <c r="AD983" s="375"/>
    </row>
    <row r="984" spans="1:30" s="369" customFormat="1" ht="30" customHeight="1">
      <c r="A984" s="362"/>
      <c r="B984" s="363"/>
      <c r="C984" s="82" t="s">
        <v>1648</v>
      </c>
      <c r="D984" s="370"/>
      <c r="E984" s="370"/>
      <c r="F984" s="824" t="s">
        <v>1649</v>
      </c>
      <c r="G984" s="825"/>
      <c r="H984" s="371"/>
      <c r="I984" s="371" t="s">
        <v>44</v>
      </c>
      <c r="J984" s="222">
        <v>79900100</v>
      </c>
      <c r="K984" s="71" t="s">
        <v>45</v>
      </c>
      <c r="L984" s="372" t="s">
        <v>46</v>
      </c>
      <c r="M984" s="373" t="s">
        <v>1642</v>
      </c>
      <c r="N984" s="142">
        <v>44576100</v>
      </c>
      <c r="O984" s="75">
        <v>32672972</v>
      </c>
      <c r="P984" s="74">
        <v>38755772</v>
      </c>
      <c r="Q984" s="74">
        <v>51928572</v>
      </c>
      <c r="R984" s="74">
        <v>38755772</v>
      </c>
      <c r="S984" s="143" t="s">
        <v>1608</v>
      </c>
      <c r="T984" s="77">
        <v>49</v>
      </c>
      <c r="U984" s="78">
        <f t="shared" si="747"/>
        <v>65</v>
      </c>
      <c r="V984" s="78">
        <f t="shared" si="747"/>
        <v>49</v>
      </c>
      <c r="W984" s="78">
        <v>31.708915184046983</v>
      </c>
      <c r="X984" s="78">
        <f t="shared" si="748"/>
        <v>64.991873602160695</v>
      </c>
      <c r="Y984" s="78">
        <f>(P984/J984)*100</f>
        <v>48.505285975862357</v>
      </c>
      <c r="Z984" s="79">
        <f t="shared" si="762"/>
        <v>41144328</v>
      </c>
      <c r="AA984" s="79">
        <f>J984-Q984</f>
        <v>27971528</v>
      </c>
      <c r="AB984" s="79" t="e">
        <f t="shared" si="762"/>
        <v>#VALUE!</v>
      </c>
      <c r="AC984" s="374"/>
      <c r="AD984" s="375"/>
    </row>
    <row r="985" spans="1:30" s="376" customFormat="1" ht="30" customHeight="1">
      <c r="A985" s="350"/>
      <c r="B985" s="351"/>
      <c r="C985" s="51" t="s">
        <v>1650</v>
      </c>
      <c r="D985" s="352"/>
      <c r="E985" s="352"/>
      <c r="F985" s="768" t="s">
        <v>1651</v>
      </c>
      <c r="G985" s="769"/>
      <c r="H985" s="353"/>
      <c r="I985" s="353"/>
      <c r="J985" s="215"/>
      <c r="K985" s="215"/>
      <c r="L985" s="355"/>
      <c r="M985" s="356"/>
      <c r="N985" s="301"/>
      <c r="O985" s="301"/>
      <c r="P985" s="301"/>
      <c r="Q985" s="301"/>
      <c r="R985" s="301"/>
      <c r="S985" s="270"/>
      <c r="T985" s="61"/>
      <c r="U985" s="62"/>
      <c r="V985" s="62">
        <f t="shared" si="747"/>
        <v>0</v>
      </c>
      <c r="W985" s="62">
        <v>31.708915184046983</v>
      </c>
      <c r="X985" s="62"/>
      <c r="Y985" s="62"/>
      <c r="Z985" s="63"/>
      <c r="AA985" s="63"/>
      <c r="AB985" s="63"/>
      <c r="AC985" s="359"/>
      <c r="AD985" s="360"/>
    </row>
    <row r="986" spans="1:30" s="376" customFormat="1" ht="72.75" customHeight="1">
      <c r="A986" s="350"/>
      <c r="B986" s="351"/>
      <c r="C986" s="51" t="s">
        <v>1652</v>
      </c>
      <c r="D986" s="352"/>
      <c r="E986" s="352"/>
      <c r="F986" s="768" t="s">
        <v>1653</v>
      </c>
      <c r="G986" s="769"/>
      <c r="H986" s="353"/>
      <c r="I986" s="353"/>
      <c r="J986" s="215"/>
      <c r="K986" s="215"/>
      <c r="L986" s="355"/>
      <c r="M986" s="356"/>
      <c r="N986" s="301"/>
      <c r="O986" s="301"/>
      <c r="P986" s="301"/>
      <c r="Q986" s="301"/>
      <c r="R986" s="301"/>
      <c r="S986" s="270"/>
      <c r="T986" s="61"/>
      <c r="U986" s="62"/>
      <c r="V986" s="62">
        <f t="shared" si="747"/>
        <v>0</v>
      </c>
      <c r="W986" s="62">
        <v>31.708915184046983</v>
      </c>
      <c r="X986" s="62"/>
      <c r="Y986" s="62"/>
      <c r="Z986" s="63"/>
      <c r="AA986" s="63"/>
      <c r="AB986" s="63"/>
      <c r="AC986" s="359"/>
      <c r="AD986" s="360"/>
    </row>
    <row r="987" spans="1:30" s="369" customFormat="1" ht="56.25" customHeight="1">
      <c r="A987" s="362"/>
      <c r="B987" s="363"/>
      <c r="C987" s="82" t="s">
        <v>1654</v>
      </c>
      <c r="D987" s="370"/>
      <c r="E987" s="370"/>
      <c r="F987" s="824" t="s">
        <v>1655</v>
      </c>
      <c r="G987" s="825"/>
      <c r="H987" s="371"/>
      <c r="I987" s="371" t="s">
        <v>44</v>
      </c>
      <c r="J987" s="222">
        <v>50000000</v>
      </c>
      <c r="K987" s="71" t="s">
        <v>45</v>
      </c>
      <c r="L987" s="372" t="s">
        <v>46</v>
      </c>
      <c r="M987" s="373" t="s">
        <v>1642</v>
      </c>
      <c r="N987" s="142">
        <v>0</v>
      </c>
      <c r="O987" s="75">
        <v>50000000</v>
      </c>
      <c r="P987" s="74">
        <f t="shared" ref="P987:R987" si="763">O987</f>
        <v>50000000</v>
      </c>
      <c r="Q987" s="74">
        <v>50000000</v>
      </c>
      <c r="R987" s="74">
        <f t="shared" si="763"/>
        <v>50000000</v>
      </c>
      <c r="S987" s="143" t="s">
        <v>1608</v>
      </c>
      <c r="T987" s="77">
        <v>100</v>
      </c>
      <c r="U987" s="78">
        <f t="shared" si="747"/>
        <v>100</v>
      </c>
      <c r="V987" s="78">
        <f t="shared" si="747"/>
        <v>100</v>
      </c>
      <c r="W987" s="78">
        <v>31.708915184046983</v>
      </c>
      <c r="X987" s="78">
        <f t="shared" si="748"/>
        <v>100</v>
      </c>
      <c r="Y987" s="78">
        <f>(P987/J987)*100</f>
        <v>100</v>
      </c>
      <c r="Z987" s="79">
        <f t="shared" ref="Z987:AB991" si="764">J987-P987</f>
        <v>0</v>
      </c>
      <c r="AA987" s="79">
        <f>J987-Q987</f>
        <v>0</v>
      </c>
      <c r="AB987" s="79" t="e">
        <f t="shared" si="764"/>
        <v>#VALUE!</v>
      </c>
      <c r="AC987" s="374"/>
      <c r="AD987" s="375"/>
    </row>
    <row r="988" spans="1:30" s="369" customFormat="1" ht="45.75" customHeight="1">
      <c r="A988" s="362"/>
      <c r="B988" s="363"/>
      <c r="C988" s="82" t="s">
        <v>1656</v>
      </c>
      <c r="D988" s="370"/>
      <c r="E988" s="370"/>
      <c r="F988" s="824" t="s">
        <v>1657</v>
      </c>
      <c r="G988" s="825"/>
      <c r="H988" s="371"/>
      <c r="I988" s="371" t="s">
        <v>44</v>
      </c>
      <c r="J988" s="222">
        <v>128582800</v>
      </c>
      <c r="K988" s="71" t="s">
        <v>45</v>
      </c>
      <c r="L988" s="372" t="s">
        <v>46</v>
      </c>
      <c r="M988" s="373" t="s">
        <v>1642</v>
      </c>
      <c r="N988" s="142">
        <v>5195000</v>
      </c>
      <c r="O988" s="75">
        <v>53062100</v>
      </c>
      <c r="P988" s="74">
        <v>66585300</v>
      </c>
      <c r="Q988" s="74">
        <v>85676600</v>
      </c>
      <c r="R988" s="74">
        <v>66585300</v>
      </c>
      <c r="S988" s="143" t="s">
        <v>1608</v>
      </c>
      <c r="T988" s="77">
        <v>52</v>
      </c>
      <c r="U988" s="78">
        <f t="shared" si="747"/>
        <v>67</v>
      </c>
      <c r="V988" s="78">
        <f t="shared" si="747"/>
        <v>52</v>
      </c>
      <c r="W988" s="78">
        <v>31.708915184046983</v>
      </c>
      <c r="X988" s="78">
        <f t="shared" si="748"/>
        <v>66.631462372883462</v>
      </c>
      <c r="Y988" s="78">
        <f>(P988/J988)*100</f>
        <v>51.783986660735337</v>
      </c>
      <c r="Z988" s="79">
        <f t="shared" si="764"/>
        <v>61997500</v>
      </c>
      <c r="AA988" s="79">
        <f>J988-Q988</f>
        <v>42906200</v>
      </c>
      <c r="AB988" s="79" t="e">
        <f t="shared" si="764"/>
        <v>#VALUE!</v>
      </c>
      <c r="AC988" s="374"/>
      <c r="AD988" s="375"/>
    </row>
    <row r="989" spans="1:30" s="361" customFormat="1" ht="64.5" customHeight="1">
      <c r="A989" s="350"/>
      <c r="B989" s="351"/>
      <c r="C989" s="82" t="s">
        <v>1658</v>
      </c>
      <c r="D989" s="370"/>
      <c r="E989" s="370"/>
      <c r="F989" s="824" t="s">
        <v>1659</v>
      </c>
      <c r="G989" s="825"/>
      <c r="H989" s="371"/>
      <c r="I989" s="371" t="s">
        <v>44</v>
      </c>
      <c r="J989" s="222">
        <v>237395700</v>
      </c>
      <c r="K989" s="71" t="s">
        <v>45</v>
      </c>
      <c r="L989" s="372" t="s">
        <v>46</v>
      </c>
      <c r="M989" s="373"/>
      <c r="N989" s="142">
        <v>67760022</v>
      </c>
      <c r="O989" s="75">
        <v>92388522</v>
      </c>
      <c r="P989" s="74">
        <v>99326472</v>
      </c>
      <c r="Q989" s="74">
        <v>142371072</v>
      </c>
      <c r="R989" s="74">
        <v>99326472</v>
      </c>
      <c r="S989" s="143" t="s">
        <v>1608</v>
      </c>
      <c r="T989" s="77">
        <v>42</v>
      </c>
      <c r="U989" s="78">
        <f t="shared" si="747"/>
        <v>60</v>
      </c>
      <c r="V989" s="78">
        <f t="shared" si="747"/>
        <v>42</v>
      </c>
      <c r="W989" s="78">
        <v>31.708915184046983</v>
      </c>
      <c r="X989" s="78">
        <f t="shared" si="748"/>
        <v>59.972051726294964</v>
      </c>
      <c r="Y989" s="78">
        <f>(P989/J989)*100</f>
        <v>41.840046807924494</v>
      </c>
      <c r="Z989" s="79">
        <f t="shared" si="764"/>
        <v>138069228</v>
      </c>
      <c r="AA989" s="79">
        <f>J989-Q989</f>
        <v>95024628</v>
      </c>
      <c r="AB989" s="79" t="e">
        <f t="shared" si="764"/>
        <v>#VALUE!</v>
      </c>
      <c r="AC989" s="377"/>
      <c r="AD989" s="378"/>
    </row>
    <row r="990" spans="1:30" s="369" customFormat="1" ht="30" customHeight="1">
      <c r="A990" s="362"/>
      <c r="B990" s="363"/>
      <c r="C990" s="82" t="s">
        <v>1660</v>
      </c>
      <c r="D990" s="370"/>
      <c r="E990" s="370"/>
      <c r="F990" s="824" t="s">
        <v>1661</v>
      </c>
      <c r="G990" s="825"/>
      <c r="H990" s="371"/>
      <c r="I990" s="371" t="s">
        <v>44</v>
      </c>
      <c r="J990" s="222">
        <v>33891700</v>
      </c>
      <c r="K990" s="71" t="s">
        <v>45</v>
      </c>
      <c r="L990" s="372" t="s">
        <v>46</v>
      </c>
      <c r="M990" s="373" t="s">
        <v>1642</v>
      </c>
      <c r="N990" s="142">
        <v>14404100</v>
      </c>
      <c r="O990" s="75">
        <v>18682500</v>
      </c>
      <c r="P990" s="74">
        <v>18682500</v>
      </c>
      <c r="Q990" s="74">
        <v>25772500</v>
      </c>
      <c r="R990" s="74">
        <v>18682500</v>
      </c>
      <c r="S990" s="143" t="s">
        <v>1608</v>
      </c>
      <c r="T990" s="77">
        <v>56</v>
      </c>
      <c r="U990" s="78">
        <f t="shared" si="747"/>
        <v>77</v>
      </c>
      <c r="V990" s="78">
        <f t="shared" si="747"/>
        <v>56</v>
      </c>
      <c r="W990" s="78">
        <v>31.708915184046983</v>
      </c>
      <c r="X990" s="78">
        <f t="shared" si="748"/>
        <v>76.043692113408298</v>
      </c>
      <c r="Y990" s="78">
        <f>(P990/J990)*100</f>
        <v>55.124115933989735</v>
      </c>
      <c r="Z990" s="79">
        <f t="shared" si="764"/>
        <v>15209200</v>
      </c>
      <c r="AA990" s="79">
        <f>J990-Q990</f>
        <v>8119200</v>
      </c>
      <c r="AB990" s="79" t="e">
        <f t="shared" si="764"/>
        <v>#VALUE!</v>
      </c>
      <c r="AC990" s="374"/>
      <c r="AD990" s="375"/>
    </row>
    <row r="991" spans="1:30" s="379" customFormat="1" ht="45" customHeight="1">
      <c r="A991" s="234"/>
      <c r="B991" s="235"/>
      <c r="C991" s="25" t="s">
        <v>1662</v>
      </c>
      <c r="D991" s="109"/>
      <c r="E991" s="109"/>
      <c r="F991" s="818" t="s">
        <v>1663</v>
      </c>
      <c r="G991" s="819"/>
      <c r="H991" s="27"/>
      <c r="I991" s="28"/>
      <c r="J991" s="258">
        <f t="shared" ref="J991:O991" si="765">SUM(J992:J1048)</f>
        <v>11556111235</v>
      </c>
      <c r="K991" s="258"/>
      <c r="L991" s="258"/>
      <c r="M991" s="258"/>
      <c r="N991" s="258">
        <f t="shared" ref="N991" si="766">SUM(N992:N1048)</f>
        <v>1425594667</v>
      </c>
      <c r="O991" s="258">
        <f t="shared" si="765"/>
        <v>1677721796</v>
      </c>
      <c r="P991" s="258">
        <v>4599477712</v>
      </c>
      <c r="Q991" s="258">
        <f>SUM(Q992:Q1048)</f>
        <v>4889300505</v>
      </c>
      <c r="R991" s="258">
        <v>4599477712</v>
      </c>
      <c r="S991" s="260"/>
      <c r="T991" s="259">
        <v>40</v>
      </c>
      <c r="U991" s="259">
        <f t="shared" ref="U991:V991" si="767">ROUNDUP(X991,0)</f>
        <v>43</v>
      </c>
      <c r="V991" s="259">
        <f t="shared" si="767"/>
        <v>40</v>
      </c>
      <c r="W991" s="259">
        <v>31.708915184046983</v>
      </c>
      <c r="X991" s="259">
        <f t="shared" si="748"/>
        <v>42.309219819481946</v>
      </c>
      <c r="Y991" s="259">
        <f>(P991/J991)*100</f>
        <v>39.80125855893079</v>
      </c>
      <c r="Z991" s="29">
        <f t="shared" si="764"/>
        <v>6956633523</v>
      </c>
      <c r="AA991" s="29">
        <f>J991-Q991</f>
        <v>6666810730</v>
      </c>
      <c r="AB991" s="29">
        <f t="shared" si="764"/>
        <v>-4599477712</v>
      </c>
      <c r="AC991" s="260"/>
      <c r="AD991" s="164"/>
    </row>
    <row r="992" spans="1:30" s="104" customFormat="1" ht="30" customHeight="1">
      <c r="A992" s="307"/>
      <c r="B992" s="308"/>
      <c r="C992" s="38" t="s">
        <v>1664</v>
      </c>
      <c r="D992" s="165"/>
      <c r="E992" s="165"/>
      <c r="F992" s="772" t="s">
        <v>1665</v>
      </c>
      <c r="G992" s="773"/>
      <c r="H992" s="40"/>
      <c r="I992" s="41"/>
      <c r="J992" s="210"/>
      <c r="K992" s="120"/>
      <c r="L992" s="116"/>
      <c r="M992" s="116"/>
      <c r="N992" s="287"/>
      <c r="O992" s="287"/>
      <c r="P992" s="287"/>
      <c r="Q992" s="287"/>
      <c r="R992" s="287"/>
      <c r="S992" s="238"/>
      <c r="T992" s="120"/>
      <c r="U992" s="120"/>
      <c r="V992" s="120"/>
      <c r="W992" s="120"/>
      <c r="X992" s="120"/>
      <c r="Y992" s="120"/>
      <c r="Z992" s="210"/>
      <c r="AA992" s="210"/>
      <c r="AB992" s="210"/>
      <c r="AC992" s="213"/>
      <c r="AD992" s="263"/>
    </row>
    <row r="993" spans="1:30" s="35" customFormat="1" ht="30" customHeight="1">
      <c r="A993" s="380"/>
      <c r="B993" s="381"/>
      <c r="C993" s="51" t="s">
        <v>1666</v>
      </c>
      <c r="D993" s="171"/>
      <c r="E993" s="171"/>
      <c r="F993" s="802" t="s">
        <v>1667</v>
      </c>
      <c r="G993" s="817"/>
      <c r="H993" s="266"/>
      <c r="I993" s="266"/>
      <c r="J993" s="215"/>
      <c r="K993" s="220"/>
      <c r="L993" s="267"/>
      <c r="M993" s="290"/>
      <c r="N993" s="300"/>
      <c r="O993" s="300"/>
      <c r="P993" s="300"/>
      <c r="Q993" s="300"/>
      <c r="R993" s="300"/>
      <c r="S993" s="270"/>
      <c r="T993" s="220"/>
      <c r="U993" s="220"/>
      <c r="V993" s="220"/>
      <c r="W993" s="220"/>
      <c r="X993" s="220"/>
      <c r="Y993" s="220"/>
      <c r="Z993" s="63"/>
      <c r="AA993" s="63"/>
      <c r="AB993" s="63"/>
      <c r="AC993" s="63"/>
      <c r="AD993" s="64"/>
    </row>
    <row r="994" spans="1:30" s="104" customFormat="1" ht="30" customHeight="1">
      <c r="A994" s="307"/>
      <c r="B994" s="308"/>
      <c r="C994" s="309" t="s">
        <v>1668</v>
      </c>
      <c r="D994" s="310"/>
      <c r="E994" s="310"/>
      <c r="F994" s="836" t="s">
        <v>1669</v>
      </c>
      <c r="G994" s="837"/>
      <c r="H994" s="382" t="s">
        <v>937</v>
      </c>
      <c r="I994" s="383" t="s">
        <v>653</v>
      </c>
      <c r="J994" s="222">
        <v>19989900</v>
      </c>
      <c r="K994" s="311"/>
      <c r="L994" s="312"/>
      <c r="M994" s="384"/>
      <c r="N994" s="142">
        <v>1650000</v>
      </c>
      <c r="O994" s="75">
        <v>1650000</v>
      </c>
      <c r="P994" s="74">
        <v>5374600</v>
      </c>
      <c r="Q994" s="74">
        <v>5374600</v>
      </c>
      <c r="R994" s="74">
        <v>5374600</v>
      </c>
      <c r="S994" s="385"/>
      <c r="T994" s="314">
        <v>27</v>
      </c>
      <c r="U994" s="315">
        <f t="shared" ref="U994:V995" si="768">ROUNDUP(X994,0)</f>
        <v>27</v>
      </c>
      <c r="V994" s="315">
        <f t="shared" si="768"/>
        <v>27</v>
      </c>
      <c r="W994" s="315">
        <v>31.708915184046983</v>
      </c>
      <c r="X994" s="315">
        <f t="shared" ref="X994:X995" si="769">Q994/J994*100</f>
        <v>26.886577721749482</v>
      </c>
      <c r="Y994" s="315">
        <f>(P994/J994)*100</f>
        <v>26.886577721749482</v>
      </c>
      <c r="Z994" s="316">
        <f t="shared" ref="Z994:AB995" si="770">J994-P994</f>
        <v>14615300</v>
      </c>
      <c r="AA994" s="316">
        <f>J994-Q994</f>
        <v>14615300</v>
      </c>
      <c r="AB994" s="316">
        <f t="shared" si="770"/>
        <v>-5374600</v>
      </c>
      <c r="AC994" s="316"/>
      <c r="AD994" s="317"/>
    </row>
    <row r="995" spans="1:30" s="104" customFormat="1" ht="30" customHeight="1">
      <c r="A995" s="307"/>
      <c r="B995" s="308"/>
      <c r="C995" s="309" t="s">
        <v>1670</v>
      </c>
      <c r="D995" s="310"/>
      <c r="E995" s="310"/>
      <c r="F995" s="836" t="s">
        <v>1671</v>
      </c>
      <c r="G995" s="837"/>
      <c r="H995" s="382" t="s">
        <v>937</v>
      </c>
      <c r="I995" s="383" t="s">
        <v>653</v>
      </c>
      <c r="J995" s="222">
        <v>20045200</v>
      </c>
      <c r="K995" s="311"/>
      <c r="L995" s="312"/>
      <c r="M995" s="384"/>
      <c r="N995" s="142">
        <f t="shared" ref="N995" si="771">M995</f>
        <v>0</v>
      </c>
      <c r="O995" s="75">
        <v>3990400</v>
      </c>
      <c r="P995" s="74">
        <v>6255900</v>
      </c>
      <c r="Q995" s="74">
        <v>6255900</v>
      </c>
      <c r="R995" s="74">
        <v>6255900</v>
      </c>
      <c r="S995" s="385"/>
      <c r="T995" s="314">
        <v>32</v>
      </c>
      <c r="U995" s="315">
        <f t="shared" si="768"/>
        <v>32</v>
      </c>
      <c r="V995" s="315">
        <f t="shared" si="768"/>
        <v>32</v>
      </c>
      <c r="W995" s="315">
        <v>31.708915184046983</v>
      </c>
      <c r="X995" s="315">
        <f t="shared" si="769"/>
        <v>31.208967732923593</v>
      </c>
      <c r="Y995" s="315">
        <f>(P995/J995)*100</f>
        <v>31.208967732923593</v>
      </c>
      <c r="Z995" s="316">
        <f t="shared" si="770"/>
        <v>13789300</v>
      </c>
      <c r="AA995" s="316">
        <f>J995-Q995</f>
        <v>13789300</v>
      </c>
      <c r="AB995" s="316">
        <f t="shared" si="770"/>
        <v>-6255900</v>
      </c>
      <c r="AC995" s="316"/>
      <c r="AD995" s="317"/>
    </row>
    <row r="996" spans="1:30" s="35" customFormat="1" ht="30" customHeight="1">
      <c r="A996" s="380"/>
      <c r="B996" s="381"/>
      <c r="C996" s="51" t="s">
        <v>1672</v>
      </c>
      <c r="D996" s="171"/>
      <c r="E996" s="171"/>
      <c r="F996" s="802" t="s">
        <v>1673</v>
      </c>
      <c r="G996" s="817"/>
      <c r="H996" s="266"/>
      <c r="I996" s="266"/>
      <c r="J996" s="215"/>
      <c r="K996" s="220"/>
      <c r="L996" s="267"/>
      <c r="M996" s="290"/>
      <c r="N996" s="300"/>
      <c r="O996" s="300"/>
      <c r="P996" s="300"/>
      <c r="Q996" s="300"/>
      <c r="R996" s="300"/>
      <c r="S996" s="270"/>
      <c r="T996" s="220"/>
      <c r="U996" s="220"/>
      <c r="V996" s="220"/>
      <c r="W996" s="220"/>
      <c r="X996" s="220"/>
      <c r="Y996" s="220"/>
      <c r="Z996" s="63"/>
      <c r="AA996" s="63"/>
      <c r="AB996" s="63"/>
      <c r="AC996" s="63"/>
      <c r="AD996" s="64"/>
    </row>
    <row r="997" spans="1:30" s="104" customFormat="1" ht="30" customHeight="1">
      <c r="A997" s="307"/>
      <c r="B997" s="308"/>
      <c r="C997" s="309" t="s">
        <v>1674</v>
      </c>
      <c r="D997" s="310"/>
      <c r="E997" s="310"/>
      <c r="F997" s="836" t="s">
        <v>1675</v>
      </c>
      <c r="G997" s="837"/>
      <c r="H997" s="382" t="s">
        <v>937</v>
      </c>
      <c r="I997" s="383" t="s">
        <v>653</v>
      </c>
      <c r="J997" s="222">
        <v>50000000</v>
      </c>
      <c r="K997" s="311"/>
      <c r="L997" s="312"/>
      <c r="M997" s="384"/>
      <c r="N997" s="142">
        <f t="shared" ref="N997:R1005" si="772">M997</f>
        <v>0</v>
      </c>
      <c r="O997" s="75">
        <f t="shared" si="772"/>
        <v>0</v>
      </c>
      <c r="P997" s="74">
        <f t="shared" si="772"/>
        <v>0</v>
      </c>
      <c r="Q997" s="74">
        <f t="shared" si="772"/>
        <v>0</v>
      </c>
      <c r="R997" s="74">
        <f t="shared" si="772"/>
        <v>0</v>
      </c>
      <c r="S997" s="385"/>
      <c r="T997" s="314">
        <v>0</v>
      </c>
      <c r="U997" s="315">
        <f t="shared" ref="U997:V998" si="773">ROUNDUP(X997,0)</f>
        <v>0</v>
      </c>
      <c r="V997" s="315">
        <f t="shared" si="773"/>
        <v>0</v>
      </c>
      <c r="W997" s="315">
        <v>31.708915184046983</v>
      </c>
      <c r="X997" s="315">
        <f t="shared" ref="X997:X998" si="774">Q997/J997*100</f>
        <v>0</v>
      </c>
      <c r="Y997" s="315">
        <f>(P997/J997)*100</f>
        <v>0</v>
      </c>
      <c r="Z997" s="316">
        <f t="shared" ref="Z997:AB998" si="775">J997-P997</f>
        <v>50000000</v>
      </c>
      <c r="AA997" s="316">
        <f>J997-Q997</f>
        <v>50000000</v>
      </c>
      <c r="AB997" s="316">
        <f t="shared" si="775"/>
        <v>0</v>
      </c>
      <c r="AC997" s="316"/>
      <c r="AD997" s="317"/>
    </row>
    <row r="998" spans="1:30" s="104" customFormat="1" ht="30" customHeight="1">
      <c r="A998" s="307"/>
      <c r="B998" s="308"/>
      <c r="C998" s="309" t="s">
        <v>1676</v>
      </c>
      <c r="D998" s="310"/>
      <c r="E998" s="310"/>
      <c r="F998" s="838" t="s">
        <v>1677</v>
      </c>
      <c r="G998" s="839"/>
      <c r="H998" s="382" t="s">
        <v>937</v>
      </c>
      <c r="I998" s="383" t="s">
        <v>653</v>
      </c>
      <c r="J998" s="222">
        <v>100000000</v>
      </c>
      <c r="K998" s="311"/>
      <c r="L998" s="312"/>
      <c r="M998" s="384"/>
      <c r="N998" s="142">
        <f t="shared" si="772"/>
        <v>0</v>
      </c>
      <c r="O998" s="75">
        <f t="shared" si="772"/>
        <v>0</v>
      </c>
      <c r="P998" s="74">
        <v>50000000</v>
      </c>
      <c r="Q998" s="74">
        <v>50000000</v>
      </c>
      <c r="R998" s="74">
        <v>50000000</v>
      </c>
      <c r="S998" s="143"/>
      <c r="T998" s="314">
        <v>50</v>
      </c>
      <c r="U998" s="315">
        <f t="shared" si="773"/>
        <v>50</v>
      </c>
      <c r="V998" s="315">
        <f t="shared" si="773"/>
        <v>50</v>
      </c>
      <c r="W998" s="315">
        <v>31.708915184046983</v>
      </c>
      <c r="X998" s="315">
        <f t="shared" si="774"/>
        <v>50</v>
      </c>
      <c r="Y998" s="315">
        <f>(P998/J998)*100</f>
        <v>50</v>
      </c>
      <c r="Z998" s="316">
        <f t="shared" si="775"/>
        <v>50000000</v>
      </c>
      <c r="AA998" s="316">
        <f>J998-Q998</f>
        <v>50000000</v>
      </c>
      <c r="AB998" s="316">
        <f t="shared" si="775"/>
        <v>-50000000</v>
      </c>
      <c r="AC998" s="316"/>
      <c r="AD998" s="317"/>
    </row>
    <row r="999" spans="1:30" s="35" customFormat="1" ht="30" customHeight="1">
      <c r="A999" s="380"/>
      <c r="B999" s="381"/>
      <c r="C999" s="51" t="s">
        <v>1678</v>
      </c>
      <c r="D999" s="171"/>
      <c r="E999" s="171"/>
      <c r="F999" s="802" t="s">
        <v>1679</v>
      </c>
      <c r="G999" s="817"/>
      <c r="H999" s="266"/>
      <c r="I999" s="266"/>
      <c r="J999" s="215"/>
      <c r="K999" s="220"/>
      <c r="L999" s="267"/>
      <c r="M999" s="290"/>
      <c r="N999" s="300"/>
      <c r="O999" s="300"/>
      <c r="P999" s="300"/>
      <c r="Q999" s="300"/>
      <c r="R999" s="300"/>
      <c r="S999" s="270"/>
      <c r="T999" s="220"/>
      <c r="U999" s="220"/>
      <c r="V999" s="220"/>
      <c r="W999" s="220"/>
      <c r="X999" s="220"/>
      <c r="Y999" s="220"/>
      <c r="Z999" s="63"/>
      <c r="AA999" s="63"/>
      <c r="AB999" s="63"/>
      <c r="AC999" s="63"/>
      <c r="AD999" s="64"/>
    </row>
    <row r="1000" spans="1:30" s="35" customFormat="1" ht="30" customHeight="1">
      <c r="A1000" s="380"/>
      <c r="B1000" s="381"/>
      <c r="C1000" s="51" t="s">
        <v>1680</v>
      </c>
      <c r="D1000" s="171"/>
      <c r="E1000" s="171"/>
      <c r="F1000" s="802" t="s">
        <v>1681</v>
      </c>
      <c r="G1000" s="817"/>
      <c r="H1000" s="266"/>
      <c r="I1000" s="266"/>
      <c r="J1000" s="215"/>
      <c r="K1000" s="220"/>
      <c r="L1000" s="267"/>
      <c r="M1000" s="290"/>
      <c r="N1000" s="300"/>
      <c r="O1000" s="300"/>
      <c r="P1000" s="300"/>
      <c r="Q1000" s="300"/>
      <c r="R1000" s="300"/>
      <c r="S1000" s="270"/>
      <c r="T1000" s="220"/>
      <c r="U1000" s="220"/>
      <c r="V1000" s="220"/>
      <c r="W1000" s="220"/>
      <c r="X1000" s="220"/>
      <c r="Y1000" s="220"/>
      <c r="Z1000" s="63"/>
      <c r="AA1000" s="63"/>
      <c r="AB1000" s="63"/>
      <c r="AC1000" s="63"/>
      <c r="AD1000" s="64"/>
    </row>
    <row r="1001" spans="1:30" s="104" customFormat="1" ht="46.5" customHeight="1">
      <c r="A1001" s="307"/>
      <c r="B1001" s="308"/>
      <c r="C1001" s="309" t="s">
        <v>1682</v>
      </c>
      <c r="D1001" s="310"/>
      <c r="E1001" s="310"/>
      <c r="F1001" s="838" t="s">
        <v>1683</v>
      </c>
      <c r="G1001" s="839"/>
      <c r="H1001" s="382" t="s">
        <v>937</v>
      </c>
      <c r="I1001" s="383" t="s">
        <v>653</v>
      </c>
      <c r="J1001" s="222">
        <v>19999900</v>
      </c>
      <c r="K1001" s="311"/>
      <c r="L1001" s="312"/>
      <c r="M1001" s="384"/>
      <c r="N1001" s="142">
        <f>M1001</f>
        <v>0</v>
      </c>
      <c r="O1001" s="75">
        <f t="shared" ref="O1001:R1002" si="776">N1001</f>
        <v>0</v>
      </c>
      <c r="P1001" s="74">
        <v>13399500</v>
      </c>
      <c r="Q1001" s="74">
        <v>13399500</v>
      </c>
      <c r="R1001" s="74">
        <v>13399500</v>
      </c>
      <c r="S1001" s="143"/>
      <c r="T1001" s="314">
        <v>67</v>
      </c>
      <c r="U1001" s="315">
        <f t="shared" ref="U1001:V1002" si="777">ROUNDUP(X1001,0)</f>
        <v>67</v>
      </c>
      <c r="V1001" s="315">
        <f t="shared" si="777"/>
        <v>67</v>
      </c>
      <c r="W1001" s="315">
        <v>31.708915184046983</v>
      </c>
      <c r="X1001" s="315">
        <f t="shared" ref="X1001:X1002" si="778">Q1001/J1001*100</f>
        <v>66.997834989174947</v>
      </c>
      <c r="Y1001" s="315">
        <f>(P1001/J1001)*100</f>
        <v>66.997834989174947</v>
      </c>
      <c r="Z1001" s="316">
        <f t="shared" ref="Z1001:AB1002" si="779">J1001-P1001</f>
        <v>6600400</v>
      </c>
      <c r="AA1001" s="316">
        <f>J1001-Q1001</f>
        <v>6600400</v>
      </c>
      <c r="AB1001" s="316">
        <f t="shared" si="779"/>
        <v>-13399500</v>
      </c>
      <c r="AC1001" s="316"/>
      <c r="AD1001" s="317"/>
    </row>
    <row r="1002" spans="1:30" s="104" customFormat="1" ht="30" customHeight="1">
      <c r="A1002" s="307"/>
      <c r="B1002" s="308"/>
      <c r="C1002" s="309" t="s">
        <v>1684</v>
      </c>
      <c r="D1002" s="310"/>
      <c r="E1002" s="310"/>
      <c r="F1002" s="838" t="s">
        <v>1685</v>
      </c>
      <c r="G1002" s="839"/>
      <c r="H1002" s="382" t="s">
        <v>937</v>
      </c>
      <c r="I1002" s="383" t="s">
        <v>653</v>
      </c>
      <c r="J1002" s="222">
        <v>19990500</v>
      </c>
      <c r="K1002" s="311"/>
      <c r="L1002" s="312"/>
      <c r="M1002" s="384"/>
      <c r="N1002" s="142">
        <f t="shared" si="772"/>
        <v>0</v>
      </c>
      <c r="O1002" s="75">
        <f t="shared" si="776"/>
        <v>0</v>
      </c>
      <c r="P1002" s="74">
        <f t="shared" si="776"/>
        <v>0</v>
      </c>
      <c r="Q1002" s="74">
        <f t="shared" si="776"/>
        <v>0</v>
      </c>
      <c r="R1002" s="74">
        <f t="shared" si="776"/>
        <v>0</v>
      </c>
      <c r="S1002" s="143"/>
      <c r="T1002" s="314">
        <v>0</v>
      </c>
      <c r="U1002" s="315">
        <f t="shared" si="777"/>
        <v>0</v>
      </c>
      <c r="V1002" s="315">
        <f t="shared" si="777"/>
        <v>0</v>
      </c>
      <c r="W1002" s="315">
        <v>31.708915184046983</v>
      </c>
      <c r="X1002" s="315">
        <f t="shared" si="778"/>
        <v>0</v>
      </c>
      <c r="Y1002" s="315">
        <f>(P1002/J1002)*100</f>
        <v>0</v>
      </c>
      <c r="Z1002" s="316">
        <f t="shared" si="779"/>
        <v>19990500</v>
      </c>
      <c r="AA1002" s="316">
        <f>J1002-Q1002</f>
        <v>19990500</v>
      </c>
      <c r="AB1002" s="316">
        <f t="shared" si="779"/>
        <v>0</v>
      </c>
      <c r="AC1002" s="316"/>
      <c r="AD1002" s="317"/>
    </row>
    <row r="1003" spans="1:30" s="35" customFormat="1" ht="30" customHeight="1">
      <c r="A1003" s="380"/>
      <c r="B1003" s="381"/>
      <c r="C1003" s="51" t="s">
        <v>1686</v>
      </c>
      <c r="D1003" s="171"/>
      <c r="E1003" s="171"/>
      <c r="F1003" s="802" t="s">
        <v>1687</v>
      </c>
      <c r="G1003" s="817"/>
      <c r="H1003" s="266"/>
      <c r="I1003" s="266"/>
      <c r="J1003" s="215"/>
      <c r="K1003" s="220"/>
      <c r="L1003" s="267"/>
      <c r="M1003" s="290"/>
      <c r="N1003" s="300"/>
      <c r="O1003" s="300"/>
      <c r="P1003" s="300"/>
      <c r="Q1003" s="300"/>
      <c r="R1003" s="300"/>
      <c r="S1003" s="270"/>
      <c r="T1003" s="220"/>
      <c r="U1003" s="220"/>
      <c r="V1003" s="220"/>
      <c r="W1003" s="220"/>
      <c r="X1003" s="220"/>
      <c r="Y1003" s="220"/>
      <c r="Z1003" s="63"/>
      <c r="AA1003" s="63"/>
      <c r="AB1003" s="63"/>
      <c r="AC1003" s="63"/>
      <c r="AD1003" s="64"/>
    </row>
    <row r="1004" spans="1:30" s="35" customFormat="1" ht="30" customHeight="1">
      <c r="A1004" s="380"/>
      <c r="B1004" s="381"/>
      <c r="C1004" s="51" t="s">
        <v>1688</v>
      </c>
      <c r="D1004" s="171"/>
      <c r="E1004" s="171"/>
      <c r="F1004" s="802" t="s">
        <v>1689</v>
      </c>
      <c r="G1004" s="817"/>
      <c r="H1004" s="266"/>
      <c r="I1004" s="266"/>
      <c r="J1004" s="215"/>
      <c r="K1004" s="220"/>
      <c r="L1004" s="267"/>
      <c r="M1004" s="290"/>
      <c r="N1004" s="300"/>
      <c r="O1004" s="300"/>
      <c r="P1004" s="300"/>
      <c r="Q1004" s="300"/>
      <c r="R1004" s="300"/>
      <c r="S1004" s="270"/>
      <c r="T1004" s="220"/>
      <c r="U1004" s="220"/>
      <c r="V1004" s="220"/>
      <c r="W1004" s="220"/>
      <c r="X1004" s="220"/>
      <c r="Y1004" s="220"/>
      <c r="Z1004" s="63"/>
      <c r="AA1004" s="63"/>
      <c r="AB1004" s="63"/>
      <c r="AC1004" s="63"/>
      <c r="AD1004" s="64"/>
    </row>
    <row r="1005" spans="1:30" s="104" customFormat="1" ht="45" customHeight="1">
      <c r="A1005" s="307"/>
      <c r="B1005" s="308"/>
      <c r="C1005" s="309" t="s">
        <v>1690</v>
      </c>
      <c r="D1005" s="310"/>
      <c r="E1005" s="310"/>
      <c r="F1005" s="838" t="s">
        <v>1691</v>
      </c>
      <c r="G1005" s="839"/>
      <c r="H1005" s="382" t="s">
        <v>937</v>
      </c>
      <c r="I1005" s="383" t="s">
        <v>653</v>
      </c>
      <c r="J1005" s="222">
        <v>150000000</v>
      </c>
      <c r="K1005" s="311"/>
      <c r="L1005" s="312"/>
      <c r="M1005" s="384"/>
      <c r="N1005" s="142">
        <f t="shared" si="772"/>
        <v>0</v>
      </c>
      <c r="O1005" s="75">
        <f>N1005</f>
        <v>0</v>
      </c>
      <c r="P1005" s="74">
        <f t="shared" ref="P1005:R1005" si="780">O1005</f>
        <v>0</v>
      </c>
      <c r="Q1005" s="74">
        <f t="shared" si="780"/>
        <v>0</v>
      </c>
      <c r="R1005" s="74">
        <f t="shared" si="780"/>
        <v>0</v>
      </c>
      <c r="S1005" s="143"/>
      <c r="T1005" s="314">
        <v>0</v>
      </c>
      <c r="U1005" s="315">
        <f t="shared" ref="U1005:V1005" si="781">ROUNDUP(X1005,0)</f>
        <v>0</v>
      </c>
      <c r="V1005" s="315">
        <f t="shared" si="781"/>
        <v>0</v>
      </c>
      <c r="W1005" s="315">
        <v>31.708915184046983</v>
      </c>
      <c r="X1005" s="315">
        <f t="shared" ref="X1005" si="782">Q1005/J1005*100</f>
        <v>0</v>
      </c>
      <c r="Y1005" s="315">
        <f>(P1005/J1005)*100</f>
        <v>0</v>
      </c>
      <c r="Z1005" s="316">
        <f>J1005-P1005</f>
        <v>150000000</v>
      </c>
      <c r="AA1005" s="316">
        <f>J1005-Q1005</f>
        <v>150000000</v>
      </c>
      <c r="AB1005" s="316">
        <f>L1005-R1005</f>
        <v>0</v>
      </c>
      <c r="AC1005" s="316"/>
      <c r="AD1005" s="317"/>
    </row>
    <row r="1006" spans="1:30" s="35" customFormat="1" ht="30" customHeight="1">
      <c r="A1006" s="380"/>
      <c r="B1006" s="381"/>
      <c r="C1006" s="51" t="s">
        <v>1692</v>
      </c>
      <c r="D1006" s="171"/>
      <c r="E1006" s="171"/>
      <c r="F1006" s="802" t="s">
        <v>1693</v>
      </c>
      <c r="G1006" s="817"/>
      <c r="H1006" s="266"/>
      <c r="I1006" s="266"/>
      <c r="J1006" s="215"/>
      <c r="K1006" s="220"/>
      <c r="L1006" s="267"/>
      <c r="M1006" s="290"/>
      <c r="N1006" s="300"/>
      <c r="O1006" s="300"/>
      <c r="P1006" s="300"/>
      <c r="Q1006" s="300"/>
      <c r="R1006" s="300"/>
      <c r="S1006" s="270"/>
      <c r="T1006" s="220"/>
      <c r="U1006" s="220"/>
      <c r="V1006" s="220"/>
      <c r="W1006" s="220"/>
      <c r="X1006" s="220"/>
      <c r="Y1006" s="220"/>
      <c r="Z1006" s="63"/>
      <c r="AA1006" s="63"/>
      <c r="AB1006" s="63"/>
      <c r="AC1006" s="63"/>
      <c r="AD1006" s="64"/>
    </row>
    <row r="1007" spans="1:30" s="35" customFormat="1" ht="30" customHeight="1">
      <c r="A1007" s="380"/>
      <c r="B1007" s="381"/>
      <c r="C1007" s="51" t="s">
        <v>1694</v>
      </c>
      <c r="D1007" s="171"/>
      <c r="E1007" s="171"/>
      <c r="F1007" s="802" t="s">
        <v>1695</v>
      </c>
      <c r="G1007" s="817"/>
      <c r="H1007" s="266"/>
      <c r="I1007" s="266"/>
      <c r="J1007" s="215"/>
      <c r="K1007" s="220"/>
      <c r="L1007" s="267"/>
      <c r="M1007" s="290"/>
      <c r="N1007" s="300"/>
      <c r="O1007" s="300"/>
      <c r="P1007" s="300"/>
      <c r="Q1007" s="300"/>
      <c r="R1007" s="300"/>
      <c r="S1007" s="270"/>
      <c r="T1007" s="220"/>
      <c r="U1007" s="220"/>
      <c r="V1007" s="220"/>
      <c r="W1007" s="220"/>
      <c r="X1007" s="220"/>
      <c r="Y1007" s="220"/>
      <c r="Z1007" s="63"/>
      <c r="AA1007" s="63"/>
      <c r="AB1007" s="63"/>
      <c r="AC1007" s="63"/>
      <c r="AD1007" s="64"/>
    </row>
    <row r="1008" spans="1:30" s="104" customFormat="1" ht="30" customHeight="1">
      <c r="A1008" s="307"/>
      <c r="B1008" s="308"/>
      <c r="C1008" s="309" t="s">
        <v>1696</v>
      </c>
      <c r="D1008" s="310"/>
      <c r="E1008" s="310"/>
      <c r="F1008" s="838" t="s">
        <v>49</v>
      </c>
      <c r="G1008" s="839"/>
      <c r="H1008" s="382" t="s">
        <v>937</v>
      </c>
      <c r="I1008" s="383" t="s">
        <v>653</v>
      </c>
      <c r="J1008" s="222">
        <v>6190000</v>
      </c>
      <c r="K1008" s="311" t="s">
        <v>45</v>
      </c>
      <c r="L1008" s="312"/>
      <c r="M1008" s="384"/>
      <c r="N1008" s="142">
        <v>740000</v>
      </c>
      <c r="O1008" s="75">
        <v>6190000</v>
      </c>
      <c r="P1008" s="74">
        <f t="shared" ref="P1008:R1008" si="783">O1008</f>
        <v>6190000</v>
      </c>
      <c r="Q1008" s="74">
        <f t="shared" si="783"/>
        <v>6190000</v>
      </c>
      <c r="R1008" s="74">
        <f t="shared" si="783"/>
        <v>6190000</v>
      </c>
      <c r="S1008" s="143"/>
      <c r="T1008" s="314">
        <v>100</v>
      </c>
      <c r="U1008" s="315">
        <f t="shared" ref="U1008:V1008" si="784">ROUNDUP(X1008,0)</f>
        <v>100</v>
      </c>
      <c r="V1008" s="315">
        <f t="shared" si="784"/>
        <v>100</v>
      </c>
      <c r="W1008" s="315">
        <v>31.708915184046983</v>
      </c>
      <c r="X1008" s="315">
        <f t="shared" ref="X1008" si="785">Q1008/J1008*100</f>
        <v>100</v>
      </c>
      <c r="Y1008" s="315">
        <f>(P1008/J1008)*100</f>
        <v>100</v>
      </c>
      <c r="Z1008" s="316">
        <f>J1008-P1008</f>
        <v>0</v>
      </c>
      <c r="AA1008" s="316">
        <f>J1008-Q1008</f>
        <v>0</v>
      </c>
      <c r="AB1008" s="316">
        <f>L1008-R1008</f>
        <v>-6190000</v>
      </c>
      <c r="AC1008" s="316"/>
      <c r="AD1008" s="317"/>
    </row>
    <row r="1009" spans="1:30" s="35" customFormat="1" ht="30" customHeight="1">
      <c r="A1009" s="380"/>
      <c r="B1009" s="381"/>
      <c r="C1009" s="51" t="s">
        <v>1697</v>
      </c>
      <c r="D1009" s="171"/>
      <c r="E1009" s="171"/>
      <c r="F1009" s="802" t="s">
        <v>51</v>
      </c>
      <c r="G1009" s="817"/>
      <c r="H1009" s="266"/>
      <c r="I1009" s="266"/>
      <c r="J1009" s="215"/>
      <c r="K1009" s="220"/>
      <c r="L1009" s="267"/>
      <c r="M1009" s="290"/>
      <c r="N1009" s="300"/>
      <c r="O1009" s="300"/>
      <c r="P1009" s="300"/>
      <c r="Q1009" s="300"/>
      <c r="R1009" s="300"/>
      <c r="S1009" s="270"/>
      <c r="T1009" s="220"/>
      <c r="U1009" s="220"/>
      <c r="V1009" s="220"/>
      <c r="W1009" s="220"/>
      <c r="X1009" s="220"/>
      <c r="Y1009" s="220"/>
      <c r="Z1009" s="63"/>
      <c r="AA1009" s="63"/>
      <c r="AB1009" s="63"/>
      <c r="AC1009" s="63"/>
      <c r="AD1009" s="64"/>
    </row>
    <row r="1010" spans="1:30" s="104" customFormat="1" ht="30" customHeight="1">
      <c r="A1010" s="307"/>
      <c r="B1010" s="308"/>
      <c r="C1010" s="309" t="s">
        <v>1698</v>
      </c>
      <c r="D1010" s="310"/>
      <c r="E1010" s="310"/>
      <c r="F1010" s="838" t="s">
        <v>53</v>
      </c>
      <c r="G1010" s="839"/>
      <c r="H1010" s="382" t="s">
        <v>937</v>
      </c>
      <c r="I1010" s="383" t="s">
        <v>653</v>
      </c>
      <c r="J1010" s="222">
        <v>4494880200</v>
      </c>
      <c r="K1010" s="311" t="s">
        <v>45</v>
      </c>
      <c r="L1010" s="312"/>
      <c r="M1010" s="384"/>
      <c r="N1010" s="142">
        <v>1125865667</v>
      </c>
      <c r="O1010" s="75">
        <v>1358563196</v>
      </c>
      <c r="P1010" s="74">
        <v>2536012262</v>
      </c>
      <c r="Q1010" s="74">
        <v>2822745055</v>
      </c>
      <c r="R1010" s="74">
        <v>2536012262</v>
      </c>
      <c r="S1010" s="143"/>
      <c r="T1010" s="314">
        <v>57</v>
      </c>
      <c r="U1010" s="315">
        <f t="shared" ref="U1010:V1012" si="786">ROUNDUP(X1010,0)</f>
        <v>63</v>
      </c>
      <c r="V1010" s="315">
        <f t="shared" si="786"/>
        <v>57</v>
      </c>
      <c r="W1010" s="315">
        <v>31.708915184046983</v>
      </c>
      <c r="X1010" s="315">
        <f t="shared" ref="X1010:X1012" si="787">Q1010/J1010*100</f>
        <v>62.799116537077005</v>
      </c>
      <c r="Y1010" s="315">
        <f>(P1010/J1010)*100</f>
        <v>56.420018980706089</v>
      </c>
      <c r="Z1010" s="316">
        <f t="shared" ref="Z1010:AB1012" si="788">J1010-P1010</f>
        <v>1958867938</v>
      </c>
      <c r="AA1010" s="316">
        <f>J1010-Q1010</f>
        <v>1672135145</v>
      </c>
      <c r="AB1010" s="316">
        <f t="shared" si="788"/>
        <v>-2536012262</v>
      </c>
      <c r="AC1010" s="316"/>
      <c r="AD1010" s="317"/>
    </row>
    <row r="1011" spans="1:30" s="104" customFormat="1" ht="30" customHeight="1">
      <c r="A1011" s="307"/>
      <c r="B1011" s="308"/>
      <c r="C1011" s="309" t="s">
        <v>1699</v>
      </c>
      <c r="D1011" s="310"/>
      <c r="E1011" s="310"/>
      <c r="F1011" s="838" t="s">
        <v>55</v>
      </c>
      <c r="G1011" s="839"/>
      <c r="H1011" s="382" t="s">
        <v>937</v>
      </c>
      <c r="I1011" s="383" t="s">
        <v>653</v>
      </c>
      <c r="J1011" s="222">
        <v>44755200</v>
      </c>
      <c r="K1011" s="311"/>
      <c r="L1011" s="312"/>
      <c r="M1011" s="384"/>
      <c r="N1011" s="142">
        <v>11188800</v>
      </c>
      <c r="O1011" s="75">
        <f t="shared" ref="O1011:R1012" si="789">N1011</f>
        <v>11188800</v>
      </c>
      <c r="P1011" s="74">
        <v>22377600</v>
      </c>
      <c r="Q1011" s="74">
        <v>22377600</v>
      </c>
      <c r="R1011" s="74">
        <v>22377600</v>
      </c>
      <c r="S1011" s="143"/>
      <c r="T1011" s="314">
        <v>50</v>
      </c>
      <c r="U1011" s="315">
        <f t="shared" si="786"/>
        <v>50</v>
      </c>
      <c r="V1011" s="315">
        <f t="shared" si="786"/>
        <v>50</v>
      </c>
      <c r="W1011" s="315">
        <v>31.708915184046983</v>
      </c>
      <c r="X1011" s="315">
        <f t="shared" si="787"/>
        <v>50</v>
      </c>
      <c r="Y1011" s="315">
        <f>(P1011/J1011)*100</f>
        <v>50</v>
      </c>
      <c r="Z1011" s="316">
        <f t="shared" si="788"/>
        <v>22377600</v>
      </c>
      <c r="AA1011" s="316">
        <f>J1011-Q1011</f>
        <v>22377600</v>
      </c>
      <c r="AB1011" s="316">
        <f t="shared" si="788"/>
        <v>-22377600</v>
      </c>
      <c r="AC1011" s="316"/>
      <c r="AD1011" s="317"/>
    </row>
    <row r="1012" spans="1:30" s="104" customFormat="1" ht="30" customHeight="1">
      <c r="A1012" s="307"/>
      <c r="B1012" s="308"/>
      <c r="C1012" s="309" t="s">
        <v>1700</v>
      </c>
      <c r="D1012" s="310"/>
      <c r="E1012" s="310"/>
      <c r="F1012" s="838" t="s">
        <v>57</v>
      </c>
      <c r="G1012" s="839"/>
      <c r="H1012" s="382" t="s">
        <v>937</v>
      </c>
      <c r="I1012" s="383" t="s">
        <v>653</v>
      </c>
      <c r="J1012" s="222">
        <v>6317200</v>
      </c>
      <c r="K1012" s="311"/>
      <c r="L1012" s="312"/>
      <c r="M1012" s="384"/>
      <c r="N1012" s="142">
        <v>6027200</v>
      </c>
      <c r="O1012" s="75">
        <f t="shared" si="789"/>
        <v>6027200</v>
      </c>
      <c r="P1012" s="74">
        <f t="shared" si="789"/>
        <v>6027200</v>
      </c>
      <c r="Q1012" s="74">
        <f t="shared" si="789"/>
        <v>6027200</v>
      </c>
      <c r="R1012" s="74">
        <f t="shared" si="789"/>
        <v>6027200</v>
      </c>
      <c r="S1012" s="143"/>
      <c r="T1012" s="314">
        <v>96</v>
      </c>
      <c r="U1012" s="315">
        <f t="shared" si="786"/>
        <v>96</v>
      </c>
      <c r="V1012" s="315">
        <f t="shared" si="786"/>
        <v>96</v>
      </c>
      <c r="W1012" s="315">
        <v>31.708915184046983</v>
      </c>
      <c r="X1012" s="315">
        <f t="shared" si="787"/>
        <v>95.409358576584552</v>
      </c>
      <c r="Y1012" s="315">
        <f>(P1012/J1012)*100</f>
        <v>95.409358576584552</v>
      </c>
      <c r="Z1012" s="316">
        <f t="shared" si="788"/>
        <v>290000</v>
      </c>
      <c r="AA1012" s="316">
        <f>J1012-Q1012</f>
        <v>290000</v>
      </c>
      <c r="AB1012" s="316">
        <f t="shared" si="788"/>
        <v>-6027200</v>
      </c>
      <c r="AC1012" s="316"/>
      <c r="AD1012" s="317"/>
    </row>
    <row r="1013" spans="1:30" s="35" customFormat="1" ht="30" customHeight="1">
      <c r="A1013" s="380"/>
      <c r="B1013" s="381"/>
      <c r="C1013" s="51" t="s">
        <v>1701</v>
      </c>
      <c r="D1013" s="171"/>
      <c r="E1013" s="171"/>
      <c r="F1013" s="802" t="s">
        <v>180</v>
      </c>
      <c r="G1013" s="817"/>
      <c r="H1013" s="266"/>
      <c r="I1013" s="266"/>
      <c r="J1013" s="215"/>
      <c r="K1013" s="220"/>
      <c r="L1013" s="267"/>
      <c r="M1013" s="290"/>
      <c r="N1013" s="300"/>
      <c r="O1013" s="300"/>
      <c r="P1013" s="300"/>
      <c r="Q1013" s="300"/>
      <c r="R1013" s="300"/>
      <c r="S1013" s="270"/>
      <c r="T1013" s="220"/>
      <c r="U1013" s="220"/>
      <c r="V1013" s="220"/>
      <c r="W1013" s="220"/>
      <c r="X1013" s="220"/>
      <c r="Y1013" s="220"/>
      <c r="Z1013" s="63"/>
      <c r="AA1013" s="63"/>
      <c r="AB1013" s="63"/>
      <c r="AC1013" s="63"/>
      <c r="AD1013" s="64"/>
    </row>
    <row r="1014" spans="1:30" s="104" customFormat="1" ht="30" customHeight="1">
      <c r="A1014" s="307"/>
      <c r="B1014" s="308"/>
      <c r="C1014" s="309" t="s">
        <v>1702</v>
      </c>
      <c r="D1014" s="310"/>
      <c r="E1014" s="310"/>
      <c r="F1014" s="838" t="s">
        <v>1703</v>
      </c>
      <c r="G1014" s="839"/>
      <c r="H1014" s="382" t="s">
        <v>937</v>
      </c>
      <c r="I1014" s="383" t="s">
        <v>653</v>
      </c>
      <c r="J1014" s="222">
        <v>10000000</v>
      </c>
      <c r="K1014" s="311"/>
      <c r="L1014" s="312"/>
      <c r="M1014" s="384"/>
      <c r="N1014" s="142">
        <f t="shared" ref="N1014" si="790">M1014</f>
        <v>0</v>
      </c>
      <c r="O1014" s="75">
        <f>N1014</f>
        <v>0</v>
      </c>
      <c r="P1014" s="74">
        <v>4290000</v>
      </c>
      <c r="Q1014" s="74">
        <v>4290000</v>
      </c>
      <c r="R1014" s="74">
        <v>4290000</v>
      </c>
      <c r="S1014" s="143"/>
      <c r="T1014" s="314">
        <v>43</v>
      </c>
      <c r="U1014" s="315">
        <f t="shared" ref="U1014:V1014" si="791">ROUNDUP(X1014,0)</f>
        <v>43</v>
      </c>
      <c r="V1014" s="315">
        <f t="shared" si="791"/>
        <v>43</v>
      </c>
      <c r="W1014" s="315">
        <v>31.708915184046983</v>
      </c>
      <c r="X1014" s="315">
        <f t="shared" ref="X1014" si="792">Q1014/J1014*100</f>
        <v>42.9</v>
      </c>
      <c r="Y1014" s="315">
        <f>(P1014/J1014)*100</f>
        <v>42.9</v>
      </c>
      <c r="Z1014" s="316">
        <f>J1014-P1014</f>
        <v>5710000</v>
      </c>
      <c r="AA1014" s="316">
        <f>J1014-Q1014</f>
        <v>5710000</v>
      </c>
      <c r="AB1014" s="316">
        <f>L1014-R1014</f>
        <v>-4290000</v>
      </c>
      <c r="AC1014" s="316"/>
      <c r="AD1014" s="317"/>
    </row>
    <row r="1015" spans="1:30" s="35" customFormat="1" ht="30" customHeight="1">
      <c r="A1015" s="380"/>
      <c r="B1015" s="381"/>
      <c r="C1015" s="51" t="s">
        <v>1704</v>
      </c>
      <c r="D1015" s="171"/>
      <c r="E1015" s="171"/>
      <c r="F1015" s="802" t="s">
        <v>63</v>
      </c>
      <c r="G1015" s="817"/>
      <c r="H1015" s="266"/>
      <c r="I1015" s="266"/>
      <c r="J1015" s="215"/>
      <c r="K1015" s="220"/>
      <c r="L1015" s="267"/>
      <c r="M1015" s="290"/>
      <c r="N1015" s="300"/>
      <c r="O1015" s="300"/>
      <c r="P1015" s="300"/>
      <c r="Q1015" s="300"/>
      <c r="R1015" s="300"/>
      <c r="S1015" s="270"/>
      <c r="T1015" s="220"/>
      <c r="U1015" s="220"/>
      <c r="V1015" s="220"/>
      <c r="W1015" s="220"/>
      <c r="X1015" s="220"/>
      <c r="Y1015" s="220"/>
      <c r="Z1015" s="63"/>
      <c r="AA1015" s="63"/>
      <c r="AB1015" s="63"/>
      <c r="AC1015" s="63"/>
      <c r="AD1015" s="64"/>
    </row>
    <row r="1016" spans="1:30" s="104" customFormat="1" ht="30" customHeight="1">
      <c r="A1016" s="307"/>
      <c r="B1016" s="308"/>
      <c r="C1016" s="309" t="s">
        <v>1705</v>
      </c>
      <c r="D1016" s="310"/>
      <c r="E1016" s="310"/>
      <c r="F1016" s="838" t="s">
        <v>65</v>
      </c>
      <c r="G1016" s="839"/>
      <c r="H1016" s="382" t="s">
        <v>937</v>
      </c>
      <c r="I1016" s="383" t="s">
        <v>653</v>
      </c>
      <c r="J1016" s="222">
        <v>5003100</v>
      </c>
      <c r="K1016" s="311" t="s">
        <v>45</v>
      </c>
      <c r="L1016" s="312"/>
      <c r="M1016" s="384"/>
      <c r="N1016" s="142">
        <f t="shared" ref="N1016:N1020" si="793">M1016</f>
        <v>0</v>
      </c>
      <c r="O1016" s="75">
        <v>2124700</v>
      </c>
      <c r="P1016" s="74">
        <v>2124700</v>
      </c>
      <c r="Q1016" s="74">
        <v>2124700</v>
      </c>
      <c r="R1016" s="74">
        <v>2124700</v>
      </c>
      <c r="S1016" s="143"/>
      <c r="T1016" s="314">
        <v>43</v>
      </c>
      <c r="U1016" s="315">
        <f t="shared" ref="U1016:V1021" si="794">ROUNDUP(X1016,0)</f>
        <v>43</v>
      </c>
      <c r="V1016" s="315">
        <f t="shared" si="794"/>
        <v>43</v>
      </c>
      <c r="W1016" s="315">
        <v>31.708915184046983</v>
      </c>
      <c r="X1016" s="315">
        <f t="shared" ref="X1016:X1021" si="795">Q1016/J1016*100</f>
        <v>42.467670044572365</v>
      </c>
      <c r="Y1016" s="315">
        <f t="shared" ref="Y1016:Y1021" si="796">(P1016/J1016)*100</f>
        <v>42.467670044572365</v>
      </c>
      <c r="Z1016" s="316">
        <f t="shared" ref="Z1016:AB1021" si="797">J1016-P1016</f>
        <v>2878400</v>
      </c>
      <c r="AA1016" s="316">
        <f t="shared" ref="AA1016:AA1021" si="798">J1016-Q1016</f>
        <v>2878400</v>
      </c>
      <c r="AB1016" s="316">
        <f t="shared" si="797"/>
        <v>-2124700</v>
      </c>
      <c r="AC1016" s="316"/>
      <c r="AD1016" s="317"/>
    </row>
    <row r="1017" spans="1:30" s="104" customFormat="1" ht="30" customHeight="1">
      <c r="A1017" s="307"/>
      <c r="B1017" s="308"/>
      <c r="C1017" s="309" t="s">
        <v>1706</v>
      </c>
      <c r="D1017" s="310"/>
      <c r="E1017" s="310"/>
      <c r="F1017" s="838" t="s">
        <v>67</v>
      </c>
      <c r="G1017" s="839"/>
      <c r="H1017" s="382" t="s">
        <v>937</v>
      </c>
      <c r="I1017" s="383" t="s">
        <v>653</v>
      </c>
      <c r="J1017" s="222">
        <v>20170000</v>
      </c>
      <c r="K1017" s="311" t="s">
        <v>45</v>
      </c>
      <c r="L1017" s="312"/>
      <c r="M1017" s="384"/>
      <c r="N1017" s="142">
        <v>4170000</v>
      </c>
      <c r="O1017" s="75">
        <v>8170000</v>
      </c>
      <c r="P1017" s="74">
        <v>12167600</v>
      </c>
      <c r="Q1017" s="74">
        <v>12167600</v>
      </c>
      <c r="R1017" s="74">
        <v>12167600</v>
      </c>
      <c r="S1017" s="143"/>
      <c r="T1017" s="314">
        <v>61</v>
      </c>
      <c r="U1017" s="315">
        <f t="shared" si="794"/>
        <v>61</v>
      </c>
      <c r="V1017" s="315">
        <f t="shared" si="794"/>
        <v>61</v>
      </c>
      <c r="W1017" s="315">
        <v>31.708915184046983</v>
      </c>
      <c r="X1017" s="315">
        <f t="shared" si="795"/>
        <v>60.325235498264753</v>
      </c>
      <c r="Y1017" s="315">
        <f t="shared" si="796"/>
        <v>60.325235498264753</v>
      </c>
      <c r="Z1017" s="316">
        <f t="shared" si="797"/>
        <v>8002400</v>
      </c>
      <c r="AA1017" s="316">
        <f t="shared" si="798"/>
        <v>8002400</v>
      </c>
      <c r="AB1017" s="316">
        <f t="shared" si="797"/>
        <v>-12167600</v>
      </c>
      <c r="AC1017" s="316"/>
      <c r="AD1017" s="317"/>
    </row>
    <row r="1018" spans="1:30" s="104" customFormat="1" ht="30" customHeight="1">
      <c r="A1018" s="307"/>
      <c r="B1018" s="308"/>
      <c r="C1018" s="309" t="s">
        <v>1707</v>
      </c>
      <c r="D1018" s="310"/>
      <c r="E1018" s="310"/>
      <c r="F1018" s="838" t="s">
        <v>69</v>
      </c>
      <c r="G1018" s="839"/>
      <c r="H1018" s="382" t="s">
        <v>937</v>
      </c>
      <c r="I1018" s="383" t="s">
        <v>653</v>
      </c>
      <c r="J1018" s="222">
        <v>9940800</v>
      </c>
      <c r="K1018" s="311" t="s">
        <v>45</v>
      </c>
      <c r="L1018" s="312"/>
      <c r="M1018" s="384"/>
      <c r="N1018" s="142">
        <v>3940000</v>
      </c>
      <c r="O1018" s="75">
        <v>3940000</v>
      </c>
      <c r="P1018" s="74">
        <v>6941900</v>
      </c>
      <c r="Q1018" s="74">
        <v>6941900</v>
      </c>
      <c r="R1018" s="74">
        <v>6941900</v>
      </c>
      <c r="S1018" s="143"/>
      <c r="T1018" s="314">
        <v>70</v>
      </c>
      <c r="U1018" s="315">
        <f t="shared" si="794"/>
        <v>70</v>
      </c>
      <c r="V1018" s="315">
        <f t="shared" si="794"/>
        <v>70</v>
      </c>
      <c r="W1018" s="315">
        <v>31.708915184046983</v>
      </c>
      <c r="X1018" s="315">
        <f t="shared" si="795"/>
        <v>69.832407854498641</v>
      </c>
      <c r="Y1018" s="315">
        <f t="shared" si="796"/>
        <v>69.832407854498641</v>
      </c>
      <c r="Z1018" s="316">
        <f t="shared" si="797"/>
        <v>2998900</v>
      </c>
      <c r="AA1018" s="316">
        <f t="shared" si="798"/>
        <v>2998900</v>
      </c>
      <c r="AB1018" s="316">
        <f t="shared" si="797"/>
        <v>-6941900</v>
      </c>
      <c r="AC1018" s="316"/>
      <c r="AD1018" s="317"/>
    </row>
    <row r="1019" spans="1:30" s="104" customFormat="1" ht="30" customHeight="1">
      <c r="A1019" s="307"/>
      <c r="B1019" s="308"/>
      <c r="C1019" s="309" t="s">
        <v>1708</v>
      </c>
      <c r="D1019" s="310"/>
      <c r="E1019" s="310"/>
      <c r="F1019" s="838" t="s">
        <v>71</v>
      </c>
      <c r="G1019" s="839"/>
      <c r="H1019" s="382" t="s">
        <v>937</v>
      </c>
      <c r="I1019" s="383" t="s">
        <v>653</v>
      </c>
      <c r="J1019" s="222">
        <v>9999900</v>
      </c>
      <c r="K1019" s="311" t="s">
        <v>45</v>
      </c>
      <c r="L1019" s="312"/>
      <c r="M1019" s="384"/>
      <c r="N1019" s="142">
        <v>3000000</v>
      </c>
      <c r="O1019" s="75">
        <f t="shared" ref="O1019:O1021" si="799">N1019</f>
        <v>3000000</v>
      </c>
      <c r="P1019" s="74">
        <v>5999900</v>
      </c>
      <c r="Q1019" s="74">
        <v>5999900</v>
      </c>
      <c r="R1019" s="74">
        <v>5999900</v>
      </c>
      <c r="S1019" s="143"/>
      <c r="T1019" s="314">
        <v>60</v>
      </c>
      <c r="U1019" s="315">
        <f t="shared" si="794"/>
        <v>60</v>
      </c>
      <c r="V1019" s="315">
        <f t="shared" si="794"/>
        <v>60</v>
      </c>
      <c r="W1019" s="315">
        <v>31.708915184046983</v>
      </c>
      <c r="X1019" s="315">
        <f t="shared" si="795"/>
        <v>59.999599995999965</v>
      </c>
      <c r="Y1019" s="315">
        <f t="shared" si="796"/>
        <v>59.999599995999965</v>
      </c>
      <c r="Z1019" s="316">
        <f t="shared" si="797"/>
        <v>4000000</v>
      </c>
      <c r="AA1019" s="316">
        <f t="shared" si="798"/>
        <v>4000000</v>
      </c>
      <c r="AB1019" s="316">
        <f t="shared" si="797"/>
        <v>-5999900</v>
      </c>
      <c r="AC1019" s="316"/>
      <c r="AD1019" s="317"/>
    </row>
    <row r="1020" spans="1:30" s="104" customFormat="1" ht="30" customHeight="1">
      <c r="A1020" s="307"/>
      <c r="B1020" s="308"/>
      <c r="C1020" s="309" t="s">
        <v>1709</v>
      </c>
      <c r="D1020" s="310"/>
      <c r="E1020" s="310"/>
      <c r="F1020" s="838" t="s">
        <v>73</v>
      </c>
      <c r="G1020" s="839"/>
      <c r="H1020" s="382" t="s">
        <v>937</v>
      </c>
      <c r="I1020" s="383" t="s">
        <v>653</v>
      </c>
      <c r="J1020" s="222">
        <v>5999000</v>
      </c>
      <c r="K1020" s="311" t="s">
        <v>45</v>
      </c>
      <c r="L1020" s="312"/>
      <c r="M1020" s="384"/>
      <c r="N1020" s="142">
        <f t="shared" si="793"/>
        <v>0</v>
      </c>
      <c r="O1020" s="75">
        <f t="shared" si="799"/>
        <v>0</v>
      </c>
      <c r="P1020" s="74">
        <v>3000000</v>
      </c>
      <c r="Q1020" s="74">
        <v>3000000</v>
      </c>
      <c r="R1020" s="74">
        <v>3000000</v>
      </c>
      <c r="S1020" s="143"/>
      <c r="T1020" s="314">
        <v>51</v>
      </c>
      <c r="U1020" s="315">
        <f t="shared" si="794"/>
        <v>51</v>
      </c>
      <c r="V1020" s="315">
        <f t="shared" si="794"/>
        <v>51</v>
      </c>
      <c r="W1020" s="315">
        <v>31.708915184046983</v>
      </c>
      <c r="X1020" s="315">
        <f t="shared" si="795"/>
        <v>50.008334722453739</v>
      </c>
      <c r="Y1020" s="315">
        <f t="shared" si="796"/>
        <v>50.008334722453739</v>
      </c>
      <c r="Z1020" s="316">
        <f t="shared" si="797"/>
        <v>2999000</v>
      </c>
      <c r="AA1020" s="316">
        <f t="shared" si="798"/>
        <v>2999000</v>
      </c>
      <c r="AB1020" s="316">
        <f t="shared" si="797"/>
        <v>-3000000</v>
      </c>
      <c r="AC1020" s="316"/>
      <c r="AD1020" s="317"/>
    </row>
    <row r="1021" spans="1:30" s="104" customFormat="1" ht="30" customHeight="1">
      <c r="A1021" s="307"/>
      <c r="B1021" s="308"/>
      <c r="C1021" s="309" t="s">
        <v>1710</v>
      </c>
      <c r="D1021" s="310"/>
      <c r="E1021" s="310"/>
      <c r="F1021" s="838" t="s">
        <v>77</v>
      </c>
      <c r="G1021" s="839"/>
      <c r="H1021" s="382" t="s">
        <v>937</v>
      </c>
      <c r="I1021" s="383" t="s">
        <v>653</v>
      </c>
      <c r="J1021" s="222">
        <v>94514000</v>
      </c>
      <c r="K1021" s="311" t="s">
        <v>45</v>
      </c>
      <c r="L1021" s="312"/>
      <c r="M1021" s="384"/>
      <c r="N1021" s="142">
        <v>15296000</v>
      </c>
      <c r="O1021" s="75">
        <f t="shared" si="799"/>
        <v>15296000</v>
      </c>
      <c r="P1021" s="74">
        <v>38676000</v>
      </c>
      <c r="Q1021" s="74">
        <v>38676000</v>
      </c>
      <c r="R1021" s="74">
        <v>38676000</v>
      </c>
      <c r="S1021" s="143"/>
      <c r="T1021" s="314">
        <v>41</v>
      </c>
      <c r="U1021" s="315">
        <f t="shared" si="794"/>
        <v>41</v>
      </c>
      <c r="V1021" s="315">
        <f t="shared" si="794"/>
        <v>41</v>
      </c>
      <c r="W1021" s="315">
        <v>31.708915184046983</v>
      </c>
      <c r="X1021" s="315">
        <f t="shared" si="795"/>
        <v>40.920921768203648</v>
      </c>
      <c r="Y1021" s="315">
        <f t="shared" si="796"/>
        <v>40.920921768203648</v>
      </c>
      <c r="Z1021" s="316">
        <f t="shared" si="797"/>
        <v>55838000</v>
      </c>
      <c r="AA1021" s="316">
        <f t="shared" si="798"/>
        <v>55838000</v>
      </c>
      <c r="AB1021" s="316">
        <f t="shared" si="797"/>
        <v>-38676000</v>
      </c>
      <c r="AC1021" s="316"/>
      <c r="AD1021" s="317"/>
    </row>
    <row r="1022" spans="1:30" s="35" customFormat="1" ht="30" customHeight="1">
      <c r="A1022" s="380"/>
      <c r="B1022" s="381"/>
      <c r="C1022" s="51" t="s">
        <v>1711</v>
      </c>
      <c r="D1022" s="171"/>
      <c r="E1022" s="171"/>
      <c r="F1022" s="802" t="s">
        <v>79</v>
      </c>
      <c r="G1022" s="817"/>
      <c r="H1022" s="266"/>
      <c r="I1022" s="266"/>
      <c r="J1022" s="215"/>
      <c r="K1022" s="220"/>
      <c r="L1022" s="267"/>
      <c r="M1022" s="290"/>
      <c r="N1022" s="300"/>
      <c r="O1022" s="300"/>
      <c r="P1022" s="300"/>
      <c r="Q1022" s="300"/>
      <c r="R1022" s="300"/>
      <c r="S1022" s="270"/>
      <c r="T1022" s="220"/>
      <c r="U1022" s="220"/>
      <c r="V1022" s="220"/>
      <c r="W1022" s="220"/>
      <c r="X1022" s="220"/>
      <c r="Y1022" s="220"/>
      <c r="Z1022" s="63"/>
      <c r="AA1022" s="63"/>
      <c r="AB1022" s="63"/>
      <c r="AC1022" s="63"/>
      <c r="AD1022" s="64"/>
    </row>
    <row r="1023" spans="1:30" s="104" customFormat="1" ht="30" customHeight="1">
      <c r="A1023" s="307"/>
      <c r="B1023" s="308"/>
      <c r="C1023" s="309" t="s">
        <v>1712</v>
      </c>
      <c r="D1023" s="310"/>
      <c r="E1023" s="310"/>
      <c r="F1023" s="838" t="s">
        <v>81</v>
      </c>
      <c r="G1023" s="839"/>
      <c r="H1023" s="382" t="s">
        <v>937</v>
      </c>
      <c r="I1023" s="383" t="s">
        <v>653</v>
      </c>
      <c r="J1023" s="222">
        <v>5000000</v>
      </c>
      <c r="K1023" s="311" t="s">
        <v>45</v>
      </c>
      <c r="L1023" s="312"/>
      <c r="M1023" s="384"/>
      <c r="N1023" s="142">
        <f t="shared" ref="N1023:O1025" si="800">M1023</f>
        <v>0</v>
      </c>
      <c r="O1023" s="75">
        <f t="shared" si="800"/>
        <v>0</v>
      </c>
      <c r="P1023" s="74">
        <v>4000000</v>
      </c>
      <c r="Q1023" s="74">
        <v>4000000</v>
      </c>
      <c r="R1023" s="74">
        <v>4000000</v>
      </c>
      <c r="S1023" s="143"/>
      <c r="T1023" s="314">
        <v>80</v>
      </c>
      <c r="U1023" s="315">
        <f t="shared" ref="U1023:V1025" si="801">ROUNDUP(X1023,0)</f>
        <v>80</v>
      </c>
      <c r="V1023" s="315">
        <f t="shared" si="801"/>
        <v>80</v>
      </c>
      <c r="W1023" s="315">
        <v>31.708915184046983</v>
      </c>
      <c r="X1023" s="315">
        <f t="shared" ref="X1023:X1025" si="802">Q1023/J1023*100</f>
        <v>80</v>
      </c>
      <c r="Y1023" s="315">
        <f>(P1023/J1023)*100</f>
        <v>80</v>
      </c>
      <c r="Z1023" s="316">
        <f t="shared" ref="Z1023:AB1025" si="803">J1023-P1023</f>
        <v>1000000</v>
      </c>
      <c r="AA1023" s="316">
        <f>J1023-Q1023</f>
        <v>1000000</v>
      </c>
      <c r="AB1023" s="316">
        <f t="shared" si="803"/>
        <v>-4000000</v>
      </c>
      <c r="AC1023" s="316"/>
      <c r="AD1023" s="317"/>
    </row>
    <row r="1024" spans="1:30" s="104" customFormat="1" ht="30" customHeight="1">
      <c r="A1024" s="307"/>
      <c r="B1024" s="308"/>
      <c r="C1024" s="309" t="s">
        <v>1713</v>
      </c>
      <c r="D1024" s="310"/>
      <c r="E1024" s="310"/>
      <c r="F1024" s="838" t="s">
        <v>83</v>
      </c>
      <c r="G1024" s="839"/>
      <c r="H1024" s="382" t="s">
        <v>937</v>
      </c>
      <c r="I1024" s="383" t="s">
        <v>653</v>
      </c>
      <c r="J1024" s="222">
        <v>8397400</v>
      </c>
      <c r="K1024" s="311" t="s">
        <v>45</v>
      </c>
      <c r="L1024" s="312"/>
      <c r="M1024" s="384"/>
      <c r="N1024" s="142">
        <v>1218000</v>
      </c>
      <c r="O1024" s="75">
        <f t="shared" si="800"/>
        <v>1218000</v>
      </c>
      <c r="P1024" s="74">
        <v>2318000</v>
      </c>
      <c r="Q1024" s="74">
        <v>2318000</v>
      </c>
      <c r="R1024" s="74">
        <v>2318000</v>
      </c>
      <c r="S1024" s="143"/>
      <c r="T1024" s="314">
        <v>28</v>
      </c>
      <c r="U1024" s="315">
        <f t="shared" si="801"/>
        <v>28</v>
      </c>
      <c r="V1024" s="315">
        <f t="shared" si="801"/>
        <v>28</v>
      </c>
      <c r="W1024" s="315">
        <v>31.708915184046983</v>
      </c>
      <c r="X1024" s="315">
        <f t="shared" si="802"/>
        <v>27.603782123038084</v>
      </c>
      <c r="Y1024" s="315">
        <f>(P1024/J1024)*100</f>
        <v>27.603782123038084</v>
      </c>
      <c r="Z1024" s="316">
        <f t="shared" si="803"/>
        <v>6079400</v>
      </c>
      <c r="AA1024" s="316">
        <f>J1024-Q1024</f>
        <v>6079400</v>
      </c>
      <c r="AB1024" s="316">
        <f t="shared" si="803"/>
        <v>-2318000</v>
      </c>
      <c r="AC1024" s="316"/>
      <c r="AD1024" s="317"/>
    </row>
    <row r="1025" spans="1:30" s="104" customFormat="1" ht="30" customHeight="1">
      <c r="A1025" s="307"/>
      <c r="B1025" s="308"/>
      <c r="C1025" s="309" t="s">
        <v>1714</v>
      </c>
      <c r="D1025" s="310"/>
      <c r="E1025" s="310"/>
      <c r="F1025" s="838" t="s">
        <v>87</v>
      </c>
      <c r="G1025" s="839"/>
      <c r="H1025" s="382" t="s">
        <v>937</v>
      </c>
      <c r="I1025" s="383" t="s">
        <v>653</v>
      </c>
      <c r="J1025" s="222">
        <v>352800000</v>
      </c>
      <c r="K1025" s="311" t="s">
        <v>45</v>
      </c>
      <c r="L1025" s="312"/>
      <c r="M1025" s="384"/>
      <c r="N1025" s="142">
        <v>45000000</v>
      </c>
      <c r="O1025" s="75">
        <f t="shared" si="800"/>
        <v>45000000</v>
      </c>
      <c r="P1025" s="74">
        <v>90000000</v>
      </c>
      <c r="Q1025" s="74">
        <v>90000000</v>
      </c>
      <c r="R1025" s="74">
        <v>90000000</v>
      </c>
      <c r="S1025" s="143"/>
      <c r="T1025" s="314">
        <v>26</v>
      </c>
      <c r="U1025" s="315">
        <f t="shared" si="801"/>
        <v>26</v>
      </c>
      <c r="V1025" s="315">
        <f t="shared" si="801"/>
        <v>26</v>
      </c>
      <c r="W1025" s="315">
        <v>31.708915184046983</v>
      </c>
      <c r="X1025" s="315">
        <f t="shared" si="802"/>
        <v>25.510204081632654</v>
      </c>
      <c r="Y1025" s="315">
        <f>(P1025/J1025)*100</f>
        <v>25.510204081632654</v>
      </c>
      <c r="Z1025" s="316">
        <f t="shared" si="803"/>
        <v>262800000</v>
      </c>
      <c r="AA1025" s="316">
        <f>J1025-Q1025</f>
        <v>262800000</v>
      </c>
      <c r="AB1025" s="316">
        <f t="shared" si="803"/>
        <v>-90000000</v>
      </c>
      <c r="AC1025" s="316"/>
      <c r="AD1025" s="317"/>
    </row>
    <row r="1026" spans="1:30" s="35" customFormat="1" ht="30" customHeight="1">
      <c r="A1026" s="380"/>
      <c r="B1026" s="381"/>
      <c r="C1026" s="51" t="s">
        <v>1715</v>
      </c>
      <c r="D1026" s="171"/>
      <c r="E1026" s="171"/>
      <c r="F1026" s="802" t="s">
        <v>90</v>
      </c>
      <c r="G1026" s="817"/>
      <c r="H1026" s="266"/>
      <c r="I1026" s="266"/>
      <c r="J1026" s="215"/>
      <c r="K1026" s="220"/>
      <c r="L1026" s="267"/>
      <c r="M1026" s="290"/>
      <c r="N1026" s="300"/>
      <c r="O1026" s="300"/>
      <c r="P1026" s="300"/>
      <c r="Q1026" s="300"/>
      <c r="R1026" s="300"/>
      <c r="S1026" s="270"/>
      <c r="T1026" s="220"/>
      <c r="U1026" s="220"/>
      <c r="V1026" s="220"/>
      <c r="W1026" s="220"/>
      <c r="X1026" s="220"/>
      <c r="Y1026" s="220"/>
      <c r="Z1026" s="63"/>
      <c r="AA1026" s="63"/>
      <c r="AB1026" s="63"/>
      <c r="AC1026" s="63"/>
      <c r="AD1026" s="64"/>
    </row>
    <row r="1027" spans="1:30" s="104" customFormat="1" ht="30" customHeight="1">
      <c r="A1027" s="307"/>
      <c r="B1027" s="308"/>
      <c r="C1027" s="309" t="s">
        <v>1716</v>
      </c>
      <c r="D1027" s="310"/>
      <c r="E1027" s="310"/>
      <c r="F1027" s="838" t="s">
        <v>92</v>
      </c>
      <c r="G1027" s="839"/>
      <c r="H1027" s="382" t="s">
        <v>937</v>
      </c>
      <c r="I1027" s="383" t="s">
        <v>653</v>
      </c>
      <c r="J1027" s="222">
        <v>120050000</v>
      </c>
      <c r="K1027" s="311" t="s">
        <v>45</v>
      </c>
      <c r="L1027" s="312"/>
      <c r="M1027" s="384"/>
      <c r="N1027" s="142">
        <v>11500500</v>
      </c>
      <c r="O1027" s="75">
        <v>15365000</v>
      </c>
      <c r="P1027" s="74">
        <v>34037750</v>
      </c>
      <c r="Q1027" s="74">
        <v>34037750</v>
      </c>
      <c r="R1027" s="74">
        <v>34037750</v>
      </c>
      <c r="S1027" s="143"/>
      <c r="T1027" s="314">
        <v>29</v>
      </c>
      <c r="U1027" s="315">
        <f t="shared" ref="U1027:V1027" si="804">ROUNDUP(X1027,0)</f>
        <v>29</v>
      </c>
      <c r="V1027" s="315">
        <f t="shared" si="804"/>
        <v>29</v>
      </c>
      <c r="W1027" s="315">
        <v>31.708915184046983</v>
      </c>
      <c r="X1027" s="315">
        <f t="shared" ref="X1027" si="805">Q1027/J1027*100</f>
        <v>28.352977925864227</v>
      </c>
      <c r="Y1027" s="315">
        <f>(P1027/J1027)*100</f>
        <v>28.352977925864227</v>
      </c>
      <c r="Z1027" s="316">
        <f>J1027-P1027</f>
        <v>86012250</v>
      </c>
      <c r="AA1027" s="316">
        <f>J1027-Q1027</f>
        <v>86012250</v>
      </c>
      <c r="AB1027" s="316">
        <f>L1027-R1027</f>
        <v>-34037750</v>
      </c>
      <c r="AC1027" s="316"/>
      <c r="AD1027" s="317"/>
    </row>
    <row r="1028" spans="1:30" s="35" customFormat="1" ht="30" customHeight="1">
      <c r="A1028" s="380"/>
      <c r="B1028" s="381"/>
      <c r="C1028" s="51" t="s">
        <v>1717</v>
      </c>
      <c r="D1028" s="171"/>
      <c r="E1028" s="171"/>
      <c r="F1028" s="802" t="s">
        <v>1718</v>
      </c>
      <c r="G1028" s="817"/>
      <c r="H1028" s="266"/>
      <c r="I1028" s="266"/>
      <c r="J1028" s="215"/>
      <c r="K1028" s="220"/>
      <c r="L1028" s="267"/>
      <c r="M1028" s="290"/>
      <c r="N1028" s="300"/>
      <c r="O1028" s="300"/>
      <c r="P1028" s="300"/>
      <c r="Q1028" s="300"/>
      <c r="R1028" s="300"/>
      <c r="S1028" s="270"/>
      <c r="T1028" s="220"/>
      <c r="U1028" s="220"/>
      <c r="V1028" s="220"/>
      <c r="W1028" s="220"/>
      <c r="X1028" s="220"/>
      <c r="Y1028" s="220"/>
      <c r="Z1028" s="63"/>
      <c r="AA1028" s="63"/>
      <c r="AB1028" s="63"/>
      <c r="AC1028" s="63"/>
      <c r="AD1028" s="64"/>
    </row>
    <row r="1029" spans="1:30" s="35" customFormat="1" ht="30" customHeight="1">
      <c r="A1029" s="380"/>
      <c r="B1029" s="381"/>
      <c r="C1029" s="51" t="s">
        <v>1719</v>
      </c>
      <c r="D1029" s="171"/>
      <c r="E1029" s="171"/>
      <c r="F1029" s="802" t="s">
        <v>1720</v>
      </c>
      <c r="G1029" s="817"/>
      <c r="H1029" s="266"/>
      <c r="I1029" s="266"/>
      <c r="J1029" s="215"/>
      <c r="K1029" s="220"/>
      <c r="L1029" s="267"/>
      <c r="M1029" s="290"/>
      <c r="N1029" s="300"/>
      <c r="O1029" s="300"/>
      <c r="P1029" s="300"/>
      <c r="Q1029" s="300"/>
      <c r="R1029" s="300"/>
      <c r="S1029" s="270"/>
      <c r="T1029" s="220"/>
      <c r="U1029" s="220"/>
      <c r="V1029" s="220"/>
      <c r="W1029" s="220"/>
      <c r="X1029" s="220"/>
      <c r="Y1029" s="220"/>
      <c r="Z1029" s="63"/>
      <c r="AA1029" s="63"/>
      <c r="AB1029" s="63"/>
      <c r="AC1029" s="63"/>
      <c r="AD1029" s="64"/>
    </row>
    <row r="1030" spans="1:30" s="104" customFormat="1" ht="30" customHeight="1">
      <c r="A1030" s="307"/>
      <c r="B1030" s="308"/>
      <c r="C1030" s="309" t="s">
        <v>1721</v>
      </c>
      <c r="D1030" s="310"/>
      <c r="E1030" s="310"/>
      <c r="F1030" s="838" t="s">
        <v>1722</v>
      </c>
      <c r="G1030" s="839"/>
      <c r="H1030" s="382" t="s">
        <v>937</v>
      </c>
      <c r="I1030" s="383" t="s">
        <v>653</v>
      </c>
      <c r="J1030" s="222">
        <v>195263000</v>
      </c>
      <c r="K1030" s="311" t="s">
        <v>1723</v>
      </c>
      <c r="L1030" s="312"/>
      <c r="M1030" s="384"/>
      <c r="N1030" s="142">
        <v>17159000</v>
      </c>
      <c r="O1030" s="75">
        <f t="shared" ref="O1030:R1032" si="806">N1030</f>
        <v>17159000</v>
      </c>
      <c r="P1030" s="74">
        <v>66666200</v>
      </c>
      <c r="Q1030" s="74">
        <v>66666200</v>
      </c>
      <c r="R1030" s="74">
        <v>66666200</v>
      </c>
      <c r="S1030" s="143"/>
      <c r="T1030" s="314">
        <v>35</v>
      </c>
      <c r="U1030" s="315">
        <f t="shared" ref="U1030:V1032" si="807">ROUNDUP(X1030,0)</f>
        <v>35</v>
      </c>
      <c r="V1030" s="315">
        <f t="shared" si="807"/>
        <v>35</v>
      </c>
      <c r="W1030" s="315">
        <v>31.708915184046983</v>
      </c>
      <c r="X1030" s="315">
        <f t="shared" ref="X1030:X1032" si="808">Q1030/J1030*100</f>
        <v>34.141747284431766</v>
      </c>
      <c r="Y1030" s="315">
        <f>(P1030/J1030)*100</f>
        <v>34.141747284431766</v>
      </c>
      <c r="Z1030" s="316">
        <f t="shared" ref="Z1030:AB1032" si="809">J1030-P1030</f>
        <v>128596800</v>
      </c>
      <c r="AA1030" s="316">
        <f>J1030-Q1030</f>
        <v>128596800</v>
      </c>
      <c r="AB1030" s="316">
        <f t="shared" si="809"/>
        <v>-66666200</v>
      </c>
      <c r="AC1030" s="316"/>
      <c r="AD1030" s="317"/>
    </row>
    <row r="1031" spans="1:30" s="104" customFormat="1" ht="30" customHeight="1">
      <c r="A1031" s="307"/>
      <c r="B1031" s="308"/>
      <c r="C1031" s="309" t="s">
        <v>1724</v>
      </c>
      <c r="D1031" s="310"/>
      <c r="E1031" s="310"/>
      <c r="F1031" s="838" t="s">
        <v>1725</v>
      </c>
      <c r="G1031" s="839"/>
      <c r="H1031" s="382" t="s">
        <v>937</v>
      </c>
      <c r="I1031" s="383" t="s">
        <v>653</v>
      </c>
      <c r="J1031" s="222">
        <v>75000000</v>
      </c>
      <c r="K1031" s="311" t="s">
        <v>45</v>
      </c>
      <c r="L1031" s="312"/>
      <c r="M1031" s="384"/>
      <c r="N1031" s="142">
        <f t="shared" ref="N1031:R1044" si="810">M1031</f>
        <v>0</v>
      </c>
      <c r="O1031" s="75">
        <f t="shared" si="806"/>
        <v>0</v>
      </c>
      <c r="P1031" s="74">
        <f t="shared" si="806"/>
        <v>0</v>
      </c>
      <c r="Q1031" s="74">
        <f t="shared" si="806"/>
        <v>0</v>
      </c>
      <c r="R1031" s="74">
        <f t="shared" si="806"/>
        <v>0</v>
      </c>
      <c r="S1031" s="143"/>
      <c r="T1031" s="314">
        <v>0</v>
      </c>
      <c r="U1031" s="315">
        <f t="shared" si="807"/>
        <v>0</v>
      </c>
      <c r="V1031" s="315">
        <f t="shared" si="807"/>
        <v>0</v>
      </c>
      <c r="W1031" s="315">
        <v>31.708915184046983</v>
      </c>
      <c r="X1031" s="315">
        <f t="shared" si="808"/>
        <v>0</v>
      </c>
      <c r="Y1031" s="315">
        <f>(P1031/J1031)*100</f>
        <v>0</v>
      </c>
      <c r="Z1031" s="316">
        <f t="shared" si="809"/>
        <v>75000000</v>
      </c>
      <c r="AA1031" s="316">
        <f>J1031-Q1031</f>
        <v>75000000</v>
      </c>
      <c r="AB1031" s="316">
        <f t="shared" si="809"/>
        <v>0</v>
      </c>
      <c r="AC1031" s="316"/>
      <c r="AD1031" s="317"/>
    </row>
    <row r="1032" spans="1:30" s="104" customFormat="1" ht="30" customHeight="1">
      <c r="A1032" s="307"/>
      <c r="B1032" s="308"/>
      <c r="C1032" s="309" t="s">
        <v>1726</v>
      </c>
      <c r="D1032" s="310"/>
      <c r="E1032" s="310"/>
      <c r="F1032" s="838" t="s">
        <v>1727</v>
      </c>
      <c r="G1032" s="839"/>
      <c r="H1032" s="382" t="s">
        <v>937</v>
      </c>
      <c r="I1032" s="383" t="s">
        <v>653</v>
      </c>
      <c r="J1032" s="222">
        <v>1061974600</v>
      </c>
      <c r="K1032" s="311" t="s">
        <v>1723</v>
      </c>
      <c r="L1032" s="312"/>
      <c r="M1032" s="384"/>
      <c r="N1032" s="142">
        <v>87143500</v>
      </c>
      <c r="O1032" s="75">
        <f t="shared" si="806"/>
        <v>87143500</v>
      </c>
      <c r="P1032" s="74">
        <v>271638000</v>
      </c>
      <c r="Q1032" s="74">
        <v>271638000</v>
      </c>
      <c r="R1032" s="74">
        <v>271638000</v>
      </c>
      <c r="S1032" s="143"/>
      <c r="T1032" s="314">
        <v>26</v>
      </c>
      <c r="U1032" s="315">
        <f t="shared" si="807"/>
        <v>26</v>
      </c>
      <c r="V1032" s="315">
        <f t="shared" si="807"/>
        <v>26</v>
      </c>
      <c r="W1032" s="315">
        <v>31.708915184046983</v>
      </c>
      <c r="X1032" s="315">
        <f t="shared" si="808"/>
        <v>25.57857786805824</v>
      </c>
      <c r="Y1032" s="315">
        <f>(P1032/J1032)*100</f>
        <v>25.57857786805824</v>
      </c>
      <c r="Z1032" s="316">
        <f t="shared" si="809"/>
        <v>790336600</v>
      </c>
      <c r="AA1032" s="316">
        <f>J1032-Q1032</f>
        <v>790336600</v>
      </c>
      <c r="AB1032" s="316">
        <f t="shared" si="809"/>
        <v>-271638000</v>
      </c>
      <c r="AC1032" s="316"/>
      <c r="AD1032" s="317"/>
    </row>
    <row r="1033" spans="1:30" s="35" customFormat="1" ht="30" customHeight="1">
      <c r="A1033" s="380"/>
      <c r="B1033" s="381"/>
      <c r="C1033" s="51" t="s">
        <v>1728</v>
      </c>
      <c r="D1033" s="171"/>
      <c r="E1033" s="171"/>
      <c r="F1033" s="802" t="s">
        <v>1729</v>
      </c>
      <c r="G1033" s="817"/>
      <c r="H1033" s="266"/>
      <c r="I1033" s="266"/>
      <c r="J1033" s="215"/>
      <c r="K1033" s="220"/>
      <c r="L1033" s="267"/>
      <c r="M1033" s="290"/>
      <c r="N1033" s="300"/>
      <c r="O1033" s="300"/>
      <c r="P1033" s="300"/>
      <c r="Q1033" s="300"/>
      <c r="R1033" s="300"/>
      <c r="S1033" s="270"/>
      <c r="T1033" s="220"/>
      <c r="U1033" s="220"/>
      <c r="V1033" s="220"/>
      <c r="W1033" s="220"/>
      <c r="X1033" s="220"/>
      <c r="Y1033" s="220"/>
      <c r="Z1033" s="63"/>
      <c r="AA1033" s="63"/>
      <c r="AB1033" s="63"/>
      <c r="AC1033" s="63"/>
      <c r="AD1033" s="64"/>
    </row>
    <row r="1034" spans="1:30" s="104" customFormat="1" ht="30" customHeight="1">
      <c r="A1034" s="307"/>
      <c r="B1034" s="308"/>
      <c r="C1034" s="309" t="s">
        <v>1730</v>
      </c>
      <c r="D1034" s="310"/>
      <c r="E1034" s="310"/>
      <c r="F1034" s="838" t="s">
        <v>1731</v>
      </c>
      <c r="G1034" s="839"/>
      <c r="H1034" s="382" t="s">
        <v>937</v>
      </c>
      <c r="I1034" s="383" t="s">
        <v>653</v>
      </c>
      <c r="J1034" s="222">
        <v>200000035</v>
      </c>
      <c r="K1034" s="311" t="s">
        <v>1732</v>
      </c>
      <c r="L1034" s="312"/>
      <c r="M1034" s="384"/>
      <c r="N1034" s="142">
        <f t="shared" si="810"/>
        <v>0</v>
      </c>
      <c r="O1034" s="75">
        <f t="shared" si="810"/>
        <v>0</v>
      </c>
      <c r="P1034" s="74">
        <f t="shared" si="810"/>
        <v>0</v>
      </c>
      <c r="Q1034" s="74">
        <f t="shared" si="810"/>
        <v>0</v>
      </c>
      <c r="R1034" s="74">
        <f t="shared" si="810"/>
        <v>0</v>
      </c>
      <c r="S1034" s="143"/>
      <c r="T1034" s="314">
        <v>0</v>
      </c>
      <c r="U1034" s="315">
        <f t="shared" ref="U1034:V1035" si="811">ROUNDUP(X1034,0)</f>
        <v>0</v>
      </c>
      <c r="V1034" s="315">
        <f t="shared" si="811"/>
        <v>0</v>
      </c>
      <c r="W1034" s="315">
        <v>31.708915184046983</v>
      </c>
      <c r="X1034" s="315">
        <f t="shared" ref="X1034:X1035" si="812">Q1034/J1034*100</f>
        <v>0</v>
      </c>
      <c r="Y1034" s="315">
        <f>(P1034/J1034)*100</f>
        <v>0</v>
      </c>
      <c r="Z1034" s="316">
        <f t="shared" ref="Z1034:AB1035" si="813">J1034-P1034</f>
        <v>200000035</v>
      </c>
      <c r="AA1034" s="316">
        <f>J1034-Q1034</f>
        <v>200000035</v>
      </c>
      <c r="AB1034" s="316">
        <f t="shared" si="813"/>
        <v>0</v>
      </c>
      <c r="AC1034" s="316"/>
      <c r="AD1034" s="317"/>
    </row>
    <row r="1035" spans="1:30" s="104" customFormat="1" ht="30" customHeight="1">
      <c r="A1035" s="307"/>
      <c r="B1035" s="308"/>
      <c r="C1035" s="309" t="s">
        <v>1733</v>
      </c>
      <c r="D1035" s="310"/>
      <c r="E1035" s="310"/>
      <c r="F1035" s="838" t="s">
        <v>1734</v>
      </c>
      <c r="G1035" s="839"/>
      <c r="H1035" s="382" t="s">
        <v>937</v>
      </c>
      <c r="I1035" s="383" t="s">
        <v>653</v>
      </c>
      <c r="J1035" s="222">
        <v>1209600000</v>
      </c>
      <c r="K1035" s="311" t="s">
        <v>1723</v>
      </c>
      <c r="L1035" s="312"/>
      <c r="M1035" s="384"/>
      <c r="N1035" s="142">
        <f t="shared" si="810"/>
        <v>0</v>
      </c>
      <c r="O1035" s="75">
        <f t="shared" si="810"/>
        <v>0</v>
      </c>
      <c r="P1035" s="74">
        <v>631605000</v>
      </c>
      <c r="Q1035" s="74">
        <v>630405000</v>
      </c>
      <c r="R1035" s="74">
        <v>631605000</v>
      </c>
      <c r="S1035" s="143"/>
      <c r="T1035" s="314">
        <v>53</v>
      </c>
      <c r="U1035" s="315">
        <f t="shared" si="811"/>
        <v>53</v>
      </c>
      <c r="V1035" s="315">
        <f t="shared" si="811"/>
        <v>53</v>
      </c>
      <c r="W1035" s="315">
        <v>31.708915184046983</v>
      </c>
      <c r="X1035" s="315">
        <f t="shared" si="812"/>
        <v>52.116815476190482</v>
      </c>
      <c r="Y1035" s="315">
        <f>(P1035/J1035)*100</f>
        <v>52.21602182539683</v>
      </c>
      <c r="Z1035" s="316">
        <f t="shared" si="813"/>
        <v>577995000</v>
      </c>
      <c r="AA1035" s="316">
        <f>J1035-Q1035</f>
        <v>579195000</v>
      </c>
      <c r="AB1035" s="316">
        <f t="shared" si="813"/>
        <v>-631605000</v>
      </c>
      <c r="AC1035" s="316"/>
      <c r="AD1035" s="317"/>
    </row>
    <row r="1036" spans="1:30" s="35" customFormat="1" ht="45" customHeight="1">
      <c r="A1036" s="380"/>
      <c r="B1036" s="381"/>
      <c r="C1036" s="51" t="s">
        <v>1735</v>
      </c>
      <c r="D1036" s="171"/>
      <c r="E1036" s="171"/>
      <c r="F1036" s="802" t="s">
        <v>1736</v>
      </c>
      <c r="G1036" s="817"/>
      <c r="H1036" s="266"/>
      <c r="I1036" s="266"/>
      <c r="J1036" s="215"/>
      <c r="K1036" s="220"/>
      <c r="L1036" s="267"/>
      <c r="M1036" s="290"/>
      <c r="N1036" s="300"/>
      <c r="O1036" s="300"/>
      <c r="P1036" s="300"/>
      <c r="Q1036" s="300"/>
      <c r="R1036" s="300"/>
      <c r="S1036" s="270"/>
      <c r="T1036" s="220"/>
      <c r="U1036" s="220"/>
      <c r="V1036" s="220"/>
      <c r="W1036" s="220"/>
      <c r="X1036" s="220"/>
      <c r="Y1036" s="220"/>
      <c r="Z1036" s="63"/>
      <c r="AA1036" s="63"/>
      <c r="AB1036" s="63"/>
      <c r="AC1036" s="63"/>
      <c r="AD1036" s="64"/>
    </row>
    <row r="1037" spans="1:30" s="104" customFormat="1" ht="45" customHeight="1">
      <c r="A1037" s="307"/>
      <c r="B1037" s="308"/>
      <c r="C1037" s="309" t="s">
        <v>1737</v>
      </c>
      <c r="D1037" s="310"/>
      <c r="E1037" s="310"/>
      <c r="F1037" s="838" t="s">
        <v>1738</v>
      </c>
      <c r="G1037" s="839"/>
      <c r="H1037" s="382" t="s">
        <v>937</v>
      </c>
      <c r="I1037" s="383" t="s">
        <v>653</v>
      </c>
      <c r="J1037" s="222">
        <v>45450000</v>
      </c>
      <c r="K1037" s="311" t="s">
        <v>1723</v>
      </c>
      <c r="L1037" s="312"/>
      <c r="M1037" s="384"/>
      <c r="N1037" s="142">
        <f t="shared" si="810"/>
        <v>0</v>
      </c>
      <c r="O1037" s="75">
        <f t="shared" si="810"/>
        <v>0</v>
      </c>
      <c r="P1037" s="74">
        <v>16490000</v>
      </c>
      <c r="Q1037" s="74">
        <v>16490000</v>
      </c>
      <c r="R1037" s="74">
        <v>16490000</v>
      </c>
      <c r="S1037" s="143"/>
      <c r="T1037" s="314">
        <v>37</v>
      </c>
      <c r="U1037" s="315">
        <f t="shared" ref="U1037:V1041" si="814">ROUNDUP(X1037,0)</f>
        <v>37</v>
      </c>
      <c r="V1037" s="315">
        <f t="shared" si="814"/>
        <v>37</v>
      </c>
      <c r="W1037" s="315">
        <v>31.708915184046983</v>
      </c>
      <c r="X1037" s="315">
        <f t="shared" ref="X1037:X1041" si="815">Q1037/J1037*100</f>
        <v>36.281628162816283</v>
      </c>
      <c r="Y1037" s="315">
        <f>(P1037/J1037)*100</f>
        <v>36.281628162816283</v>
      </c>
      <c r="Z1037" s="316">
        <f t="shared" ref="Z1037:AB1041" si="816">J1037-P1037</f>
        <v>28960000</v>
      </c>
      <c r="AA1037" s="316">
        <f>J1037-Q1037</f>
        <v>28960000</v>
      </c>
      <c r="AB1037" s="316">
        <f t="shared" si="816"/>
        <v>-16490000</v>
      </c>
      <c r="AC1037" s="316"/>
      <c r="AD1037" s="317"/>
    </row>
    <row r="1038" spans="1:30" s="104" customFormat="1" ht="30" customHeight="1">
      <c r="A1038" s="307"/>
      <c r="B1038" s="308"/>
      <c r="C1038" s="309" t="s">
        <v>1739</v>
      </c>
      <c r="D1038" s="310"/>
      <c r="E1038" s="310"/>
      <c r="F1038" s="838" t="s">
        <v>1740</v>
      </c>
      <c r="G1038" s="839"/>
      <c r="H1038" s="382" t="s">
        <v>937</v>
      </c>
      <c r="I1038" s="383" t="s">
        <v>653</v>
      </c>
      <c r="J1038" s="222">
        <v>492580600</v>
      </c>
      <c r="K1038" s="311" t="s">
        <v>1723</v>
      </c>
      <c r="L1038" s="312"/>
      <c r="M1038" s="384"/>
      <c r="N1038" s="142">
        <f t="shared" si="810"/>
        <v>0</v>
      </c>
      <c r="O1038" s="75">
        <f t="shared" si="810"/>
        <v>0</v>
      </c>
      <c r="P1038" s="74">
        <v>212298000</v>
      </c>
      <c r="Q1038" s="74">
        <v>212298000</v>
      </c>
      <c r="R1038" s="74">
        <v>212298000</v>
      </c>
      <c r="S1038" s="143"/>
      <c r="T1038" s="314">
        <v>44</v>
      </c>
      <c r="U1038" s="315">
        <f t="shared" si="814"/>
        <v>44</v>
      </c>
      <c r="V1038" s="315">
        <f t="shared" si="814"/>
        <v>44</v>
      </c>
      <c r="W1038" s="315">
        <v>31.708915184046983</v>
      </c>
      <c r="X1038" s="315">
        <f t="shared" si="815"/>
        <v>43.099139511381487</v>
      </c>
      <c r="Y1038" s="315">
        <f>(P1038/J1038)*100</f>
        <v>43.099139511381487</v>
      </c>
      <c r="Z1038" s="316">
        <f t="shared" si="816"/>
        <v>280282600</v>
      </c>
      <c r="AA1038" s="316">
        <f>J1038-Q1038</f>
        <v>280282600</v>
      </c>
      <c r="AB1038" s="316">
        <f t="shared" si="816"/>
        <v>-212298000</v>
      </c>
      <c r="AC1038" s="316"/>
      <c r="AD1038" s="317"/>
    </row>
    <row r="1039" spans="1:30" s="104" customFormat="1" ht="30" customHeight="1">
      <c r="A1039" s="307"/>
      <c r="B1039" s="308"/>
      <c r="C1039" s="309" t="s">
        <v>1741</v>
      </c>
      <c r="D1039" s="310"/>
      <c r="E1039" s="310"/>
      <c r="F1039" s="838" t="s">
        <v>1742</v>
      </c>
      <c r="G1039" s="839"/>
      <c r="H1039" s="382" t="s">
        <v>937</v>
      </c>
      <c r="I1039" s="383" t="s">
        <v>653</v>
      </c>
      <c r="J1039" s="222">
        <v>13750000</v>
      </c>
      <c r="K1039" s="311" t="s">
        <v>1723</v>
      </c>
      <c r="L1039" s="312"/>
      <c r="M1039" s="384"/>
      <c r="N1039" s="142">
        <f t="shared" si="810"/>
        <v>0</v>
      </c>
      <c r="O1039" s="75">
        <f t="shared" si="810"/>
        <v>0</v>
      </c>
      <c r="P1039" s="74">
        <v>0</v>
      </c>
      <c r="Q1039" s="74">
        <v>0</v>
      </c>
      <c r="R1039" s="74">
        <v>0</v>
      </c>
      <c r="S1039" s="143"/>
      <c r="T1039" s="314">
        <v>0</v>
      </c>
      <c r="U1039" s="315">
        <f t="shared" si="814"/>
        <v>0</v>
      </c>
      <c r="V1039" s="315">
        <f t="shared" si="814"/>
        <v>0</v>
      </c>
      <c r="W1039" s="315">
        <v>31.708915184046983</v>
      </c>
      <c r="X1039" s="315">
        <f t="shared" si="815"/>
        <v>0</v>
      </c>
      <c r="Y1039" s="315">
        <f>(P1039/J1039)*100</f>
        <v>0</v>
      </c>
      <c r="Z1039" s="316">
        <f t="shared" si="816"/>
        <v>13750000</v>
      </c>
      <c r="AA1039" s="316">
        <f>J1039-Q1039</f>
        <v>13750000</v>
      </c>
      <c r="AB1039" s="316">
        <f t="shared" si="816"/>
        <v>0</v>
      </c>
      <c r="AC1039" s="316"/>
      <c r="AD1039" s="317"/>
    </row>
    <row r="1040" spans="1:30" s="104" customFormat="1" ht="30" customHeight="1">
      <c r="A1040" s="307"/>
      <c r="B1040" s="308"/>
      <c r="C1040" s="309" t="s">
        <v>1743</v>
      </c>
      <c r="D1040" s="310"/>
      <c r="E1040" s="310"/>
      <c r="F1040" s="838" t="s">
        <v>1744</v>
      </c>
      <c r="G1040" s="839"/>
      <c r="H1040" s="382" t="s">
        <v>937</v>
      </c>
      <c r="I1040" s="383" t="s">
        <v>653</v>
      </c>
      <c r="J1040" s="222">
        <v>746692700</v>
      </c>
      <c r="K1040" s="311" t="s">
        <v>1723</v>
      </c>
      <c r="L1040" s="312"/>
      <c r="M1040" s="384"/>
      <c r="N1040" s="142">
        <v>91696000</v>
      </c>
      <c r="O1040" s="75">
        <f t="shared" si="810"/>
        <v>91696000</v>
      </c>
      <c r="P1040" s="74">
        <v>280318000</v>
      </c>
      <c r="Q1040" s="74">
        <v>280318000</v>
      </c>
      <c r="R1040" s="74">
        <v>280318000</v>
      </c>
      <c r="S1040" s="143"/>
      <c r="T1040" s="314">
        <v>38</v>
      </c>
      <c r="U1040" s="315">
        <f t="shared" si="814"/>
        <v>38</v>
      </c>
      <c r="V1040" s="315">
        <f t="shared" si="814"/>
        <v>38</v>
      </c>
      <c r="W1040" s="315">
        <v>31.708915184046983</v>
      </c>
      <c r="X1040" s="315">
        <f t="shared" si="815"/>
        <v>37.54128036875143</v>
      </c>
      <c r="Y1040" s="315">
        <f>(P1040/J1040)*100</f>
        <v>37.54128036875143</v>
      </c>
      <c r="Z1040" s="316">
        <f t="shared" si="816"/>
        <v>466374700</v>
      </c>
      <c r="AA1040" s="316">
        <f>J1040-Q1040</f>
        <v>466374700</v>
      </c>
      <c r="AB1040" s="316">
        <f t="shared" si="816"/>
        <v>-280318000</v>
      </c>
      <c r="AC1040" s="316"/>
      <c r="AD1040" s="317"/>
    </row>
    <row r="1041" spans="1:30" s="104" customFormat="1" ht="30" customHeight="1">
      <c r="A1041" s="307"/>
      <c r="B1041" s="308"/>
      <c r="C1041" s="309" t="s">
        <v>1745</v>
      </c>
      <c r="D1041" s="310"/>
      <c r="E1041" s="310"/>
      <c r="F1041" s="838" t="s">
        <v>1746</v>
      </c>
      <c r="G1041" s="839"/>
      <c r="H1041" s="382" t="s">
        <v>937</v>
      </c>
      <c r="I1041" s="383" t="s">
        <v>653</v>
      </c>
      <c r="J1041" s="222">
        <v>89797000</v>
      </c>
      <c r="K1041" s="311" t="s">
        <v>1723</v>
      </c>
      <c r="L1041" s="312"/>
      <c r="M1041" s="384"/>
      <c r="N1041" s="142">
        <f t="shared" si="810"/>
        <v>0</v>
      </c>
      <c r="O1041" s="75">
        <f t="shared" si="810"/>
        <v>0</v>
      </c>
      <c r="P1041" s="74">
        <v>12962000</v>
      </c>
      <c r="Q1041" s="74">
        <v>12962000</v>
      </c>
      <c r="R1041" s="74">
        <v>12962000</v>
      </c>
      <c r="S1041" s="143"/>
      <c r="T1041" s="314">
        <v>15</v>
      </c>
      <c r="U1041" s="315">
        <f t="shared" si="814"/>
        <v>15</v>
      </c>
      <c r="V1041" s="315">
        <f t="shared" si="814"/>
        <v>15</v>
      </c>
      <c r="W1041" s="315">
        <v>31.708915184046983</v>
      </c>
      <c r="X1041" s="315">
        <f t="shared" si="815"/>
        <v>14.434780671960088</v>
      </c>
      <c r="Y1041" s="315">
        <f>(P1041/J1041)*100</f>
        <v>14.434780671960088</v>
      </c>
      <c r="Z1041" s="316">
        <f t="shared" si="816"/>
        <v>76835000</v>
      </c>
      <c r="AA1041" s="316">
        <f>J1041-Q1041</f>
        <v>76835000</v>
      </c>
      <c r="AB1041" s="316">
        <f t="shared" si="816"/>
        <v>-12962000</v>
      </c>
      <c r="AC1041" s="316"/>
      <c r="AD1041" s="317"/>
    </row>
    <row r="1042" spans="1:30" s="35" customFormat="1" ht="45" customHeight="1">
      <c r="A1042" s="380"/>
      <c r="B1042" s="381"/>
      <c r="C1042" s="51" t="s">
        <v>1747</v>
      </c>
      <c r="D1042" s="171"/>
      <c r="E1042" s="171"/>
      <c r="F1042" s="802" t="s">
        <v>1748</v>
      </c>
      <c r="G1042" s="817"/>
      <c r="H1042" s="266"/>
      <c r="I1042" s="266"/>
      <c r="J1042" s="215"/>
      <c r="K1042" s="220"/>
      <c r="L1042" s="267"/>
      <c r="M1042" s="290"/>
      <c r="N1042" s="300"/>
      <c r="O1042" s="300"/>
      <c r="P1042" s="300"/>
      <c r="Q1042" s="300"/>
      <c r="R1042" s="300"/>
      <c r="S1042" s="270"/>
      <c r="T1042" s="220"/>
      <c r="U1042" s="220"/>
      <c r="V1042" s="220"/>
      <c r="W1042" s="220"/>
      <c r="X1042" s="220"/>
      <c r="Y1042" s="220"/>
      <c r="Z1042" s="63"/>
      <c r="AA1042" s="63"/>
      <c r="AB1042" s="63"/>
      <c r="AC1042" s="63"/>
      <c r="AD1042" s="64"/>
    </row>
    <row r="1043" spans="1:30" s="104" customFormat="1" ht="39.75" customHeight="1">
      <c r="A1043" s="307"/>
      <c r="B1043" s="308"/>
      <c r="C1043" s="386" t="s">
        <v>1749</v>
      </c>
      <c r="D1043" s="310"/>
      <c r="E1043" s="310"/>
      <c r="F1043" s="838" t="s">
        <v>1750</v>
      </c>
      <c r="G1043" s="839"/>
      <c r="H1043" s="382" t="s">
        <v>937</v>
      </c>
      <c r="I1043" s="383" t="s">
        <v>653</v>
      </c>
      <c r="J1043" s="387">
        <v>75000000</v>
      </c>
      <c r="K1043" s="388" t="s">
        <v>45</v>
      </c>
      <c r="L1043" s="312"/>
      <c r="M1043" s="384"/>
      <c r="N1043" s="142">
        <f t="shared" si="810"/>
        <v>0</v>
      </c>
      <c r="O1043" s="75">
        <f t="shared" si="810"/>
        <v>0</v>
      </c>
      <c r="P1043" s="74">
        <f t="shared" si="810"/>
        <v>0</v>
      </c>
      <c r="Q1043" s="74">
        <f t="shared" si="810"/>
        <v>0</v>
      </c>
      <c r="R1043" s="74">
        <f t="shared" si="810"/>
        <v>0</v>
      </c>
      <c r="S1043" s="143"/>
      <c r="T1043" s="314">
        <v>0</v>
      </c>
      <c r="U1043" s="315">
        <f t="shared" ref="U1043:V1044" si="817">ROUNDUP(X1043,0)</f>
        <v>0</v>
      </c>
      <c r="V1043" s="315">
        <f t="shared" si="817"/>
        <v>0</v>
      </c>
      <c r="W1043" s="315">
        <v>31.708915184046983</v>
      </c>
      <c r="X1043" s="315">
        <f t="shared" ref="X1043:X1044" si="818">Q1043/J1043*100</f>
        <v>0</v>
      </c>
      <c r="Y1043" s="315">
        <f>(P1043/J1043)*100</f>
        <v>0</v>
      </c>
      <c r="Z1043" s="316">
        <f t="shared" ref="Z1043:AB1044" si="819">J1043-P1043</f>
        <v>75000000</v>
      </c>
      <c r="AA1043" s="316">
        <f>J1043-Q1043</f>
        <v>75000000</v>
      </c>
      <c r="AB1043" s="316">
        <f t="shared" si="819"/>
        <v>0</v>
      </c>
      <c r="AC1043" s="316"/>
      <c r="AD1043" s="317"/>
    </row>
    <row r="1044" spans="1:30" s="104" customFormat="1" ht="30" customHeight="1">
      <c r="A1044" s="307"/>
      <c r="B1044" s="308"/>
      <c r="C1044" s="309" t="s">
        <v>1751</v>
      </c>
      <c r="D1044" s="310"/>
      <c r="E1044" s="310"/>
      <c r="F1044" s="838" t="s">
        <v>1752</v>
      </c>
      <c r="G1044" s="839"/>
      <c r="H1044" s="382" t="s">
        <v>937</v>
      </c>
      <c r="I1044" s="383" t="s">
        <v>653</v>
      </c>
      <c r="J1044" s="222">
        <v>770251800</v>
      </c>
      <c r="K1044" s="311"/>
      <c r="L1044" s="312"/>
      <c r="M1044" s="384"/>
      <c r="N1044" s="142">
        <f t="shared" si="810"/>
        <v>0</v>
      </c>
      <c r="O1044" s="75">
        <f t="shared" si="810"/>
        <v>0</v>
      </c>
      <c r="P1044" s="74">
        <v>180480000</v>
      </c>
      <c r="Q1044" s="74">
        <v>180480000</v>
      </c>
      <c r="R1044" s="74">
        <v>180480000</v>
      </c>
      <c r="S1044" s="143"/>
      <c r="T1044" s="314">
        <v>24</v>
      </c>
      <c r="U1044" s="315">
        <f t="shared" si="817"/>
        <v>24</v>
      </c>
      <c r="V1044" s="315">
        <f t="shared" si="817"/>
        <v>24</v>
      </c>
      <c r="W1044" s="315">
        <v>31.708915184046983</v>
      </c>
      <c r="X1044" s="315">
        <f t="shared" si="818"/>
        <v>23.431298699983564</v>
      </c>
      <c r="Y1044" s="315">
        <f>(P1044/J1044)*100</f>
        <v>23.431298699983564</v>
      </c>
      <c r="Z1044" s="316">
        <f t="shared" si="819"/>
        <v>589771800</v>
      </c>
      <c r="AA1044" s="316">
        <f>J1044-Q1044</f>
        <v>589771800</v>
      </c>
      <c r="AB1044" s="316">
        <f t="shared" si="819"/>
        <v>-180480000</v>
      </c>
      <c r="AC1044" s="316"/>
      <c r="AD1044" s="317"/>
    </row>
    <row r="1045" spans="1:30" s="35" customFormat="1" ht="30" customHeight="1">
      <c r="A1045" s="380"/>
      <c r="B1045" s="381"/>
      <c r="C1045" s="51" t="s">
        <v>1753</v>
      </c>
      <c r="D1045" s="171"/>
      <c r="E1045" s="171"/>
      <c r="F1045" s="802" t="s">
        <v>1754</v>
      </c>
      <c r="G1045" s="817"/>
      <c r="H1045" s="266"/>
      <c r="I1045" s="266"/>
      <c r="J1045" s="215"/>
      <c r="K1045" s="220"/>
      <c r="L1045" s="267"/>
      <c r="M1045" s="290"/>
      <c r="N1045" s="300"/>
      <c r="O1045" s="300"/>
      <c r="P1045" s="300"/>
      <c r="Q1045" s="300"/>
      <c r="R1045" s="300"/>
      <c r="S1045" s="270"/>
      <c r="T1045" s="220"/>
      <c r="U1045" s="220"/>
      <c r="V1045" s="220"/>
      <c r="W1045" s="220"/>
      <c r="X1045" s="220"/>
      <c r="Y1045" s="220"/>
      <c r="Z1045" s="63"/>
      <c r="AA1045" s="63"/>
      <c r="AB1045" s="63"/>
      <c r="AC1045" s="63"/>
      <c r="AD1045" s="64"/>
    </row>
    <row r="1046" spans="1:30" s="35" customFormat="1" ht="30" customHeight="1">
      <c r="A1046" s="380"/>
      <c r="B1046" s="381"/>
      <c r="C1046" s="51" t="s">
        <v>1755</v>
      </c>
      <c r="D1046" s="171"/>
      <c r="E1046" s="171"/>
      <c r="F1046" s="802" t="s">
        <v>1756</v>
      </c>
      <c r="G1046" s="817"/>
      <c r="H1046" s="266"/>
      <c r="I1046" s="266"/>
      <c r="J1046" s="215"/>
      <c r="K1046" s="220"/>
      <c r="L1046" s="267"/>
      <c r="M1046" s="290"/>
      <c r="N1046" s="300"/>
      <c r="O1046" s="300"/>
      <c r="P1046" s="300"/>
      <c r="Q1046" s="300"/>
      <c r="R1046" s="300"/>
      <c r="S1046" s="270"/>
      <c r="T1046" s="220"/>
      <c r="U1046" s="220"/>
      <c r="V1046" s="220"/>
      <c r="W1046" s="220"/>
      <c r="X1046" s="220"/>
      <c r="Y1046" s="220"/>
      <c r="Z1046" s="63"/>
      <c r="AA1046" s="63"/>
      <c r="AB1046" s="63"/>
      <c r="AC1046" s="63"/>
      <c r="AD1046" s="64"/>
    </row>
    <row r="1047" spans="1:30" s="104" customFormat="1" ht="45" customHeight="1">
      <c r="A1047" s="307"/>
      <c r="B1047" s="308"/>
      <c r="C1047" s="309" t="s">
        <v>1757</v>
      </c>
      <c r="D1047" s="310"/>
      <c r="E1047" s="310"/>
      <c r="F1047" s="838" t="s">
        <v>1758</v>
      </c>
      <c r="G1047" s="839"/>
      <c r="H1047" s="382" t="s">
        <v>937</v>
      </c>
      <c r="I1047" s="383" t="s">
        <v>653</v>
      </c>
      <c r="J1047" s="222">
        <v>375000000</v>
      </c>
      <c r="K1047" s="311"/>
      <c r="L1047" s="312"/>
      <c r="M1047" s="384"/>
      <c r="N1047" s="142">
        <f>M1047</f>
        <v>0</v>
      </c>
      <c r="O1047" s="75">
        <f t="shared" ref="O1047:R1048" si="820">N1047</f>
        <v>0</v>
      </c>
      <c r="P1047" s="74">
        <v>82117600</v>
      </c>
      <c r="Q1047" s="74">
        <v>82117600</v>
      </c>
      <c r="R1047" s="74">
        <v>82117600</v>
      </c>
      <c r="S1047" s="143"/>
      <c r="T1047" s="314">
        <v>22</v>
      </c>
      <c r="U1047" s="315">
        <f t="shared" ref="U1047:V1049" si="821">ROUNDUP(X1047,0)</f>
        <v>22</v>
      </c>
      <c r="V1047" s="315">
        <f t="shared" si="821"/>
        <v>22</v>
      </c>
      <c r="W1047" s="315">
        <v>31.708915184046983</v>
      </c>
      <c r="X1047" s="315">
        <f t="shared" ref="X1047:X1049" si="822">Q1047/J1047*100</f>
        <v>21.898026666666667</v>
      </c>
      <c r="Y1047" s="315">
        <f>(P1047/J1047)*100</f>
        <v>21.898026666666667</v>
      </c>
      <c r="Z1047" s="316">
        <f t="shared" ref="Z1047:AB1049" si="823">J1047-P1047</f>
        <v>292882400</v>
      </c>
      <c r="AA1047" s="316">
        <f>J1047-Q1047</f>
        <v>292882400</v>
      </c>
      <c r="AB1047" s="316">
        <f t="shared" si="823"/>
        <v>-82117600</v>
      </c>
      <c r="AC1047" s="316"/>
      <c r="AD1047" s="317"/>
    </row>
    <row r="1048" spans="1:30" s="104" customFormat="1" ht="45" customHeight="1">
      <c r="A1048" s="307"/>
      <c r="B1048" s="308"/>
      <c r="C1048" s="309" t="s">
        <v>1759</v>
      </c>
      <c r="D1048" s="310"/>
      <c r="E1048" s="310"/>
      <c r="F1048" s="838" t="s">
        <v>1760</v>
      </c>
      <c r="G1048" s="839"/>
      <c r="H1048" s="382" t="s">
        <v>937</v>
      </c>
      <c r="I1048" s="383" t="s">
        <v>653</v>
      </c>
      <c r="J1048" s="222">
        <v>631709200</v>
      </c>
      <c r="K1048" s="311"/>
      <c r="L1048" s="312"/>
      <c r="M1048" s="384"/>
      <c r="N1048" s="142">
        <f>M1048</f>
        <v>0</v>
      </c>
      <c r="O1048" s="75">
        <f t="shared" si="820"/>
        <v>0</v>
      </c>
      <c r="P1048" s="74">
        <f t="shared" si="820"/>
        <v>0</v>
      </c>
      <c r="Q1048" s="74">
        <f t="shared" si="820"/>
        <v>0</v>
      </c>
      <c r="R1048" s="74">
        <f t="shared" si="820"/>
        <v>0</v>
      </c>
      <c r="S1048" s="143"/>
      <c r="T1048" s="314">
        <v>0</v>
      </c>
      <c r="U1048" s="315">
        <f t="shared" si="821"/>
        <v>0</v>
      </c>
      <c r="V1048" s="315">
        <f t="shared" si="821"/>
        <v>0</v>
      </c>
      <c r="W1048" s="315">
        <v>31.708915184046983</v>
      </c>
      <c r="X1048" s="315">
        <f t="shared" si="822"/>
        <v>0</v>
      </c>
      <c r="Y1048" s="315">
        <f>(P1048/J1048)*100</f>
        <v>0</v>
      </c>
      <c r="Z1048" s="316">
        <f t="shared" si="823"/>
        <v>631709200</v>
      </c>
      <c r="AA1048" s="316">
        <f>J1048-Q1048</f>
        <v>631709200</v>
      </c>
      <c r="AB1048" s="316">
        <f t="shared" si="823"/>
        <v>0</v>
      </c>
      <c r="AC1048" s="316"/>
      <c r="AD1048" s="317"/>
    </row>
    <row r="1049" spans="1:30" s="104" customFormat="1" ht="30" customHeight="1">
      <c r="A1049" s="36"/>
      <c r="B1049" s="37"/>
      <c r="C1049" s="25" t="s">
        <v>1761</v>
      </c>
      <c r="D1049" s="109"/>
      <c r="E1049" s="109"/>
      <c r="F1049" s="818" t="s">
        <v>1762</v>
      </c>
      <c r="G1049" s="819"/>
      <c r="H1049" s="27"/>
      <c r="I1049" s="28"/>
      <c r="J1049" s="258">
        <f>SUM(J1050:J1087)</f>
        <v>4914272688</v>
      </c>
      <c r="K1049" s="207"/>
      <c r="L1049" s="320"/>
      <c r="M1049" s="320"/>
      <c r="N1049" s="258">
        <f>SUM(N1050:N1087)</f>
        <v>1372304562</v>
      </c>
      <c r="O1049" s="258">
        <f>SUM(O1050:O1087)</f>
        <v>1631230538</v>
      </c>
      <c r="P1049" s="258">
        <f>SUM(P1050:P1087)</f>
        <v>2309034667</v>
      </c>
      <c r="Q1049" s="258">
        <f>SUM(Q1050:Q1087)</f>
        <v>2598904561</v>
      </c>
      <c r="R1049" s="258">
        <f>SUM(R1050:R1087)</f>
        <v>2362847067</v>
      </c>
      <c r="S1049" s="389"/>
      <c r="T1049" s="259">
        <v>47</v>
      </c>
      <c r="U1049" s="259">
        <f t="shared" si="821"/>
        <v>53</v>
      </c>
      <c r="V1049" s="259">
        <f t="shared" si="821"/>
        <v>47</v>
      </c>
      <c r="W1049" s="259">
        <v>31.708915184046983</v>
      </c>
      <c r="X1049" s="259">
        <f t="shared" si="822"/>
        <v>52.884826015987663</v>
      </c>
      <c r="Y1049" s="259">
        <f>(P1049/J1049)*100</f>
        <v>46.986295095881744</v>
      </c>
      <c r="Z1049" s="29">
        <f t="shared" si="823"/>
        <v>2605238021</v>
      </c>
      <c r="AA1049" s="29">
        <f>J1049-Q1049</f>
        <v>2315368127</v>
      </c>
      <c r="AB1049" s="29">
        <f t="shared" si="823"/>
        <v>-2362847067</v>
      </c>
      <c r="AC1049" s="111"/>
      <c r="AD1049" s="112"/>
    </row>
    <row r="1050" spans="1:30" s="65" customFormat="1" ht="30" customHeight="1">
      <c r="A1050" s="5"/>
      <c r="B1050" s="5"/>
      <c r="C1050" s="38" t="s">
        <v>1763</v>
      </c>
      <c r="D1050" s="39"/>
      <c r="E1050" s="390"/>
      <c r="F1050" s="800" t="s">
        <v>38</v>
      </c>
      <c r="G1050" s="801"/>
      <c r="H1050" s="41"/>
      <c r="I1050" s="41"/>
      <c r="J1050" s="391"/>
      <c r="K1050" s="120"/>
      <c r="L1050" s="116"/>
      <c r="M1050" s="116"/>
      <c r="N1050" s="322"/>
      <c r="O1050" s="322"/>
      <c r="P1050" s="322"/>
      <c r="Q1050" s="322"/>
      <c r="R1050" s="322"/>
      <c r="S1050" s="392"/>
      <c r="T1050" s="393"/>
      <c r="U1050" s="393"/>
      <c r="V1050" s="393"/>
      <c r="W1050" s="393"/>
      <c r="X1050" s="393"/>
      <c r="Y1050" s="393"/>
      <c r="Z1050" s="391"/>
      <c r="AA1050" s="391"/>
      <c r="AB1050" s="391"/>
      <c r="AC1050" s="42"/>
      <c r="AD1050" s="122"/>
    </row>
    <row r="1051" spans="1:30" s="65" customFormat="1" ht="30" customHeight="1">
      <c r="A1051" s="5"/>
      <c r="B1051" s="5"/>
      <c r="C1051" s="51" t="s">
        <v>1764</v>
      </c>
      <c r="D1051" s="171"/>
      <c r="E1051" s="394"/>
      <c r="F1051" s="840" t="s">
        <v>40</v>
      </c>
      <c r="G1051" s="841"/>
      <c r="H1051" s="395"/>
      <c r="I1051" s="396"/>
      <c r="J1051" s="397"/>
      <c r="K1051" s="398"/>
      <c r="L1051" s="399"/>
      <c r="M1051" s="400"/>
      <c r="N1051" s="401"/>
      <c r="O1051" s="401"/>
      <c r="P1051" s="401"/>
      <c r="Q1051" s="401"/>
      <c r="R1051" s="401"/>
      <c r="S1051" s="399"/>
      <c r="T1051" s="399"/>
      <c r="U1051" s="399"/>
      <c r="V1051" s="399"/>
      <c r="W1051" s="399"/>
      <c r="X1051" s="399"/>
      <c r="Y1051" s="399"/>
      <c r="Z1051" s="402"/>
      <c r="AA1051" s="402"/>
      <c r="AB1051" s="402"/>
      <c r="AC1051" s="396"/>
      <c r="AD1051" s="396"/>
    </row>
    <row r="1052" spans="1:30" s="100" customFormat="1" ht="30" customHeight="1">
      <c r="A1052" s="88"/>
      <c r="B1052" s="88"/>
      <c r="C1052" s="82" t="s">
        <v>1765</v>
      </c>
      <c r="D1052" s="83"/>
      <c r="E1052" s="403"/>
      <c r="F1052" s="822" t="s">
        <v>42</v>
      </c>
      <c r="G1052" s="823"/>
      <c r="H1052" s="145" t="s">
        <v>1766</v>
      </c>
      <c r="I1052" s="145" t="s">
        <v>44</v>
      </c>
      <c r="J1052" s="295">
        <v>14999400</v>
      </c>
      <c r="K1052" s="231" t="s">
        <v>45</v>
      </c>
      <c r="L1052" s="249" t="s">
        <v>46</v>
      </c>
      <c r="M1052" s="141"/>
      <c r="N1052" s="142">
        <v>6671900</v>
      </c>
      <c r="O1052" s="75">
        <f t="shared" ref="O1052:R1053" si="824">N1052</f>
        <v>6671900</v>
      </c>
      <c r="P1052" s="74">
        <f t="shared" si="824"/>
        <v>6671900</v>
      </c>
      <c r="Q1052" s="74">
        <v>6671900</v>
      </c>
      <c r="R1052" s="74">
        <f t="shared" si="824"/>
        <v>6671900</v>
      </c>
      <c r="S1052" s="143"/>
      <c r="T1052" s="77">
        <v>45</v>
      </c>
      <c r="U1052" s="315">
        <f t="shared" ref="U1052:V1053" si="825">ROUNDUP(X1052,0)</f>
        <v>45</v>
      </c>
      <c r="V1052" s="315">
        <f t="shared" si="825"/>
        <v>45</v>
      </c>
      <c r="W1052" s="315">
        <v>31.708915184046983</v>
      </c>
      <c r="X1052" s="315">
        <f t="shared" ref="X1052:X1053" si="826">Q1052/J1052*100</f>
        <v>44.481112577836448</v>
      </c>
      <c r="Y1052" s="78">
        <f>(P1052/J1052)*100</f>
        <v>44.481112577836448</v>
      </c>
      <c r="Z1052" s="79">
        <f t="shared" ref="Z1052:AB1053" si="827">J1052-P1052</f>
        <v>8327500</v>
      </c>
      <c r="AA1052" s="79">
        <f>J1052-Q1052</f>
        <v>8327500</v>
      </c>
      <c r="AB1052" s="79" t="e">
        <f t="shared" si="827"/>
        <v>#VALUE!</v>
      </c>
      <c r="AC1052" s="102"/>
      <c r="AD1052" s="226"/>
    </row>
    <row r="1053" spans="1:30" s="100" customFormat="1" ht="30" customHeight="1">
      <c r="A1053" s="88"/>
      <c r="B1053" s="88"/>
      <c r="C1053" s="82" t="s">
        <v>1767</v>
      </c>
      <c r="D1053" s="83"/>
      <c r="E1053" s="403"/>
      <c r="F1053" s="842" t="s">
        <v>49</v>
      </c>
      <c r="G1053" s="843"/>
      <c r="H1053" s="145" t="s">
        <v>1766</v>
      </c>
      <c r="I1053" s="145" t="s">
        <v>44</v>
      </c>
      <c r="J1053" s="404">
        <v>7499800</v>
      </c>
      <c r="K1053" s="231" t="s">
        <v>45</v>
      </c>
      <c r="L1053" s="249" t="s">
        <v>46</v>
      </c>
      <c r="M1053" s="405"/>
      <c r="N1053" s="142">
        <v>6346000</v>
      </c>
      <c r="O1053" s="75">
        <f t="shared" si="824"/>
        <v>6346000</v>
      </c>
      <c r="P1053" s="74">
        <f t="shared" si="824"/>
        <v>6346000</v>
      </c>
      <c r="Q1053" s="74">
        <v>6346000</v>
      </c>
      <c r="R1053" s="74">
        <f t="shared" si="824"/>
        <v>6346000</v>
      </c>
      <c r="S1053" s="406"/>
      <c r="T1053" s="77">
        <v>85</v>
      </c>
      <c r="U1053" s="315">
        <f t="shared" si="825"/>
        <v>85</v>
      </c>
      <c r="V1053" s="315">
        <f t="shared" si="825"/>
        <v>85</v>
      </c>
      <c r="W1053" s="315">
        <v>31.708915184046983</v>
      </c>
      <c r="X1053" s="315">
        <f t="shared" si="826"/>
        <v>84.615589749059978</v>
      </c>
      <c r="Y1053" s="78">
        <f>(P1053/J1053)*100</f>
        <v>84.615589749059978</v>
      </c>
      <c r="Z1053" s="79">
        <f t="shared" si="827"/>
        <v>1153800</v>
      </c>
      <c r="AA1053" s="79">
        <f>J1053-Q1053</f>
        <v>1153800</v>
      </c>
      <c r="AB1053" s="79" t="e">
        <f t="shared" si="827"/>
        <v>#VALUE!</v>
      </c>
      <c r="AC1053" s="407"/>
      <c r="AD1053" s="408"/>
    </row>
    <row r="1054" spans="1:30" s="65" customFormat="1" ht="30" customHeight="1">
      <c r="A1054" s="5"/>
      <c r="B1054" s="5"/>
      <c r="C1054" s="51" t="s">
        <v>1768</v>
      </c>
      <c r="D1054" s="171"/>
      <c r="E1054" s="394"/>
      <c r="F1054" s="840" t="s">
        <v>51</v>
      </c>
      <c r="G1054" s="841"/>
      <c r="H1054" s="395"/>
      <c r="I1054" s="396"/>
      <c r="J1054" s="397"/>
      <c r="K1054" s="398"/>
      <c r="L1054" s="399"/>
      <c r="M1054" s="400"/>
      <c r="N1054" s="401"/>
      <c r="O1054" s="401"/>
      <c r="P1054" s="401"/>
      <c r="Q1054" s="401"/>
      <c r="R1054" s="401"/>
      <c r="S1054" s="399"/>
      <c r="T1054" s="399"/>
      <c r="U1054" s="399"/>
      <c r="V1054" s="399"/>
      <c r="W1054" s="399"/>
      <c r="X1054" s="399"/>
      <c r="Y1054" s="399"/>
      <c r="Z1054" s="402"/>
      <c r="AA1054" s="402"/>
      <c r="AB1054" s="402"/>
      <c r="AC1054" s="396"/>
      <c r="AD1054" s="396"/>
    </row>
    <row r="1055" spans="1:30" s="100" customFormat="1" ht="30" customHeight="1">
      <c r="A1055" s="88"/>
      <c r="B1055" s="88"/>
      <c r="C1055" s="82" t="s">
        <v>1769</v>
      </c>
      <c r="D1055" s="83"/>
      <c r="E1055" s="403"/>
      <c r="F1055" s="842" t="s">
        <v>53</v>
      </c>
      <c r="G1055" s="844"/>
      <c r="H1055" s="145" t="s">
        <v>1766</v>
      </c>
      <c r="I1055" s="145" t="s">
        <v>44</v>
      </c>
      <c r="J1055" s="404">
        <v>3206797188</v>
      </c>
      <c r="K1055" s="231" t="s">
        <v>45</v>
      </c>
      <c r="L1055" s="249" t="s">
        <v>46</v>
      </c>
      <c r="M1055" s="409"/>
      <c r="N1055" s="142">
        <v>1204971458</v>
      </c>
      <c r="O1055" s="75">
        <v>1364198858</v>
      </c>
      <c r="P1055" s="74">
        <v>1856585689</v>
      </c>
      <c r="Q1055" s="74">
        <v>1944438213</v>
      </c>
      <c r="R1055" s="74">
        <v>1856585689</v>
      </c>
      <c r="S1055" s="406"/>
      <c r="T1055" s="77">
        <v>58</v>
      </c>
      <c r="U1055" s="315">
        <f t="shared" ref="U1055:V1057" si="828">ROUNDUP(X1055,0)</f>
        <v>61</v>
      </c>
      <c r="V1055" s="315">
        <f t="shared" si="828"/>
        <v>58</v>
      </c>
      <c r="W1055" s="315">
        <v>31.708915184046983</v>
      </c>
      <c r="X1055" s="315">
        <f t="shared" ref="X1055:X1057" si="829">Q1055/J1055*100</f>
        <v>60.634898280321181</v>
      </c>
      <c r="Y1055" s="78">
        <f>(P1055/J1055)*100</f>
        <v>57.895326088829037</v>
      </c>
      <c r="Z1055" s="79">
        <f t="shared" ref="Z1055:AB1057" si="830">J1055-P1055</f>
        <v>1350211499</v>
      </c>
      <c r="AA1055" s="79">
        <f>J1055-Q1055</f>
        <v>1262358975</v>
      </c>
      <c r="AB1055" s="79" t="e">
        <f t="shared" si="830"/>
        <v>#VALUE!</v>
      </c>
      <c r="AC1055" s="407"/>
      <c r="AD1055" s="408"/>
    </row>
    <row r="1056" spans="1:30" s="100" customFormat="1" ht="30" customHeight="1">
      <c r="A1056" s="88"/>
      <c r="B1056" s="88"/>
      <c r="C1056" s="82" t="s">
        <v>1770</v>
      </c>
      <c r="D1056" s="83"/>
      <c r="E1056" s="403"/>
      <c r="F1056" s="842" t="s">
        <v>174</v>
      </c>
      <c r="G1056" s="844"/>
      <c r="H1056" s="145" t="s">
        <v>1766</v>
      </c>
      <c r="I1056" s="145" t="s">
        <v>44</v>
      </c>
      <c r="J1056" s="404">
        <v>42099600</v>
      </c>
      <c r="K1056" s="231" t="s">
        <v>45</v>
      </c>
      <c r="L1056" s="249" t="s">
        <v>46</v>
      </c>
      <c r="M1056" s="405"/>
      <c r="N1056" s="142">
        <v>10524900</v>
      </c>
      <c r="O1056" s="75">
        <v>10524900</v>
      </c>
      <c r="P1056" s="74">
        <v>21049800</v>
      </c>
      <c r="Q1056" s="74">
        <v>21049800</v>
      </c>
      <c r="R1056" s="74">
        <v>21049800</v>
      </c>
      <c r="S1056" s="406"/>
      <c r="T1056" s="77">
        <v>50</v>
      </c>
      <c r="U1056" s="315">
        <f t="shared" si="828"/>
        <v>50</v>
      </c>
      <c r="V1056" s="315">
        <f t="shared" si="828"/>
        <v>50</v>
      </c>
      <c r="W1056" s="315">
        <v>31.708915184046983</v>
      </c>
      <c r="X1056" s="315">
        <f t="shared" si="829"/>
        <v>50</v>
      </c>
      <c r="Y1056" s="78">
        <f>(P1056/J1056)*100</f>
        <v>50</v>
      </c>
      <c r="Z1056" s="79">
        <f t="shared" si="830"/>
        <v>21049800</v>
      </c>
      <c r="AA1056" s="79">
        <f>J1056-Q1056</f>
        <v>21049800</v>
      </c>
      <c r="AB1056" s="79" t="e">
        <f t="shared" si="830"/>
        <v>#VALUE!</v>
      </c>
      <c r="AC1056" s="407"/>
      <c r="AD1056" s="408"/>
    </row>
    <row r="1057" spans="1:30" s="100" customFormat="1" ht="30" customHeight="1">
      <c r="A1057" s="88"/>
      <c r="B1057" s="88"/>
      <c r="C1057" s="82" t="s">
        <v>1771</v>
      </c>
      <c r="D1057" s="83"/>
      <c r="E1057" s="403"/>
      <c r="F1057" s="824" t="s">
        <v>57</v>
      </c>
      <c r="G1057" s="825"/>
      <c r="H1057" s="145" t="s">
        <v>1766</v>
      </c>
      <c r="I1057" s="145" t="s">
        <v>44</v>
      </c>
      <c r="J1057" s="295">
        <v>4999900</v>
      </c>
      <c r="K1057" s="231" t="s">
        <v>45</v>
      </c>
      <c r="L1057" s="249" t="s">
        <v>46</v>
      </c>
      <c r="M1057" s="405"/>
      <c r="N1057" s="142">
        <v>4201700</v>
      </c>
      <c r="O1057" s="75">
        <v>4201700</v>
      </c>
      <c r="P1057" s="74">
        <f t="shared" ref="P1057:R1057" si="831">O1057</f>
        <v>4201700</v>
      </c>
      <c r="Q1057" s="74">
        <v>4201700</v>
      </c>
      <c r="R1057" s="74">
        <f t="shared" si="831"/>
        <v>4201700</v>
      </c>
      <c r="S1057" s="406"/>
      <c r="T1057" s="77">
        <v>85</v>
      </c>
      <c r="U1057" s="315">
        <f t="shared" si="828"/>
        <v>85</v>
      </c>
      <c r="V1057" s="315">
        <f t="shared" si="828"/>
        <v>85</v>
      </c>
      <c r="W1057" s="315">
        <v>31.708915184046983</v>
      </c>
      <c r="X1057" s="315">
        <f t="shared" si="829"/>
        <v>84.035680713614269</v>
      </c>
      <c r="Y1057" s="78">
        <f>(P1057/J1057)*100</f>
        <v>84.035680713614269</v>
      </c>
      <c r="Z1057" s="79">
        <f t="shared" si="830"/>
        <v>798200</v>
      </c>
      <c r="AA1057" s="79">
        <f>J1057-Q1057</f>
        <v>798200</v>
      </c>
      <c r="AB1057" s="79" t="e">
        <f t="shared" si="830"/>
        <v>#VALUE!</v>
      </c>
      <c r="AC1057" s="407"/>
      <c r="AD1057" s="408"/>
    </row>
    <row r="1058" spans="1:30" s="65" customFormat="1" ht="30" customHeight="1">
      <c r="A1058" s="5"/>
      <c r="B1058" s="5"/>
      <c r="C1058" s="51" t="s">
        <v>1772</v>
      </c>
      <c r="D1058" s="171"/>
      <c r="E1058" s="394"/>
      <c r="F1058" s="840" t="s">
        <v>63</v>
      </c>
      <c r="G1058" s="841"/>
      <c r="H1058" s="395"/>
      <c r="I1058" s="396"/>
      <c r="J1058" s="397"/>
      <c r="K1058" s="398"/>
      <c r="L1058" s="399"/>
      <c r="M1058" s="400"/>
      <c r="N1058" s="401"/>
      <c r="O1058" s="401"/>
      <c r="P1058" s="401"/>
      <c r="Q1058" s="401"/>
      <c r="R1058" s="401"/>
      <c r="S1058" s="399"/>
      <c r="T1058" s="399"/>
      <c r="U1058" s="399"/>
      <c r="V1058" s="399"/>
      <c r="W1058" s="399"/>
      <c r="X1058" s="399"/>
      <c r="Y1058" s="399"/>
      <c r="Z1058" s="402"/>
      <c r="AA1058" s="402"/>
      <c r="AB1058" s="402"/>
      <c r="AC1058" s="396"/>
      <c r="AD1058" s="396"/>
    </row>
    <row r="1059" spans="1:30" s="100" customFormat="1" ht="30" customHeight="1">
      <c r="A1059" s="88"/>
      <c r="B1059" s="88"/>
      <c r="C1059" s="82" t="s">
        <v>1773</v>
      </c>
      <c r="D1059" s="83"/>
      <c r="E1059" s="403"/>
      <c r="F1059" s="842" t="s">
        <v>65</v>
      </c>
      <c r="G1059" s="844"/>
      <c r="H1059" s="145" t="s">
        <v>1766</v>
      </c>
      <c r="I1059" s="145" t="s">
        <v>44</v>
      </c>
      <c r="J1059" s="404">
        <v>6293000</v>
      </c>
      <c r="K1059" s="231" t="s">
        <v>45</v>
      </c>
      <c r="L1059" s="249" t="s">
        <v>46</v>
      </c>
      <c r="M1059" s="405"/>
      <c r="N1059" s="142">
        <v>1463400</v>
      </c>
      <c r="O1059" s="75">
        <f t="shared" ref="O1059:R1063" si="832">N1059</f>
        <v>1463400</v>
      </c>
      <c r="P1059" s="74">
        <v>2716200</v>
      </c>
      <c r="Q1059" s="74">
        <v>2716200</v>
      </c>
      <c r="R1059" s="74">
        <v>2716200</v>
      </c>
      <c r="S1059" s="406"/>
      <c r="T1059" s="77">
        <v>44</v>
      </c>
      <c r="U1059" s="315">
        <f t="shared" ref="U1059:V1064" si="833">ROUNDUP(X1059,0)</f>
        <v>44</v>
      </c>
      <c r="V1059" s="315">
        <f t="shared" si="833"/>
        <v>44</v>
      </c>
      <c r="W1059" s="315">
        <v>31.708915184046983</v>
      </c>
      <c r="X1059" s="315">
        <f t="shared" ref="X1059:X1064" si="834">Q1059/J1059*100</f>
        <v>43.162243762911174</v>
      </c>
      <c r="Y1059" s="78">
        <f t="shared" ref="Y1059:Y1064" si="835">(P1059/J1059)*100</f>
        <v>43.162243762911174</v>
      </c>
      <c r="Z1059" s="79">
        <f t="shared" ref="Z1059:AB1064" si="836">J1059-P1059</f>
        <v>3576800</v>
      </c>
      <c r="AA1059" s="79">
        <f t="shared" ref="AA1059:AA1064" si="837">J1059-Q1059</f>
        <v>3576800</v>
      </c>
      <c r="AB1059" s="79" t="e">
        <f t="shared" si="836"/>
        <v>#VALUE!</v>
      </c>
      <c r="AC1059" s="407"/>
      <c r="AD1059" s="408"/>
    </row>
    <row r="1060" spans="1:30" s="88" customFormat="1" ht="30" customHeight="1">
      <c r="B1060" s="89"/>
      <c r="C1060" s="82" t="s">
        <v>1774</v>
      </c>
      <c r="D1060" s="83"/>
      <c r="E1060" s="83"/>
      <c r="F1060" s="842" t="s">
        <v>67</v>
      </c>
      <c r="G1060" s="844"/>
      <c r="H1060" s="145" t="s">
        <v>1766</v>
      </c>
      <c r="I1060" s="145" t="s">
        <v>44</v>
      </c>
      <c r="J1060" s="404">
        <v>18756400</v>
      </c>
      <c r="K1060" s="231" t="s">
        <v>45</v>
      </c>
      <c r="L1060" s="249" t="s">
        <v>46</v>
      </c>
      <c r="M1060" s="141"/>
      <c r="N1060" s="142">
        <v>3616000</v>
      </c>
      <c r="O1060" s="75">
        <f t="shared" si="832"/>
        <v>3616000</v>
      </c>
      <c r="P1060" s="74">
        <f t="shared" si="832"/>
        <v>3616000</v>
      </c>
      <c r="Q1060" s="74">
        <v>11990200</v>
      </c>
      <c r="R1060" s="74">
        <f t="shared" si="832"/>
        <v>11990200</v>
      </c>
      <c r="S1060" s="406"/>
      <c r="T1060" s="77">
        <v>20</v>
      </c>
      <c r="U1060" s="315">
        <f t="shared" si="833"/>
        <v>64</v>
      </c>
      <c r="V1060" s="315">
        <f t="shared" si="833"/>
        <v>20</v>
      </c>
      <c r="W1060" s="315">
        <v>31.708915184046983</v>
      </c>
      <c r="X1060" s="315">
        <f t="shared" si="834"/>
        <v>63.925913288264269</v>
      </c>
      <c r="Y1060" s="78">
        <f t="shared" si="835"/>
        <v>19.27875285235973</v>
      </c>
      <c r="Z1060" s="79">
        <f t="shared" si="836"/>
        <v>15140400</v>
      </c>
      <c r="AA1060" s="79">
        <f t="shared" si="837"/>
        <v>6766200</v>
      </c>
      <c r="AB1060" s="79" t="e">
        <f t="shared" si="836"/>
        <v>#VALUE!</v>
      </c>
      <c r="AC1060" s="407"/>
      <c r="AD1060" s="408"/>
    </row>
    <row r="1061" spans="1:30" s="100" customFormat="1" ht="30" customHeight="1">
      <c r="A1061" s="88"/>
      <c r="B1061" s="88"/>
      <c r="C1061" s="82" t="s">
        <v>1775</v>
      </c>
      <c r="D1061" s="83"/>
      <c r="E1061" s="403"/>
      <c r="F1061" s="842" t="s">
        <v>69</v>
      </c>
      <c r="G1061" s="844"/>
      <c r="H1061" s="145" t="s">
        <v>1766</v>
      </c>
      <c r="I1061" s="145" t="s">
        <v>44</v>
      </c>
      <c r="J1061" s="404">
        <v>4997500</v>
      </c>
      <c r="K1061" s="231" t="s">
        <v>45</v>
      </c>
      <c r="L1061" s="249" t="s">
        <v>46</v>
      </c>
      <c r="M1061" s="405"/>
      <c r="N1061" s="142">
        <v>1242600</v>
      </c>
      <c r="O1061" s="75">
        <f t="shared" si="832"/>
        <v>1242600</v>
      </c>
      <c r="P1061" s="74">
        <v>2355900</v>
      </c>
      <c r="Q1061" s="74">
        <v>2355900</v>
      </c>
      <c r="R1061" s="74">
        <v>2355900</v>
      </c>
      <c r="S1061" s="406"/>
      <c r="T1061" s="77">
        <v>48</v>
      </c>
      <c r="U1061" s="315">
        <f t="shared" si="833"/>
        <v>48</v>
      </c>
      <c r="V1061" s="315">
        <f t="shared" si="833"/>
        <v>48</v>
      </c>
      <c r="W1061" s="315">
        <v>31.708915184046983</v>
      </c>
      <c r="X1061" s="315">
        <f t="shared" si="834"/>
        <v>47.141570785392695</v>
      </c>
      <c r="Y1061" s="78">
        <f t="shared" si="835"/>
        <v>47.141570785392695</v>
      </c>
      <c r="Z1061" s="79">
        <f t="shared" si="836"/>
        <v>2641600</v>
      </c>
      <c r="AA1061" s="79">
        <f t="shared" si="837"/>
        <v>2641600</v>
      </c>
      <c r="AB1061" s="79" t="e">
        <f t="shared" si="836"/>
        <v>#VALUE!</v>
      </c>
      <c r="AC1061" s="407"/>
      <c r="AD1061" s="408"/>
    </row>
    <row r="1062" spans="1:30" s="100" customFormat="1" ht="30" customHeight="1">
      <c r="A1062" s="88"/>
      <c r="B1062" s="88"/>
      <c r="C1062" s="82" t="s">
        <v>1776</v>
      </c>
      <c r="D1062" s="83"/>
      <c r="E1062" s="83"/>
      <c r="F1062" s="842" t="s">
        <v>71</v>
      </c>
      <c r="G1062" s="844"/>
      <c r="H1062" s="145" t="s">
        <v>1766</v>
      </c>
      <c r="I1062" s="145" t="s">
        <v>44</v>
      </c>
      <c r="J1062" s="404">
        <v>14452900</v>
      </c>
      <c r="K1062" s="231" t="s">
        <v>45</v>
      </c>
      <c r="L1062" s="249" t="s">
        <v>46</v>
      </c>
      <c r="M1062" s="405"/>
      <c r="N1062" s="142">
        <v>3319000</v>
      </c>
      <c r="O1062" s="75">
        <f t="shared" si="832"/>
        <v>3319000</v>
      </c>
      <c r="P1062" s="74">
        <v>6600000</v>
      </c>
      <c r="Q1062" s="74">
        <v>6600000</v>
      </c>
      <c r="R1062" s="74">
        <v>6600000</v>
      </c>
      <c r="S1062" s="406"/>
      <c r="T1062" s="77">
        <v>46</v>
      </c>
      <c r="U1062" s="315">
        <f t="shared" si="833"/>
        <v>46</v>
      </c>
      <c r="V1062" s="315">
        <f t="shared" si="833"/>
        <v>46</v>
      </c>
      <c r="W1062" s="315">
        <v>31.708915184046983</v>
      </c>
      <c r="X1062" s="315">
        <f t="shared" si="834"/>
        <v>45.665575766801126</v>
      </c>
      <c r="Y1062" s="78">
        <f t="shared" si="835"/>
        <v>45.665575766801126</v>
      </c>
      <c r="Z1062" s="79">
        <f t="shared" si="836"/>
        <v>7852900</v>
      </c>
      <c r="AA1062" s="79">
        <f t="shared" si="837"/>
        <v>7852900</v>
      </c>
      <c r="AB1062" s="79" t="e">
        <f t="shared" si="836"/>
        <v>#VALUE!</v>
      </c>
      <c r="AC1062" s="407"/>
      <c r="AD1062" s="408"/>
    </row>
    <row r="1063" spans="1:30" s="100" customFormat="1" ht="30" customHeight="1">
      <c r="A1063" s="88"/>
      <c r="B1063" s="88"/>
      <c r="C1063" s="82" t="s">
        <v>1777</v>
      </c>
      <c r="D1063" s="83"/>
      <c r="E1063" s="83"/>
      <c r="F1063" s="842" t="s">
        <v>73</v>
      </c>
      <c r="G1063" s="844"/>
      <c r="H1063" s="145" t="s">
        <v>1766</v>
      </c>
      <c r="I1063" s="145" t="s">
        <v>44</v>
      </c>
      <c r="J1063" s="404">
        <v>12005800</v>
      </c>
      <c r="K1063" s="231" t="s">
        <v>45</v>
      </c>
      <c r="L1063" s="249" t="s">
        <v>46</v>
      </c>
      <c r="M1063" s="405"/>
      <c r="N1063" s="142">
        <f t="shared" ref="N1063:N1067" si="838">M1063</f>
        <v>0</v>
      </c>
      <c r="O1063" s="75">
        <f t="shared" si="832"/>
        <v>0</v>
      </c>
      <c r="P1063" s="74">
        <v>3660000</v>
      </c>
      <c r="Q1063" s="74">
        <v>3660000</v>
      </c>
      <c r="R1063" s="74">
        <v>3660000</v>
      </c>
      <c r="S1063" s="406"/>
      <c r="T1063" s="77">
        <v>31</v>
      </c>
      <c r="U1063" s="315">
        <f t="shared" si="833"/>
        <v>31</v>
      </c>
      <c r="V1063" s="315">
        <f t="shared" si="833"/>
        <v>31</v>
      </c>
      <c r="W1063" s="315">
        <v>31.708915184046983</v>
      </c>
      <c r="X1063" s="315">
        <f t="shared" si="834"/>
        <v>30.485265455030071</v>
      </c>
      <c r="Y1063" s="78">
        <f t="shared" si="835"/>
        <v>30.485265455030071</v>
      </c>
      <c r="Z1063" s="79">
        <f t="shared" si="836"/>
        <v>8345800</v>
      </c>
      <c r="AA1063" s="79">
        <f t="shared" si="837"/>
        <v>8345800</v>
      </c>
      <c r="AB1063" s="79" t="e">
        <f t="shared" si="836"/>
        <v>#VALUE!</v>
      </c>
      <c r="AC1063" s="407"/>
      <c r="AD1063" s="408"/>
    </row>
    <row r="1064" spans="1:30" s="100" customFormat="1" ht="30" customHeight="1">
      <c r="A1064" s="88"/>
      <c r="B1064" s="88"/>
      <c r="C1064" s="82" t="s">
        <v>1778</v>
      </c>
      <c r="D1064" s="83"/>
      <c r="E1064" s="83"/>
      <c r="F1064" s="842" t="s">
        <v>77</v>
      </c>
      <c r="G1064" s="844"/>
      <c r="H1064" s="145" t="s">
        <v>1766</v>
      </c>
      <c r="I1064" s="145" t="s">
        <v>44</v>
      </c>
      <c r="J1064" s="404">
        <v>265132000</v>
      </c>
      <c r="K1064" s="231" t="s">
        <v>45</v>
      </c>
      <c r="L1064" s="249" t="s">
        <v>46</v>
      </c>
      <c r="M1064" s="405"/>
      <c r="N1064" s="142">
        <f t="shared" si="838"/>
        <v>0</v>
      </c>
      <c r="O1064" s="75">
        <v>77185576</v>
      </c>
      <c r="P1064" s="74">
        <v>120590576</v>
      </c>
      <c r="Q1064" s="74">
        <v>175183384</v>
      </c>
      <c r="R1064" s="74">
        <v>120590576</v>
      </c>
      <c r="S1064" s="406"/>
      <c r="T1064" s="77">
        <v>46</v>
      </c>
      <c r="U1064" s="315">
        <f t="shared" si="833"/>
        <v>67</v>
      </c>
      <c r="V1064" s="315">
        <f t="shared" si="833"/>
        <v>46</v>
      </c>
      <c r="W1064" s="315">
        <v>31.708915184046983</v>
      </c>
      <c r="X1064" s="315">
        <f t="shared" si="834"/>
        <v>66.074025013955321</v>
      </c>
      <c r="Y1064" s="78">
        <f t="shared" si="835"/>
        <v>45.483221942277808</v>
      </c>
      <c r="Z1064" s="79">
        <f t="shared" si="836"/>
        <v>144541424</v>
      </c>
      <c r="AA1064" s="79">
        <f t="shared" si="837"/>
        <v>89948616</v>
      </c>
      <c r="AB1064" s="79" t="e">
        <f t="shared" si="836"/>
        <v>#VALUE!</v>
      </c>
      <c r="AC1064" s="407"/>
      <c r="AD1064" s="408"/>
    </row>
    <row r="1065" spans="1:30" s="65" customFormat="1" ht="30" customHeight="1">
      <c r="A1065" s="5"/>
      <c r="B1065" s="5"/>
      <c r="C1065" s="51" t="s">
        <v>1779</v>
      </c>
      <c r="D1065" s="171"/>
      <c r="E1065" s="394"/>
      <c r="F1065" s="840" t="s">
        <v>193</v>
      </c>
      <c r="G1065" s="841"/>
      <c r="H1065" s="395"/>
      <c r="I1065" s="396"/>
      <c r="J1065" s="397"/>
      <c r="K1065" s="398"/>
      <c r="L1065" s="399"/>
      <c r="M1065" s="400"/>
      <c r="N1065" s="401"/>
      <c r="O1065" s="401"/>
      <c r="P1065" s="401"/>
      <c r="Q1065" s="401"/>
      <c r="R1065" s="401"/>
      <c r="S1065" s="399"/>
      <c r="T1065" s="399"/>
      <c r="U1065" s="399"/>
      <c r="V1065" s="399"/>
      <c r="W1065" s="399"/>
      <c r="X1065" s="399"/>
      <c r="Y1065" s="399"/>
      <c r="Z1065" s="402"/>
      <c r="AA1065" s="402"/>
      <c r="AB1065" s="402"/>
      <c r="AC1065" s="396"/>
      <c r="AD1065" s="396"/>
    </row>
    <row r="1066" spans="1:30" s="100" customFormat="1" ht="30" customHeight="1">
      <c r="A1066" s="88"/>
      <c r="B1066" s="88"/>
      <c r="C1066" s="82" t="s">
        <v>1780</v>
      </c>
      <c r="D1066" s="83"/>
      <c r="E1066" s="83"/>
      <c r="F1066" s="842" t="s">
        <v>1781</v>
      </c>
      <c r="G1066" s="844"/>
      <c r="H1066" s="145" t="s">
        <v>1766</v>
      </c>
      <c r="I1066" s="145" t="s">
        <v>44</v>
      </c>
      <c r="J1066" s="404">
        <v>475000000</v>
      </c>
      <c r="K1066" s="231" t="s">
        <v>45</v>
      </c>
      <c r="L1066" s="249" t="s">
        <v>46</v>
      </c>
      <c r="M1066" s="405"/>
      <c r="N1066" s="142">
        <f t="shared" ref="N1066:O1067" si="839">M1066</f>
        <v>0</v>
      </c>
      <c r="O1066" s="75">
        <f t="shared" si="839"/>
        <v>0</v>
      </c>
      <c r="P1066" s="74">
        <v>0</v>
      </c>
      <c r="Q1066" s="74">
        <v>0</v>
      </c>
      <c r="R1066" s="74">
        <v>0</v>
      </c>
      <c r="S1066" s="406"/>
      <c r="T1066" s="77">
        <v>0</v>
      </c>
      <c r="U1066" s="315">
        <f t="shared" ref="U1066:V1067" si="840">ROUNDUP(X1066,0)</f>
        <v>0</v>
      </c>
      <c r="V1066" s="315">
        <f t="shared" si="840"/>
        <v>0</v>
      </c>
      <c r="W1066" s="315">
        <v>31.708915184046983</v>
      </c>
      <c r="X1066" s="315">
        <f t="shared" ref="X1066:X1067" si="841">Q1066/J1066*100</f>
        <v>0</v>
      </c>
      <c r="Y1066" s="78">
        <f>(P1066/J1066)*100</f>
        <v>0</v>
      </c>
      <c r="Z1066" s="79">
        <f t="shared" ref="Z1066:AB1067" si="842">J1066-P1066</f>
        <v>475000000</v>
      </c>
      <c r="AA1066" s="79">
        <f>J1066-Q1066</f>
        <v>475000000</v>
      </c>
      <c r="AB1066" s="79" t="e">
        <f t="shared" si="842"/>
        <v>#VALUE!</v>
      </c>
      <c r="AC1066" s="407"/>
      <c r="AD1066" s="408"/>
    </row>
    <row r="1067" spans="1:30" s="100" customFormat="1" ht="30" customHeight="1">
      <c r="A1067" s="88"/>
      <c r="B1067" s="88"/>
      <c r="C1067" s="82" t="s">
        <v>1782</v>
      </c>
      <c r="D1067" s="83"/>
      <c r="E1067" s="83"/>
      <c r="F1067" s="842" t="s">
        <v>197</v>
      </c>
      <c r="G1067" s="844"/>
      <c r="H1067" s="145" t="s">
        <v>1766</v>
      </c>
      <c r="I1067" s="145" t="s">
        <v>44</v>
      </c>
      <c r="J1067" s="404">
        <v>16000000</v>
      </c>
      <c r="K1067" s="231" t="s">
        <v>45</v>
      </c>
      <c r="L1067" s="249" t="s">
        <v>46</v>
      </c>
      <c r="M1067" s="405"/>
      <c r="N1067" s="142">
        <f t="shared" si="838"/>
        <v>0</v>
      </c>
      <c r="O1067" s="75">
        <f t="shared" si="839"/>
        <v>0</v>
      </c>
      <c r="P1067" s="74">
        <v>15873000</v>
      </c>
      <c r="Q1067" s="74">
        <v>15873000</v>
      </c>
      <c r="R1067" s="74">
        <v>15873000</v>
      </c>
      <c r="S1067" s="406"/>
      <c r="T1067" s="77">
        <v>100</v>
      </c>
      <c r="U1067" s="315">
        <f t="shared" si="840"/>
        <v>100</v>
      </c>
      <c r="V1067" s="315">
        <f t="shared" si="840"/>
        <v>100</v>
      </c>
      <c r="W1067" s="315">
        <v>31.708915184046983</v>
      </c>
      <c r="X1067" s="315">
        <f t="shared" si="841"/>
        <v>99.206249999999997</v>
      </c>
      <c r="Y1067" s="78">
        <f>(P1067/J1067)*100</f>
        <v>99.206249999999997</v>
      </c>
      <c r="Z1067" s="79">
        <f t="shared" si="842"/>
        <v>127000</v>
      </c>
      <c r="AA1067" s="79">
        <f>J1067-Q1067</f>
        <v>127000</v>
      </c>
      <c r="AB1067" s="79" t="e">
        <f t="shared" si="842"/>
        <v>#VALUE!</v>
      </c>
      <c r="AC1067" s="407"/>
      <c r="AD1067" s="408"/>
    </row>
    <row r="1068" spans="1:30" s="65" customFormat="1" ht="30" customHeight="1">
      <c r="A1068" s="5"/>
      <c r="B1068" s="5"/>
      <c r="C1068" s="51" t="s">
        <v>1783</v>
      </c>
      <c r="D1068" s="171"/>
      <c r="E1068" s="394"/>
      <c r="F1068" s="840" t="s">
        <v>79</v>
      </c>
      <c r="G1068" s="841"/>
      <c r="H1068" s="395"/>
      <c r="I1068" s="396"/>
      <c r="J1068" s="397"/>
      <c r="K1068" s="398"/>
      <c r="L1068" s="399"/>
      <c r="M1068" s="400"/>
      <c r="N1068" s="401"/>
      <c r="O1068" s="401"/>
      <c r="P1068" s="401"/>
      <c r="Q1068" s="401"/>
      <c r="R1068" s="401"/>
      <c r="S1068" s="399"/>
      <c r="T1068" s="399"/>
      <c r="U1068" s="399"/>
      <c r="V1068" s="399"/>
      <c r="W1068" s="399"/>
      <c r="X1068" s="399"/>
      <c r="Y1068" s="399"/>
      <c r="Z1068" s="402"/>
      <c r="AA1068" s="402"/>
      <c r="AB1068" s="402"/>
      <c r="AC1068" s="396"/>
      <c r="AD1068" s="396"/>
    </row>
    <row r="1069" spans="1:30" s="100" customFormat="1" ht="30" customHeight="1">
      <c r="A1069" s="88"/>
      <c r="B1069" s="88"/>
      <c r="C1069" s="82" t="s">
        <v>1784</v>
      </c>
      <c r="D1069" s="83"/>
      <c r="E1069" s="83"/>
      <c r="F1069" s="824" t="s">
        <v>81</v>
      </c>
      <c r="G1069" s="825"/>
      <c r="H1069" s="145" t="s">
        <v>1766</v>
      </c>
      <c r="I1069" s="145" t="s">
        <v>44</v>
      </c>
      <c r="J1069" s="295">
        <v>1000000</v>
      </c>
      <c r="K1069" s="231" t="s">
        <v>45</v>
      </c>
      <c r="L1069" s="249" t="s">
        <v>46</v>
      </c>
      <c r="M1069" s="405"/>
      <c r="N1069" s="142">
        <v>250000</v>
      </c>
      <c r="O1069" s="75">
        <f t="shared" ref="O1069" si="843">N1069</f>
        <v>250000</v>
      </c>
      <c r="P1069" s="74">
        <v>500000</v>
      </c>
      <c r="Q1069" s="74">
        <v>750000</v>
      </c>
      <c r="R1069" s="74">
        <v>500000</v>
      </c>
      <c r="S1069" s="406"/>
      <c r="T1069" s="77">
        <v>50</v>
      </c>
      <c r="U1069" s="315">
        <f t="shared" ref="U1069:V1071" si="844">ROUNDUP(X1069,0)</f>
        <v>75</v>
      </c>
      <c r="V1069" s="315">
        <f t="shared" si="844"/>
        <v>50</v>
      </c>
      <c r="W1069" s="315">
        <v>31.708915184046983</v>
      </c>
      <c r="X1069" s="315">
        <f t="shared" ref="X1069:X1071" si="845">Q1069/J1069*100</f>
        <v>75</v>
      </c>
      <c r="Y1069" s="78">
        <f>(P1069/J1069)*100</f>
        <v>50</v>
      </c>
      <c r="Z1069" s="79">
        <f t="shared" ref="Z1069:AB1071" si="846">J1069-P1069</f>
        <v>500000</v>
      </c>
      <c r="AA1069" s="79">
        <f>J1069-Q1069</f>
        <v>250000</v>
      </c>
      <c r="AB1069" s="79" t="e">
        <f t="shared" si="846"/>
        <v>#VALUE!</v>
      </c>
      <c r="AC1069" s="407"/>
      <c r="AD1069" s="408"/>
    </row>
    <row r="1070" spans="1:30" s="88" customFormat="1" ht="30" customHeight="1">
      <c r="B1070" s="89"/>
      <c r="C1070" s="82" t="s">
        <v>1785</v>
      </c>
      <c r="D1070" s="83"/>
      <c r="E1070" s="83"/>
      <c r="F1070" s="824" t="s">
        <v>83</v>
      </c>
      <c r="G1070" s="825"/>
      <c r="H1070" s="145" t="s">
        <v>1766</v>
      </c>
      <c r="I1070" s="145" t="s">
        <v>44</v>
      </c>
      <c r="J1070" s="295">
        <v>41342600</v>
      </c>
      <c r="K1070" s="231" t="s">
        <v>45</v>
      </c>
      <c r="L1070" s="249" t="s">
        <v>46</v>
      </c>
      <c r="M1070" s="141"/>
      <c r="N1070" s="142">
        <v>5989704</v>
      </c>
      <c r="O1070" s="75">
        <f>N1070</f>
        <v>5989704</v>
      </c>
      <c r="P1070" s="74">
        <v>16666033</v>
      </c>
      <c r="Q1070" s="74">
        <v>22291655</v>
      </c>
      <c r="R1070" s="74">
        <v>16666033</v>
      </c>
      <c r="S1070" s="406"/>
      <c r="T1070" s="77">
        <v>41</v>
      </c>
      <c r="U1070" s="315">
        <f t="shared" si="844"/>
        <v>54</v>
      </c>
      <c r="V1070" s="315">
        <f t="shared" si="844"/>
        <v>41</v>
      </c>
      <c r="W1070" s="315">
        <v>31.708915184046983</v>
      </c>
      <c r="X1070" s="315">
        <f t="shared" si="845"/>
        <v>53.919335020051953</v>
      </c>
      <c r="Y1070" s="78">
        <f>(P1070/J1070)*100</f>
        <v>40.312009888105734</v>
      </c>
      <c r="Z1070" s="79">
        <f t="shared" si="846"/>
        <v>24676567</v>
      </c>
      <c r="AA1070" s="79">
        <f>J1070-Q1070</f>
        <v>19050945</v>
      </c>
      <c r="AB1070" s="79" t="e">
        <f t="shared" si="846"/>
        <v>#VALUE!</v>
      </c>
      <c r="AC1070" s="407"/>
      <c r="AD1070" s="408"/>
    </row>
    <row r="1071" spans="1:30" s="88" customFormat="1" ht="30" customHeight="1">
      <c r="B1071" s="89"/>
      <c r="C1071" s="82" t="s">
        <v>1786</v>
      </c>
      <c r="D1071" s="83"/>
      <c r="E1071" s="83"/>
      <c r="F1071" s="824" t="s">
        <v>87</v>
      </c>
      <c r="G1071" s="825"/>
      <c r="H1071" s="145" t="s">
        <v>1766</v>
      </c>
      <c r="I1071" s="145" t="s">
        <v>44</v>
      </c>
      <c r="J1071" s="295">
        <v>334305600</v>
      </c>
      <c r="K1071" s="231" t="s">
        <v>45</v>
      </c>
      <c r="L1071" s="249" t="s">
        <v>46</v>
      </c>
      <c r="M1071" s="141"/>
      <c r="N1071" s="142">
        <v>72500000</v>
      </c>
      <c r="O1071" s="75">
        <v>99000000</v>
      </c>
      <c r="P1071" s="74">
        <v>153045919</v>
      </c>
      <c r="Q1071" s="74">
        <v>153045919</v>
      </c>
      <c r="R1071" s="74">
        <v>153045919</v>
      </c>
      <c r="S1071" s="406"/>
      <c r="T1071" s="77">
        <v>46</v>
      </c>
      <c r="U1071" s="315">
        <f t="shared" si="844"/>
        <v>46</v>
      </c>
      <c r="V1071" s="315">
        <f t="shared" si="844"/>
        <v>46</v>
      </c>
      <c r="W1071" s="315">
        <v>31.708915184046983</v>
      </c>
      <c r="X1071" s="315">
        <f t="shared" si="845"/>
        <v>45.780243884637287</v>
      </c>
      <c r="Y1071" s="78">
        <f>(P1071/J1071)*100</f>
        <v>45.780243884637287</v>
      </c>
      <c r="Z1071" s="79">
        <f t="shared" si="846"/>
        <v>181259681</v>
      </c>
      <c r="AA1071" s="79">
        <f>J1071-Q1071</f>
        <v>181259681</v>
      </c>
      <c r="AB1071" s="79" t="e">
        <f t="shared" si="846"/>
        <v>#VALUE!</v>
      </c>
      <c r="AC1071" s="407"/>
      <c r="AD1071" s="408"/>
    </row>
    <row r="1072" spans="1:30" s="65" customFormat="1" ht="30" customHeight="1">
      <c r="A1072" s="5"/>
      <c r="B1072" s="5"/>
      <c r="C1072" s="51" t="s">
        <v>1787</v>
      </c>
      <c r="D1072" s="171"/>
      <c r="E1072" s="394"/>
      <c r="F1072" s="840" t="s">
        <v>90</v>
      </c>
      <c r="G1072" s="841"/>
      <c r="H1072" s="395"/>
      <c r="I1072" s="396"/>
      <c r="J1072" s="397"/>
      <c r="K1072" s="398"/>
      <c r="L1072" s="399"/>
      <c r="M1072" s="400"/>
      <c r="N1072" s="401"/>
      <c r="O1072" s="401"/>
      <c r="P1072" s="401"/>
      <c r="Q1072" s="401"/>
      <c r="R1072" s="401"/>
      <c r="S1072" s="399"/>
      <c r="T1072" s="399"/>
      <c r="U1072" s="399"/>
      <c r="V1072" s="399"/>
      <c r="W1072" s="399"/>
      <c r="X1072" s="399"/>
      <c r="Y1072" s="399"/>
      <c r="Z1072" s="402"/>
      <c r="AA1072" s="402"/>
      <c r="AB1072" s="402"/>
      <c r="AC1072" s="396"/>
      <c r="AD1072" s="396"/>
    </row>
    <row r="1073" spans="1:30" s="88" customFormat="1" ht="30" customHeight="1">
      <c r="B1073" s="89"/>
      <c r="C1073" s="82" t="s">
        <v>1788</v>
      </c>
      <c r="D1073" s="83"/>
      <c r="E1073" s="83"/>
      <c r="F1073" s="824" t="s">
        <v>204</v>
      </c>
      <c r="G1073" s="825"/>
      <c r="H1073" s="145" t="s">
        <v>1766</v>
      </c>
      <c r="I1073" s="145" t="s">
        <v>44</v>
      </c>
      <c r="J1073" s="295">
        <v>123450300</v>
      </c>
      <c r="K1073" s="231" t="s">
        <v>45</v>
      </c>
      <c r="L1073" s="249" t="s">
        <v>46</v>
      </c>
      <c r="M1073" s="141"/>
      <c r="N1073" s="142">
        <v>10572150</v>
      </c>
      <c r="O1073" s="75">
        <f t="shared" ref="O1073:O1074" si="847">N1073</f>
        <v>10572150</v>
      </c>
      <c r="P1073" s="74">
        <v>25844300</v>
      </c>
      <c r="Q1073" s="74">
        <v>39103590</v>
      </c>
      <c r="R1073" s="74">
        <v>25844300</v>
      </c>
      <c r="S1073" s="406"/>
      <c r="T1073" s="77">
        <v>21</v>
      </c>
      <c r="U1073" s="315">
        <f t="shared" ref="U1073:V1074" si="848">ROUNDUP(X1073,0)</f>
        <v>32</v>
      </c>
      <c r="V1073" s="315">
        <f t="shared" si="848"/>
        <v>21</v>
      </c>
      <c r="W1073" s="315">
        <v>31.708915184046983</v>
      </c>
      <c r="X1073" s="315">
        <f t="shared" ref="X1073:X1074" si="849">Q1073/J1073*100</f>
        <v>31.675573084877072</v>
      </c>
      <c r="Y1073" s="78">
        <f>(P1073/J1073)*100</f>
        <v>20.934983552085335</v>
      </c>
      <c r="Z1073" s="79">
        <f t="shared" ref="Z1073:AB1074" si="850">J1073-P1073</f>
        <v>97606000</v>
      </c>
      <c r="AA1073" s="79">
        <f>J1073-Q1073</f>
        <v>84346710</v>
      </c>
      <c r="AB1073" s="79" t="e">
        <f t="shared" si="850"/>
        <v>#VALUE!</v>
      </c>
      <c r="AC1073" s="407"/>
      <c r="AD1073" s="408"/>
    </row>
    <row r="1074" spans="1:30" s="100" customFormat="1" ht="30" customHeight="1">
      <c r="A1074" s="88"/>
      <c r="B1074" s="88"/>
      <c r="C1074" s="82" t="s">
        <v>1789</v>
      </c>
      <c r="D1074" s="83"/>
      <c r="E1074" s="83"/>
      <c r="F1074" s="842" t="s">
        <v>501</v>
      </c>
      <c r="G1074" s="844"/>
      <c r="H1074" s="145" t="s">
        <v>1766</v>
      </c>
      <c r="I1074" s="145" t="s">
        <v>44</v>
      </c>
      <c r="J1074" s="404">
        <v>4670000</v>
      </c>
      <c r="K1074" s="231" t="s">
        <v>45</v>
      </c>
      <c r="L1074" s="249" t="s">
        <v>46</v>
      </c>
      <c r="M1074" s="405"/>
      <c r="N1074" s="142">
        <f t="shared" ref="N1074" si="851">M1074</f>
        <v>0</v>
      </c>
      <c r="O1074" s="75">
        <f t="shared" si="847"/>
        <v>0</v>
      </c>
      <c r="P1074" s="74">
        <v>2327500</v>
      </c>
      <c r="Q1074" s="74">
        <v>2327500</v>
      </c>
      <c r="R1074" s="74">
        <v>2327500</v>
      </c>
      <c r="S1074" s="406"/>
      <c r="T1074" s="77">
        <v>50</v>
      </c>
      <c r="U1074" s="315">
        <f t="shared" si="848"/>
        <v>50</v>
      </c>
      <c r="V1074" s="315">
        <f t="shared" si="848"/>
        <v>50</v>
      </c>
      <c r="W1074" s="315">
        <v>31.708915184046983</v>
      </c>
      <c r="X1074" s="315">
        <f t="shared" si="849"/>
        <v>49.83940042826552</v>
      </c>
      <c r="Y1074" s="78">
        <f>(P1074/J1074)*100</f>
        <v>49.83940042826552</v>
      </c>
      <c r="Z1074" s="79">
        <f t="shared" si="850"/>
        <v>2342500</v>
      </c>
      <c r="AA1074" s="79">
        <f>J1074-Q1074</f>
        <v>2342500</v>
      </c>
      <c r="AB1074" s="79" t="e">
        <f t="shared" si="850"/>
        <v>#VALUE!</v>
      </c>
      <c r="AC1074" s="407"/>
      <c r="AD1074" s="408"/>
    </row>
    <row r="1075" spans="1:30" s="65" customFormat="1" ht="30" customHeight="1">
      <c r="A1075" s="5"/>
      <c r="B1075" s="5"/>
      <c r="C1075" s="51" t="s">
        <v>1790</v>
      </c>
      <c r="D1075" s="171"/>
      <c r="E1075" s="394"/>
      <c r="F1075" s="840" t="s">
        <v>1791</v>
      </c>
      <c r="G1075" s="841"/>
      <c r="H1075" s="395"/>
      <c r="I1075" s="396"/>
      <c r="J1075" s="397"/>
      <c r="K1075" s="398"/>
      <c r="L1075" s="399"/>
      <c r="M1075" s="400"/>
      <c r="N1075" s="401"/>
      <c r="O1075" s="401"/>
      <c r="P1075" s="401"/>
      <c r="Q1075" s="401"/>
      <c r="R1075" s="401"/>
      <c r="S1075" s="399"/>
      <c r="T1075" s="399"/>
      <c r="U1075" s="399"/>
      <c r="V1075" s="399"/>
      <c r="W1075" s="399"/>
      <c r="X1075" s="399"/>
      <c r="Y1075" s="399"/>
      <c r="Z1075" s="402"/>
      <c r="AA1075" s="402"/>
      <c r="AB1075" s="402"/>
      <c r="AC1075" s="396"/>
      <c r="AD1075" s="396"/>
    </row>
    <row r="1076" spans="1:30" s="65" customFormat="1" ht="30" customHeight="1">
      <c r="A1076" s="5"/>
      <c r="B1076" s="5"/>
      <c r="C1076" s="51" t="s">
        <v>1792</v>
      </c>
      <c r="D1076" s="171"/>
      <c r="E1076" s="394"/>
      <c r="F1076" s="840" t="s">
        <v>1793</v>
      </c>
      <c r="G1076" s="841"/>
      <c r="H1076" s="395"/>
      <c r="I1076" s="396"/>
      <c r="J1076" s="397"/>
      <c r="K1076" s="398"/>
      <c r="L1076" s="399"/>
      <c r="M1076" s="400"/>
      <c r="N1076" s="401"/>
      <c r="O1076" s="401"/>
      <c r="P1076" s="401"/>
      <c r="Q1076" s="401"/>
      <c r="R1076" s="401"/>
      <c r="S1076" s="399"/>
      <c r="T1076" s="399"/>
      <c r="U1076" s="399"/>
      <c r="V1076" s="399"/>
      <c r="W1076" s="399"/>
      <c r="X1076" s="399"/>
      <c r="Y1076" s="399"/>
      <c r="Z1076" s="402"/>
      <c r="AA1076" s="402"/>
      <c r="AB1076" s="402"/>
      <c r="AC1076" s="396"/>
      <c r="AD1076" s="396"/>
    </row>
    <row r="1077" spans="1:30" s="100" customFormat="1" ht="30" customHeight="1">
      <c r="A1077" s="88"/>
      <c r="B1077" s="88"/>
      <c r="C1077" s="82" t="s">
        <v>1794</v>
      </c>
      <c r="D1077" s="83"/>
      <c r="E1077" s="83"/>
      <c r="F1077" s="842" t="s">
        <v>1795</v>
      </c>
      <c r="G1077" s="844"/>
      <c r="H1077" s="145" t="s">
        <v>1766</v>
      </c>
      <c r="I1077" s="145" t="s">
        <v>44</v>
      </c>
      <c r="J1077" s="404">
        <v>16049600</v>
      </c>
      <c r="K1077" s="231" t="s">
        <v>45</v>
      </c>
      <c r="L1077" s="249" t="s">
        <v>46</v>
      </c>
      <c r="M1077" s="405"/>
      <c r="N1077" s="142">
        <v>0</v>
      </c>
      <c r="O1077" s="75">
        <f>N1077</f>
        <v>0</v>
      </c>
      <c r="P1077" s="74">
        <v>3735400</v>
      </c>
      <c r="Q1077" s="74">
        <v>6655800</v>
      </c>
      <c r="R1077" s="74">
        <v>3735400</v>
      </c>
      <c r="S1077" s="406"/>
      <c r="T1077" s="77">
        <v>24</v>
      </c>
      <c r="U1077" s="315">
        <f t="shared" ref="U1077:V1077" si="852">ROUNDUP(X1077,0)</f>
        <v>42</v>
      </c>
      <c r="V1077" s="315">
        <f t="shared" si="852"/>
        <v>24</v>
      </c>
      <c r="W1077" s="315">
        <v>31.708915184046983</v>
      </c>
      <c r="X1077" s="315">
        <f t="shared" ref="X1077" si="853">Q1077/J1077*100</f>
        <v>41.470192403548999</v>
      </c>
      <c r="Y1077" s="78">
        <f>(P1077/J1077)*100</f>
        <v>23.274100289103778</v>
      </c>
      <c r="Z1077" s="79">
        <f>J1077-P1077</f>
        <v>12314200</v>
      </c>
      <c r="AA1077" s="79">
        <f>J1077-Q1077</f>
        <v>9393800</v>
      </c>
      <c r="AB1077" s="79" t="e">
        <f>L1077-R1077</f>
        <v>#VALUE!</v>
      </c>
      <c r="AC1077" s="407"/>
      <c r="AD1077" s="408"/>
    </row>
    <row r="1078" spans="1:30" s="65" customFormat="1" ht="30" customHeight="1">
      <c r="A1078" s="5"/>
      <c r="B1078" s="5"/>
      <c r="C1078" s="51" t="s">
        <v>1796</v>
      </c>
      <c r="D1078" s="171"/>
      <c r="E1078" s="394"/>
      <c r="F1078" s="840" t="s">
        <v>1797</v>
      </c>
      <c r="G1078" s="841"/>
      <c r="H1078" s="395"/>
      <c r="I1078" s="396"/>
      <c r="J1078" s="397"/>
      <c r="K1078" s="398"/>
      <c r="L1078" s="399"/>
      <c r="M1078" s="400"/>
      <c r="N1078" s="401"/>
      <c r="O1078" s="401"/>
      <c r="P1078" s="401"/>
      <c r="Q1078" s="401"/>
      <c r="R1078" s="401"/>
      <c r="S1078" s="399"/>
      <c r="T1078" s="399"/>
      <c r="U1078" s="399"/>
      <c r="V1078" s="399"/>
      <c r="W1078" s="399"/>
      <c r="X1078" s="399"/>
      <c r="Y1078" s="399"/>
      <c r="Z1078" s="402"/>
      <c r="AA1078" s="402"/>
      <c r="AB1078" s="402"/>
      <c r="AC1078" s="396"/>
      <c r="AD1078" s="396"/>
    </row>
    <row r="1079" spans="1:30" s="100" customFormat="1" ht="30" customHeight="1">
      <c r="A1079" s="88"/>
      <c r="B1079" s="88"/>
      <c r="C1079" s="82" t="s">
        <v>1798</v>
      </c>
      <c r="D1079" s="83"/>
      <c r="E1079" s="83"/>
      <c r="F1079" s="842" t="s">
        <v>1799</v>
      </c>
      <c r="G1079" s="844"/>
      <c r="H1079" s="145" t="s">
        <v>1766</v>
      </c>
      <c r="I1079" s="145" t="s">
        <v>44</v>
      </c>
      <c r="J1079" s="404">
        <v>18418600</v>
      </c>
      <c r="K1079" s="231" t="s">
        <v>45</v>
      </c>
      <c r="L1079" s="249" t="s">
        <v>46</v>
      </c>
      <c r="M1079" s="405"/>
      <c r="N1079" s="142">
        <v>1000500</v>
      </c>
      <c r="O1079" s="75">
        <v>2959500</v>
      </c>
      <c r="P1079" s="74">
        <f t="shared" ref="P1079:R1081" si="854">O1079</f>
        <v>2959500</v>
      </c>
      <c r="Q1079" s="74">
        <v>6700500</v>
      </c>
      <c r="R1079" s="74">
        <f t="shared" si="854"/>
        <v>6700500</v>
      </c>
      <c r="S1079" s="406"/>
      <c r="T1079" s="77">
        <v>17</v>
      </c>
      <c r="U1079" s="315">
        <f t="shared" ref="U1079:V1081" si="855">ROUNDUP(X1079,0)</f>
        <v>37</v>
      </c>
      <c r="V1079" s="315">
        <f t="shared" si="855"/>
        <v>17</v>
      </c>
      <c r="W1079" s="315">
        <v>31.708915184046983</v>
      </c>
      <c r="X1079" s="315">
        <f t="shared" ref="X1079:X1081" si="856">Q1079/J1079*100</f>
        <v>36.378986459340013</v>
      </c>
      <c r="Y1079" s="78">
        <f>(P1079/J1079)*100</f>
        <v>16.067996481817293</v>
      </c>
      <c r="Z1079" s="79">
        <f t="shared" ref="Z1079:AB1081" si="857">J1079-P1079</f>
        <v>15459100</v>
      </c>
      <c r="AA1079" s="79">
        <f>J1079-Q1079</f>
        <v>11718100</v>
      </c>
      <c r="AB1079" s="79" t="e">
        <f t="shared" si="857"/>
        <v>#VALUE!</v>
      </c>
      <c r="AC1079" s="407"/>
      <c r="AD1079" s="408"/>
    </row>
    <row r="1080" spans="1:30" s="100" customFormat="1" ht="30" customHeight="1">
      <c r="A1080" s="88"/>
      <c r="B1080" s="88"/>
      <c r="C1080" s="82" t="s">
        <v>1800</v>
      </c>
      <c r="D1080" s="83"/>
      <c r="E1080" s="83"/>
      <c r="F1080" s="842" t="s">
        <v>1801</v>
      </c>
      <c r="G1080" s="844"/>
      <c r="H1080" s="145" t="s">
        <v>1766</v>
      </c>
      <c r="I1080" s="145" t="s">
        <v>44</v>
      </c>
      <c r="J1080" s="404">
        <v>37500000</v>
      </c>
      <c r="K1080" s="231" t="s">
        <v>45</v>
      </c>
      <c r="L1080" s="249" t="s">
        <v>46</v>
      </c>
      <c r="M1080" s="405"/>
      <c r="N1080" s="142">
        <f t="shared" ref="N1080:O1081" si="858">M1080</f>
        <v>0</v>
      </c>
      <c r="O1080" s="75">
        <f t="shared" si="858"/>
        <v>0</v>
      </c>
      <c r="P1080" s="74">
        <f t="shared" si="854"/>
        <v>0</v>
      </c>
      <c r="Q1080" s="74">
        <v>37500000</v>
      </c>
      <c r="R1080" s="74">
        <f t="shared" si="854"/>
        <v>37500000</v>
      </c>
      <c r="S1080" s="406"/>
      <c r="T1080" s="77">
        <v>0</v>
      </c>
      <c r="U1080" s="315">
        <f t="shared" si="855"/>
        <v>100</v>
      </c>
      <c r="V1080" s="315">
        <f t="shared" si="855"/>
        <v>0</v>
      </c>
      <c r="W1080" s="315">
        <v>31.708915184046983</v>
      </c>
      <c r="X1080" s="315">
        <f t="shared" si="856"/>
        <v>100</v>
      </c>
      <c r="Y1080" s="78">
        <f>(P1080/J1080)*100</f>
        <v>0</v>
      </c>
      <c r="Z1080" s="79">
        <f t="shared" si="857"/>
        <v>37500000</v>
      </c>
      <c r="AA1080" s="79">
        <f>J1080-Q1080</f>
        <v>0</v>
      </c>
      <c r="AB1080" s="79" t="e">
        <f t="shared" si="857"/>
        <v>#VALUE!</v>
      </c>
      <c r="AC1080" s="407"/>
      <c r="AD1080" s="408"/>
    </row>
    <row r="1081" spans="1:30" s="100" customFormat="1" ht="30" customHeight="1">
      <c r="A1081" s="88"/>
      <c r="B1081" s="88"/>
      <c r="C1081" s="82" t="s">
        <v>1802</v>
      </c>
      <c r="D1081" s="83"/>
      <c r="E1081" s="83"/>
      <c r="F1081" s="842" t="s">
        <v>1803</v>
      </c>
      <c r="G1081" s="844"/>
      <c r="H1081" s="145" t="s">
        <v>1766</v>
      </c>
      <c r="I1081" s="145" t="s">
        <v>44</v>
      </c>
      <c r="J1081" s="404">
        <v>4000000</v>
      </c>
      <c r="K1081" s="231" t="s">
        <v>45</v>
      </c>
      <c r="L1081" s="249" t="s">
        <v>46</v>
      </c>
      <c r="M1081" s="409"/>
      <c r="N1081" s="142">
        <f t="shared" si="858"/>
        <v>0</v>
      </c>
      <c r="O1081" s="75">
        <f t="shared" si="858"/>
        <v>0</v>
      </c>
      <c r="P1081" s="74">
        <f t="shared" si="854"/>
        <v>0</v>
      </c>
      <c r="Q1081" s="74">
        <v>0</v>
      </c>
      <c r="R1081" s="74">
        <f t="shared" si="854"/>
        <v>0</v>
      </c>
      <c r="S1081" s="406"/>
      <c r="T1081" s="77">
        <v>0</v>
      </c>
      <c r="U1081" s="315">
        <f t="shared" si="855"/>
        <v>0</v>
      </c>
      <c r="V1081" s="315">
        <f t="shared" si="855"/>
        <v>0</v>
      </c>
      <c r="W1081" s="315">
        <v>31.708915184046983</v>
      </c>
      <c r="X1081" s="315">
        <f t="shared" si="856"/>
        <v>0</v>
      </c>
      <c r="Y1081" s="78">
        <f>(P1081/J1081)*100</f>
        <v>0</v>
      </c>
      <c r="Z1081" s="79">
        <f t="shared" si="857"/>
        <v>4000000</v>
      </c>
      <c r="AA1081" s="79">
        <f>J1081-Q1081</f>
        <v>4000000</v>
      </c>
      <c r="AB1081" s="79" t="e">
        <f t="shared" si="857"/>
        <v>#VALUE!</v>
      </c>
      <c r="AC1081" s="407"/>
      <c r="AD1081" s="408"/>
    </row>
    <row r="1082" spans="1:30" s="65" customFormat="1" ht="30" customHeight="1">
      <c r="A1082" s="5"/>
      <c r="B1082" s="5"/>
      <c r="C1082" s="51" t="s">
        <v>1804</v>
      </c>
      <c r="D1082" s="171"/>
      <c r="E1082" s="394"/>
      <c r="F1082" s="840" t="s">
        <v>1805</v>
      </c>
      <c r="G1082" s="841"/>
      <c r="H1082" s="395"/>
      <c r="I1082" s="396"/>
      <c r="J1082" s="397"/>
      <c r="K1082" s="398"/>
      <c r="L1082" s="399"/>
      <c r="M1082" s="400"/>
      <c r="N1082" s="401"/>
      <c r="O1082" s="401"/>
      <c r="P1082" s="401"/>
      <c r="Q1082" s="401"/>
      <c r="R1082" s="401"/>
      <c r="S1082" s="399"/>
      <c r="T1082" s="399"/>
      <c r="U1082" s="399"/>
      <c r="V1082" s="399"/>
      <c r="W1082" s="399"/>
      <c r="X1082" s="399"/>
      <c r="Y1082" s="399"/>
      <c r="Z1082" s="402"/>
      <c r="AA1082" s="402"/>
      <c r="AB1082" s="402"/>
      <c r="AC1082" s="396"/>
      <c r="AD1082" s="396"/>
    </row>
    <row r="1083" spans="1:30" s="100" customFormat="1" ht="30" customHeight="1">
      <c r="A1083" s="88"/>
      <c r="B1083" s="88"/>
      <c r="C1083" s="82" t="s">
        <v>1806</v>
      </c>
      <c r="D1083" s="83"/>
      <c r="E1083" s="83"/>
      <c r="F1083" s="842" t="s">
        <v>1807</v>
      </c>
      <c r="G1083" s="844"/>
      <c r="H1083" s="145" t="s">
        <v>1766</v>
      </c>
      <c r="I1083" s="145" t="s">
        <v>44</v>
      </c>
      <c r="J1083" s="404">
        <v>197644800</v>
      </c>
      <c r="K1083" s="231" t="s">
        <v>45</v>
      </c>
      <c r="L1083" s="249" t="s">
        <v>46</v>
      </c>
      <c r="M1083" s="405"/>
      <c r="N1083" s="142">
        <v>37557550</v>
      </c>
      <c r="O1083" s="75">
        <v>31611550</v>
      </c>
      <c r="P1083" s="74">
        <v>51611550</v>
      </c>
      <c r="Q1083" s="74">
        <v>123168400</v>
      </c>
      <c r="R1083" s="74">
        <v>51611550</v>
      </c>
      <c r="S1083" s="406"/>
      <c r="T1083" s="77">
        <v>27</v>
      </c>
      <c r="U1083" s="315">
        <f t="shared" ref="U1083:V1083" si="859">ROUNDUP(X1083,0)</f>
        <v>63</v>
      </c>
      <c r="V1083" s="315">
        <f t="shared" si="859"/>
        <v>27</v>
      </c>
      <c r="W1083" s="315">
        <v>31.708915184046983</v>
      </c>
      <c r="X1083" s="315">
        <f t="shared" ref="X1083" si="860">Q1083/J1083*100</f>
        <v>62.318057444466035</v>
      </c>
      <c r="Y1083" s="78">
        <f>(P1083/J1083)*100</f>
        <v>26.113285044686226</v>
      </c>
      <c r="Z1083" s="79">
        <f>J1083-P1083</f>
        <v>146033250</v>
      </c>
      <c r="AA1083" s="79">
        <f>J1083-Q1083</f>
        <v>74476400</v>
      </c>
      <c r="AB1083" s="79" t="e">
        <f>L1083-R1083</f>
        <v>#VALUE!</v>
      </c>
      <c r="AC1083" s="407"/>
      <c r="AD1083" s="408"/>
    </row>
    <row r="1084" spans="1:30" s="65" customFormat="1" ht="45" customHeight="1">
      <c r="A1084" s="5"/>
      <c r="B1084" s="5"/>
      <c r="C1084" s="51" t="s">
        <v>1808</v>
      </c>
      <c r="D1084" s="171"/>
      <c r="E1084" s="394"/>
      <c r="F1084" s="840" t="s">
        <v>1809</v>
      </c>
      <c r="G1084" s="841"/>
      <c r="H1084" s="395"/>
      <c r="I1084" s="396"/>
      <c r="J1084" s="397"/>
      <c r="K1084" s="398"/>
      <c r="L1084" s="399"/>
      <c r="M1084" s="400"/>
      <c r="N1084" s="401"/>
      <c r="O1084" s="401"/>
      <c r="P1084" s="401"/>
      <c r="Q1084" s="401"/>
      <c r="R1084" s="401"/>
      <c r="S1084" s="399"/>
      <c r="T1084" s="399"/>
      <c r="U1084" s="399"/>
      <c r="V1084" s="399"/>
      <c r="W1084" s="399"/>
      <c r="X1084" s="399"/>
      <c r="Y1084" s="399"/>
      <c r="Z1084" s="402"/>
      <c r="AA1084" s="402"/>
      <c r="AB1084" s="402"/>
      <c r="AC1084" s="396"/>
      <c r="AD1084" s="396"/>
    </row>
    <row r="1085" spans="1:30" s="100" customFormat="1" ht="45" customHeight="1">
      <c r="A1085" s="88"/>
      <c r="B1085" s="88"/>
      <c r="C1085" s="82" t="s">
        <v>1810</v>
      </c>
      <c r="D1085" s="83"/>
      <c r="E1085" s="83"/>
      <c r="F1085" s="842" t="s">
        <v>1811</v>
      </c>
      <c r="G1085" s="844"/>
      <c r="H1085" s="145" t="s">
        <v>1766</v>
      </c>
      <c r="I1085" s="145" t="s">
        <v>44</v>
      </c>
      <c r="J1085" s="404">
        <v>32227800</v>
      </c>
      <c r="K1085" s="231" t="s">
        <v>45</v>
      </c>
      <c r="L1085" s="249" t="s">
        <v>46</v>
      </c>
      <c r="M1085" s="405"/>
      <c r="N1085" s="142">
        <f t="shared" ref="N1085" si="861">M1085</f>
        <v>0</v>
      </c>
      <c r="O1085" s="75">
        <f>N1085</f>
        <v>0</v>
      </c>
      <c r="P1085" s="74">
        <f t="shared" ref="P1085:R1085" si="862">O1085</f>
        <v>0</v>
      </c>
      <c r="Q1085" s="74">
        <f t="shared" si="862"/>
        <v>0</v>
      </c>
      <c r="R1085" s="74">
        <f t="shared" si="862"/>
        <v>0</v>
      </c>
      <c r="S1085" s="406"/>
      <c r="T1085" s="77">
        <v>0</v>
      </c>
      <c r="U1085" s="315">
        <f t="shared" ref="U1085:V1085" si="863">ROUNDUP(X1085,0)</f>
        <v>0</v>
      </c>
      <c r="V1085" s="315">
        <f t="shared" si="863"/>
        <v>0</v>
      </c>
      <c r="W1085" s="315">
        <v>31.708915184046983</v>
      </c>
      <c r="X1085" s="315">
        <f t="shared" ref="X1085" si="864">Q1085/J1085*100</f>
        <v>0</v>
      </c>
      <c r="Y1085" s="78">
        <f>(P1085/J1085)*100</f>
        <v>0</v>
      </c>
      <c r="Z1085" s="79">
        <f>J1085-P1085</f>
        <v>32227800</v>
      </c>
      <c r="AA1085" s="79">
        <f>J1085-Q1085</f>
        <v>32227800</v>
      </c>
      <c r="AB1085" s="79" t="e">
        <f>L1085-R1085</f>
        <v>#VALUE!</v>
      </c>
      <c r="AC1085" s="407"/>
      <c r="AD1085" s="408"/>
    </row>
    <row r="1086" spans="1:30" s="65" customFormat="1" ht="30" customHeight="1">
      <c r="A1086" s="5"/>
      <c r="B1086" s="5"/>
      <c r="C1086" s="51" t="s">
        <v>1812</v>
      </c>
      <c r="D1086" s="171"/>
      <c r="E1086" s="394"/>
      <c r="F1086" s="840" t="s">
        <v>1813</v>
      </c>
      <c r="G1086" s="841"/>
      <c r="H1086" s="395"/>
      <c r="I1086" s="396"/>
      <c r="J1086" s="397"/>
      <c r="K1086" s="398"/>
      <c r="L1086" s="399"/>
      <c r="M1086" s="400"/>
      <c r="N1086" s="401"/>
      <c r="O1086" s="401"/>
      <c r="P1086" s="401"/>
      <c r="Q1086" s="401"/>
      <c r="R1086" s="401"/>
      <c r="S1086" s="399"/>
      <c r="T1086" s="399"/>
      <c r="U1086" s="399"/>
      <c r="V1086" s="399"/>
      <c r="W1086" s="399"/>
      <c r="X1086" s="399"/>
      <c r="Y1086" s="399"/>
      <c r="Z1086" s="402"/>
      <c r="AA1086" s="402"/>
      <c r="AB1086" s="402"/>
      <c r="AC1086" s="396"/>
      <c r="AD1086" s="396"/>
    </row>
    <row r="1087" spans="1:30" s="100" customFormat="1" ht="30" customHeight="1">
      <c r="A1087" s="88"/>
      <c r="B1087" s="88"/>
      <c r="C1087" s="82" t="s">
        <v>1814</v>
      </c>
      <c r="D1087" s="83"/>
      <c r="E1087" s="83"/>
      <c r="F1087" s="842" t="s">
        <v>1815</v>
      </c>
      <c r="G1087" s="844"/>
      <c r="H1087" s="145" t="s">
        <v>1766</v>
      </c>
      <c r="I1087" s="145" t="s">
        <v>44</v>
      </c>
      <c r="J1087" s="404">
        <v>14629900</v>
      </c>
      <c r="K1087" s="231" t="s">
        <v>45</v>
      </c>
      <c r="L1087" s="249" t="s">
        <v>46</v>
      </c>
      <c r="M1087" s="405"/>
      <c r="N1087" s="142">
        <v>2077700</v>
      </c>
      <c r="O1087" s="75">
        <f>N1087</f>
        <v>2077700</v>
      </c>
      <c r="P1087" s="74">
        <f t="shared" ref="P1087:R1087" si="865">O1087</f>
        <v>2077700</v>
      </c>
      <c r="Q1087" s="74">
        <v>6274900</v>
      </c>
      <c r="R1087" s="74">
        <f t="shared" si="865"/>
        <v>6274900</v>
      </c>
      <c r="S1087" s="406"/>
      <c r="T1087" s="77">
        <v>15</v>
      </c>
      <c r="U1087" s="315">
        <f t="shared" ref="U1087:V1088" si="866">ROUNDUP(X1087,0)</f>
        <v>43</v>
      </c>
      <c r="V1087" s="315">
        <f t="shared" si="866"/>
        <v>15</v>
      </c>
      <c r="W1087" s="315">
        <v>31.708915184046983</v>
      </c>
      <c r="X1087" s="315">
        <f t="shared" ref="X1087:X1088" si="867">Q1087/J1087*100</f>
        <v>42.89092885118832</v>
      </c>
      <c r="Y1087" s="78">
        <f>(P1087/J1087)*100</f>
        <v>14.201737537508802</v>
      </c>
      <c r="Z1087" s="79">
        <f t="shared" ref="Z1087:AB1088" si="868">J1087-P1087</f>
        <v>12552200</v>
      </c>
      <c r="AA1087" s="79">
        <f>J1087-Q1087</f>
        <v>8355000</v>
      </c>
      <c r="AB1087" s="79" t="e">
        <f t="shared" si="868"/>
        <v>#VALUE!</v>
      </c>
      <c r="AC1087" s="407"/>
      <c r="AD1087" s="408"/>
    </row>
    <row r="1088" spans="1:30" s="241" customFormat="1" ht="30" customHeight="1">
      <c r="A1088" s="234"/>
      <c r="B1088" s="235"/>
      <c r="C1088" s="25" t="s">
        <v>1816</v>
      </c>
      <c r="D1088" s="109"/>
      <c r="E1088" s="109"/>
      <c r="F1088" s="818" t="s">
        <v>1817</v>
      </c>
      <c r="G1088" s="819"/>
      <c r="H1088" s="27"/>
      <c r="I1088" s="258"/>
      <c r="J1088" s="258">
        <f>SUM(J1089:J1124)</f>
        <v>8371605200</v>
      </c>
      <c r="K1088" s="259"/>
      <c r="L1088" s="258"/>
      <c r="M1088" s="258"/>
      <c r="N1088" s="258">
        <f>SUM(N1091:N1124)</f>
        <v>515807494</v>
      </c>
      <c r="O1088" s="258">
        <f>SUM(O1089:O1124)</f>
        <v>971193435</v>
      </c>
      <c r="P1088" s="258">
        <f>SUM(P1089:P1124)</f>
        <v>1834220801</v>
      </c>
      <c r="Q1088" s="258">
        <f>SUM(Q1089:Q1124)</f>
        <v>3369696542</v>
      </c>
      <c r="R1088" s="258">
        <f>SUM(R1089:R1124)</f>
        <v>2968721818</v>
      </c>
      <c r="S1088" s="260"/>
      <c r="T1088" s="259">
        <v>22</v>
      </c>
      <c r="U1088" s="259">
        <f t="shared" si="866"/>
        <v>41</v>
      </c>
      <c r="V1088" s="259">
        <f t="shared" si="866"/>
        <v>22</v>
      </c>
      <c r="W1088" s="259">
        <v>31.708915184046983</v>
      </c>
      <c r="X1088" s="259">
        <f t="shared" si="867"/>
        <v>40.251498505925717</v>
      </c>
      <c r="Y1088" s="259">
        <f>(P1088/J1088)*100</f>
        <v>21.910025104862804</v>
      </c>
      <c r="Z1088" s="29">
        <f t="shared" si="868"/>
        <v>6537384399</v>
      </c>
      <c r="AA1088" s="29">
        <f>J1088-Q1088</f>
        <v>5001908658</v>
      </c>
      <c r="AB1088" s="29">
        <f t="shared" si="868"/>
        <v>-2968721818</v>
      </c>
      <c r="AC1088" s="260"/>
      <c r="AD1088" s="164"/>
    </row>
    <row r="1089" spans="1:30" s="50" customFormat="1" ht="30" customHeight="1">
      <c r="A1089" s="277"/>
      <c r="B1089" s="278"/>
      <c r="C1089" s="38" t="s">
        <v>1818</v>
      </c>
      <c r="D1089" s="165"/>
      <c r="E1089" s="165"/>
      <c r="F1089" s="772" t="s">
        <v>38</v>
      </c>
      <c r="G1089" s="773"/>
      <c r="H1089" s="40"/>
      <c r="I1089" s="41"/>
      <c r="J1089" s="210"/>
      <c r="K1089" s="120"/>
      <c r="L1089" s="116"/>
      <c r="M1089" s="116"/>
      <c r="N1089" s="287"/>
      <c r="O1089" s="287"/>
      <c r="P1089" s="287"/>
      <c r="Q1089" s="287"/>
      <c r="R1089" s="287"/>
      <c r="S1089" s="238"/>
      <c r="T1089" s="120"/>
      <c r="U1089" s="120"/>
      <c r="V1089" s="120"/>
      <c r="W1089" s="120"/>
      <c r="X1089" s="120"/>
      <c r="Y1089" s="120"/>
      <c r="Z1089" s="210"/>
      <c r="AA1089" s="210"/>
      <c r="AB1089" s="210"/>
      <c r="AC1089" s="213"/>
      <c r="AD1089" s="263"/>
    </row>
    <row r="1090" spans="1:30" s="6" customFormat="1" ht="30" customHeight="1">
      <c r="A1090" s="12"/>
      <c r="B1090" s="410"/>
      <c r="C1090" s="51" t="s">
        <v>1819</v>
      </c>
      <c r="D1090" s="171"/>
      <c r="E1090" s="171"/>
      <c r="F1090" s="802" t="s">
        <v>40</v>
      </c>
      <c r="G1090" s="817"/>
      <c r="H1090" s="266"/>
      <c r="I1090" s="288"/>
      <c r="J1090" s="289"/>
      <c r="K1090" s="220"/>
      <c r="L1090" s="267"/>
      <c r="M1090" s="290"/>
      <c r="N1090" s="291"/>
      <c r="O1090" s="291"/>
      <c r="P1090" s="291"/>
      <c r="Q1090" s="291"/>
      <c r="R1090" s="291"/>
      <c r="S1090" s="292"/>
      <c r="T1090" s="220"/>
      <c r="U1090" s="220"/>
      <c r="V1090" s="220"/>
      <c r="W1090" s="220"/>
      <c r="X1090" s="220"/>
      <c r="Y1090" s="220"/>
      <c r="Z1090" s="215"/>
      <c r="AA1090" s="215"/>
      <c r="AB1090" s="215"/>
      <c r="AC1090" s="63"/>
      <c r="AD1090" s="64"/>
    </row>
    <row r="1091" spans="1:30" s="88" customFormat="1" ht="30" customHeight="1">
      <c r="A1091" s="271"/>
      <c r="B1091" s="272"/>
      <c r="C1091" s="82" t="s">
        <v>1820</v>
      </c>
      <c r="D1091" s="83"/>
      <c r="E1091" s="83"/>
      <c r="F1091" s="824" t="s">
        <v>49</v>
      </c>
      <c r="G1091" s="825"/>
      <c r="H1091" s="159" t="s">
        <v>1821</v>
      </c>
      <c r="I1091" s="145" t="s">
        <v>44</v>
      </c>
      <c r="J1091" s="222">
        <v>4000000</v>
      </c>
      <c r="K1091" s="231" t="s">
        <v>45</v>
      </c>
      <c r="L1091" s="411"/>
      <c r="M1091" s="412"/>
      <c r="N1091" s="142">
        <v>4000000</v>
      </c>
      <c r="O1091" s="75">
        <f t="shared" ref="O1091:R1092" si="869">N1091</f>
        <v>4000000</v>
      </c>
      <c r="P1091" s="74">
        <f t="shared" si="869"/>
        <v>4000000</v>
      </c>
      <c r="Q1091" s="74">
        <f t="shared" si="869"/>
        <v>4000000</v>
      </c>
      <c r="R1091" s="74">
        <f t="shared" si="869"/>
        <v>4000000</v>
      </c>
      <c r="S1091" s="143"/>
      <c r="T1091" s="77">
        <v>100</v>
      </c>
      <c r="U1091" s="315">
        <f t="shared" ref="U1091:V1092" si="870">ROUNDUP(X1091,0)</f>
        <v>100</v>
      </c>
      <c r="V1091" s="315">
        <f t="shared" si="870"/>
        <v>100</v>
      </c>
      <c r="W1091" s="315">
        <v>31.708915184046983</v>
      </c>
      <c r="X1091" s="315">
        <f t="shared" ref="X1091:X1092" si="871">Q1091/J1091*100</f>
        <v>100</v>
      </c>
      <c r="Y1091" s="78">
        <f>(P1091/J1091)*100</f>
        <v>100</v>
      </c>
      <c r="Z1091" s="79">
        <f t="shared" ref="Z1091:AB1092" si="872">J1091-P1091</f>
        <v>0</v>
      </c>
      <c r="AA1091" s="79">
        <f>J1091-Q1091</f>
        <v>0</v>
      </c>
      <c r="AB1091" s="79">
        <f t="shared" si="872"/>
        <v>-4000000</v>
      </c>
      <c r="AC1091" s="102"/>
      <c r="AD1091" s="103"/>
    </row>
    <row r="1092" spans="1:30" s="146" customFormat="1" ht="30" customHeight="1">
      <c r="A1092" s="135"/>
      <c r="B1092" s="136"/>
      <c r="C1092" s="82" t="s">
        <v>1822</v>
      </c>
      <c r="D1092" s="83"/>
      <c r="E1092" s="83"/>
      <c r="F1092" s="822" t="s">
        <v>170</v>
      </c>
      <c r="G1092" s="823"/>
      <c r="H1092" s="159" t="s">
        <v>1821</v>
      </c>
      <c r="I1092" s="145" t="s">
        <v>44</v>
      </c>
      <c r="J1092" s="295">
        <v>3498000</v>
      </c>
      <c r="K1092" s="231" t="s">
        <v>45</v>
      </c>
      <c r="L1092" s="149"/>
      <c r="M1092" s="147"/>
      <c r="N1092" s="142">
        <f>M1092</f>
        <v>0</v>
      </c>
      <c r="O1092" s="75">
        <f t="shared" si="869"/>
        <v>0</v>
      </c>
      <c r="P1092" s="74">
        <f t="shared" si="869"/>
        <v>0</v>
      </c>
      <c r="Q1092" s="74">
        <f t="shared" si="869"/>
        <v>0</v>
      </c>
      <c r="R1092" s="74">
        <f t="shared" si="869"/>
        <v>0</v>
      </c>
      <c r="S1092" s="143"/>
      <c r="T1092" s="77">
        <v>0</v>
      </c>
      <c r="U1092" s="315">
        <f t="shared" si="870"/>
        <v>0</v>
      </c>
      <c r="V1092" s="315">
        <f t="shared" si="870"/>
        <v>0</v>
      </c>
      <c r="W1092" s="315">
        <v>31.708915184046983</v>
      </c>
      <c r="X1092" s="315">
        <f t="shared" si="871"/>
        <v>0</v>
      </c>
      <c r="Y1092" s="78">
        <f>(P1092/J1092)*100</f>
        <v>0</v>
      </c>
      <c r="Z1092" s="79">
        <f t="shared" si="872"/>
        <v>3498000</v>
      </c>
      <c r="AA1092" s="79">
        <f>J1092-Q1092</f>
        <v>3498000</v>
      </c>
      <c r="AB1092" s="79">
        <f t="shared" si="872"/>
        <v>0</v>
      </c>
      <c r="AC1092" s="102"/>
      <c r="AD1092" s="103"/>
    </row>
    <row r="1093" spans="1:30" s="6" customFormat="1" ht="30" customHeight="1">
      <c r="A1093" s="12"/>
      <c r="B1093" s="410"/>
      <c r="C1093" s="51" t="s">
        <v>1823</v>
      </c>
      <c r="D1093" s="171"/>
      <c r="E1093" s="171"/>
      <c r="F1093" s="802" t="s">
        <v>51</v>
      </c>
      <c r="G1093" s="817"/>
      <c r="H1093" s="266"/>
      <c r="I1093" s="288"/>
      <c r="J1093" s="289"/>
      <c r="K1093" s="220"/>
      <c r="L1093" s="267"/>
      <c r="M1093" s="290"/>
      <c r="N1093" s="291"/>
      <c r="O1093" s="291"/>
      <c r="P1093" s="291"/>
      <c r="Q1093" s="291"/>
      <c r="R1093" s="291"/>
      <c r="S1093" s="292"/>
      <c r="T1093" s="220"/>
      <c r="U1093" s="220"/>
      <c r="V1093" s="220"/>
      <c r="W1093" s="220"/>
      <c r="X1093" s="220"/>
      <c r="Y1093" s="220"/>
      <c r="Z1093" s="215"/>
      <c r="AA1093" s="215"/>
      <c r="AB1093" s="215"/>
      <c r="AC1093" s="63"/>
      <c r="AD1093" s="64"/>
    </row>
    <row r="1094" spans="1:30" s="146" customFormat="1" ht="30" customHeight="1">
      <c r="A1094" s="135"/>
      <c r="B1094" s="136"/>
      <c r="C1094" s="82" t="s">
        <v>1824</v>
      </c>
      <c r="D1094" s="83"/>
      <c r="E1094" s="83"/>
      <c r="F1094" s="822" t="s">
        <v>53</v>
      </c>
      <c r="G1094" s="823"/>
      <c r="H1094" s="159" t="s">
        <v>1821</v>
      </c>
      <c r="I1094" s="145" t="s">
        <v>44</v>
      </c>
      <c r="J1094" s="295">
        <v>2566598700</v>
      </c>
      <c r="K1094" s="231" t="s">
        <v>45</v>
      </c>
      <c r="L1094" s="140"/>
      <c r="M1094" s="141"/>
      <c r="N1094" s="142">
        <v>376094592</v>
      </c>
      <c r="O1094" s="75">
        <v>768480533</v>
      </c>
      <c r="P1094" s="74">
        <v>1426785859</v>
      </c>
      <c r="Q1094" s="74">
        <v>1672010980</v>
      </c>
      <c r="R1094" s="74">
        <v>1426785859</v>
      </c>
      <c r="S1094" s="143"/>
      <c r="T1094" s="77">
        <v>56</v>
      </c>
      <c r="U1094" s="315">
        <f t="shared" ref="U1094:V1096" si="873">ROUNDUP(X1094,0)</f>
        <v>66</v>
      </c>
      <c r="V1094" s="315">
        <f t="shared" si="873"/>
        <v>56</v>
      </c>
      <c r="W1094" s="315">
        <v>31.708915184046983</v>
      </c>
      <c r="X1094" s="315">
        <f t="shared" ref="X1094:X1096" si="874">Q1094/J1094*100</f>
        <v>65.145010008771536</v>
      </c>
      <c r="Y1094" s="78">
        <f>(P1094/J1094)*100</f>
        <v>55.590531507710963</v>
      </c>
      <c r="Z1094" s="79">
        <f t="shared" ref="Z1094:AB1096" si="875">J1094-P1094</f>
        <v>1139812841</v>
      </c>
      <c r="AA1094" s="79">
        <f>J1094-Q1094</f>
        <v>894587720</v>
      </c>
      <c r="AB1094" s="79">
        <f t="shared" si="875"/>
        <v>-1426785859</v>
      </c>
      <c r="AC1094" s="102"/>
      <c r="AD1094" s="103"/>
    </row>
    <row r="1095" spans="1:30" s="146" customFormat="1" ht="30" customHeight="1">
      <c r="A1095" s="135"/>
      <c r="B1095" s="136"/>
      <c r="C1095" s="82" t="s">
        <v>1825</v>
      </c>
      <c r="D1095" s="83"/>
      <c r="E1095" s="83"/>
      <c r="F1095" s="822" t="s">
        <v>174</v>
      </c>
      <c r="G1095" s="823"/>
      <c r="H1095" s="159" t="s">
        <v>1821</v>
      </c>
      <c r="I1095" s="145" t="s">
        <v>44</v>
      </c>
      <c r="J1095" s="295">
        <v>32148000</v>
      </c>
      <c r="K1095" s="231" t="s">
        <v>45</v>
      </c>
      <c r="L1095" s="149"/>
      <c r="M1095" s="147"/>
      <c r="N1095" s="142">
        <v>8037000</v>
      </c>
      <c r="O1095" s="75">
        <f t="shared" ref="O1095:R1096" si="876">N1095</f>
        <v>8037000</v>
      </c>
      <c r="P1095" s="74">
        <f t="shared" si="876"/>
        <v>8037000</v>
      </c>
      <c r="Q1095" s="74">
        <v>16074000</v>
      </c>
      <c r="R1095" s="74">
        <f t="shared" si="876"/>
        <v>16074000</v>
      </c>
      <c r="S1095" s="143"/>
      <c r="T1095" s="77">
        <v>25</v>
      </c>
      <c r="U1095" s="315">
        <f t="shared" si="873"/>
        <v>50</v>
      </c>
      <c r="V1095" s="315">
        <f t="shared" si="873"/>
        <v>25</v>
      </c>
      <c r="W1095" s="315">
        <v>31.708915184046983</v>
      </c>
      <c r="X1095" s="315">
        <f t="shared" si="874"/>
        <v>50</v>
      </c>
      <c r="Y1095" s="78">
        <f>(P1095/J1095)*100</f>
        <v>25</v>
      </c>
      <c r="Z1095" s="79">
        <f t="shared" si="875"/>
        <v>24111000</v>
      </c>
      <c r="AA1095" s="79">
        <f>J1095-Q1095</f>
        <v>16074000</v>
      </c>
      <c r="AB1095" s="79">
        <f t="shared" si="875"/>
        <v>-16074000</v>
      </c>
      <c r="AC1095" s="102"/>
      <c r="AD1095" s="103"/>
    </row>
    <row r="1096" spans="1:30" s="146" customFormat="1" ht="30" customHeight="1">
      <c r="A1096" s="135"/>
      <c r="B1096" s="136"/>
      <c r="C1096" s="82" t="s">
        <v>1826</v>
      </c>
      <c r="D1096" s="83"/>
      <c r="E1096" s="83"/>
      <c r="F1096" s="822" t="s">
        <v>57</v>
      </c>
      <c r="G1096" s="823"/>
      <c r="H1096" s="159" t="s">
        <v>1821</v>
      </c>
      <c r="I1096" s="145" t="s">
        <v>44</v>
      </c>
      <c r="J1096" s="295">
        <v>3999900</v>
      </c>
      <c r="K1096" s="231" t="s">
        <v>45</v>
      </c>
      <c r="L1096" s="149"/>
      <c r="M1096" s="147"/>
      <c r="N1096" s="142">
        <v>3999900</v>
      </c>
      <c r="O1096" s="75">
        <f t="shared" si="876"/>
        <v>3999900</v>
      </c>
      <c r="P1096" s="74">
        <f t="shared" si="876"/>
        <v>3999900</v>
      </c>
      <c r="Q1096" s="74">
        <f t="shared" si="876"/>
        <v>3999900</v>
      </c>
      <c r="R1096" s="74">
        <f t="shared" si="876"/>
        <v>3999900</v>
      </c>
      <c r="S1096" s="143"/>
      <c r="T1096" s="77">
        <v>100</v>
      </c>
      <c r="U1096" s="315">
        <f t="shared" si="873"/>
        <v>100</v>
      </c>
      <c r="V1096" s="315">
        <f t="shared" si="873"/>
        <v>100</v>
      </c>
      <c r="W1096" s="315">
        <v>31.708915184046983</v>
      </c>
      <c r="X1096" s="315">
        <f t="shared" si="874"/>
        <v>100</v>
      </c>
      <c r="Y1096" s="78">
        <f>(P1096/J1096)*100</f>
        <v>100</v>
      </c>
      <c r="Z1096" s="79">
        <f t="shared" si="875"/>
        <v>0</v>
      </c>
      <c r="AA1096" s="79">
        <f>J1096-Q1096</f>
        <v>0</v>
      </c>
      <c r="AB1096" s="79">
        <f t="shared" si="875"/>
        <v>-3999900</v>
      </c>
      <c r="AC1096" s="102"/>
      <c r="AD1096" s="103"/>
    </row>
    <row r="1097" spans="1:30" s="6" customFormat="1" ht="30" customHeight="1">
      <c r="A1097" s="12"/>
      <c r="B1097" s="410"/>
      <c r="C1097" s="51" t="s">
        <v>1827</v>
      </c>
      <c r="D1097" s="171"/>
      <c r="E1097" s="171"/>
      <c r="F1097" s="802" t="s">
        <v>1828</v>
      </c>
      <c r="G1097" s="817"/>
      <c r="H1097" s="266"/>
      <c r="I1097" s="288"/>
      <c r="J1097" s="289"/>
      <c r="K1097" s="220"/>
      <c r="L1097" s="267"/>
      <c r="M1097" s="290"/>
      <c r="N1097" s="291"/>
      <c r="O1097" s="291"/>
      <c r="P1097" s="291"/>
      <c r="Q1097" s="291"/>
      <c r="R1097" s="291"/>
      <c r="S1097" s="292"/>
      <c r="T1097" s="220"/>
      <c r="U1097" s="220"/>
      <c r="V1097" s="220"/>
      <c r="W1097" s="220"/>
      <c r="X1097" s="220"/>
      <c r="Y1097" s="220"/>
      <c r="Z1097" s="215"/>
      <c r="AA1097" s="215"/>
      <c r="AB1097" s="215"/>
      <c r="AC1097" s="63"/>
      <c r="AD1097" s="64"/>
    </row>
    <row r="1098" spans="1:30" s="146" customFormat="1" ht="30" customHeight="1">
      <c r="A1098" s="135"/>
      <c r="B1098" s="136"/>
      <c r="C1098" s="82" t="s">
        <v>1829</v>
      </c>
      <c r="D1098" s="83"/>
      <c r="E1098" s="83"/>
      <c r="F1098" s="822" t="s">
        <v>1830</v>
      </c>
      <c r="G1098" s="823"/>
      <c r="H1098" s="159" t="s">
        <v>1821</v>
      </c>
      <c r="I1098" s="145" t="s">
        <v>44</v>
      </c>
      <c r="J1098" s="295">
        <v>64992400</v>
      </c>
      <c r="K1098" s="231" t="s">
        <v>45</v>
      </c>
      <c r="L1098" s="149"/>
      <c r="M1098" s="147"/>
      <c r="N1098" s="142">
        <f t="shared" ref="N1098" si="877">M1098</f>
        <v>0</v>
      </c>
      <c r="O1098" s="75">
        <f>N1098</f>
        <v>0</v>
      </c>
      <c r="P1098" s="74">
        <f t="shared" ref="P1098:R1098" si="878">O1098</f>
        <v>0</v>
      </c>
      <c r="Q1098" s="74">
        <f t="shared" si="878"/>
        <v>0</v>
      </c>
      <c r="R1098" s="74">
        <f t="shared" si="878"/>
        <v>0</v>
      </c>
      <c r="S1098" s="143"/>
      <c r="T1098" s="77">
        <v>0</v>
      </c>
      <c r="U1098" s="315">
        <f t="shared" ref="U1098:V1098" si="879">ROUNDUP(X1098,0)</f>
        <v>0</v>
      </c>
      <c r="V1098" s="315">
        <f t="shared" si="879"/>
        <v>0</v>
      </c>
      <c r="W1098" s="315">
        <v>31.708915184046983</v>
      </c>
      <c r="X1098" s="315">
        <f t="shared" ref="X1098" si="880">Q1098/J1098*100</f>
        <v>0</v>
      </c>
      <c r="Y1098" s="78">
        <f>(P1098/J1098)*100</f>
        <v>0</v>
      </c>
      <c r="Z1098" s="79">
        <f>J1098-P1098</f>
        <v>64992400</v>
      </c>
      <c r="AA1098" s="79">
        <f>J1098-Q1098</f>
        <v>64992400</v>
      </c>
      <c r="AB1098" s="79">
        <f>L1098-R1098</f>
        <v>0</v>
      </c>
      <c r="AC1098" s="102"/>
      <c r="AD1098" s="103"/>
    </row>
    <row r="1099" spans="1:30" s="6" customFormat="1" ht="30" customHeight="1">
      <c r="A1099" s="12"/>
      <c r="B1099" s="410"/>
      <c r="C1099" s="51" t="s">
        <v>1831</v>
      </c>
      <c r="D1099" s="171"/>
      <c r="E1099" s="171"/>
      <c r="F1099" s="802" t="s">
        <v>63</v>
      </c>
      <c r="G1099" s="817"/>
      <c r="H1099" s="266"/>
      <c r="I1099" s="288"/>
      <c r="J1099" s="289"/>
      <c r="K1099" s="220"/>
      <c r="L1099" s="267"/>
      <c r="M1099" s="290"/>
      <c r="N1099" s="291"/>
      <c r="O1099" s="291"/>
      <c r="P1099" s="291"/>
      <c r="Q1099" s="291"/>
      <c r="R1099" s="291"/>
      <c r="S1099" s="292"/>
      <c r="T1099" s="220"/>
      <c r="U1099" s="220"/>
      <c r="V1099" s="220"/>
      <c r="W1099" s="220"/>
      <c r="X1099" s="220"/>
      <c r="Y1099" s="220"/>
      <c r="Z1099" s="215"/>
      <c r="AA1099" s="215"/>
      <c r="AB1099" s="215"/>
      <c r="AC1099" s="63"/>
      <c r="AD1099" s="64"/>
    </row>
    <row r="1100" spans="1:30" s="146" customFormat="1" ht="30" customHeight="1">
      <c r="A1100" s="135"/>
      <c r="B1100" s="136"/>
      <c r="C1100" s="82" t="s">
        <v>1832</v>
      </c>
      <c r="D1100" s="83"/>
      <c r="E1100" s="83"/>
      <c r="F1100" s="822" t="s">
        <v>65</v>
      </c>
      <c r="G1100" s="823"/>
      <c r="H1100" s="159" t="s">
        <v>1821</v>
      </c>
      <c r="I1100" s="145" t="s">
        <v>44</v>
      </c>
      <c r="J1100" s="295">
        <v>9985000</v>
      </c>
      <c r="K1100" s="231" t="s">
        <v>45</v>
      </c>
      <c r="L1100" s="149"/>
      <c r="M1100" s="147"/>
      <c r="N1100" s="142">
        <v>1881000</v>
      </c>
      <c r="O1100" s="75">
        <f t="shared" ref="O1100:R1102" si="881">N1100</f>
        <v>1881000</v>
      </c>
      <c r="P1100" s="74">
        <f t="shared" si="881"/>
        <v>1881000</v>
      </c>
      <c r="Q1100" s="74">
        <f t="shared" si="881"/>
        <v>1881000</v>
      </c>
      <c r="R1100" s="74">
        <f t="shared" si="881"/>
        <v>1881000</v>
      </c>
      <c r="S1100" s="143"/>
      <c r="T1100" s="77">
        <v>19</v>
      </c>
      <c r="U1100" s="315">
        <f t="shared" ref="U1100:V1102" si="882">ROUNDUP(X1100,0)</f>
        <v>19</v>
      </c>
      <c r="V1100" s="315">
        <f t="shared" si="882"/>
        <v>19</v>
      </c>
      <c r="W1100" s="315">
        <v>31.708915184046983</v>
      </c>
      <c r="X1100" s="315">
        <f t="shared" ref="X1100:X1102" si="883">Q1100/J1100*100</f>
        <v>18.838257386079118</v>
      </c>
      <c r="Y1100" s="78">
        <f>(P1100/J1100)*100</f>
        <v>18.838257386079118</v>
      </c>
      <c r="Z1100" s="79">
        <f t="shared" ref="Z1100:AB1102" si="884">J1100-P1100</f>
        <v>8104000</v>
      </c>
      <c r="AA1100" s="79">
        <f>J1100-Q1100</f>
        <v>8104000</v>
      </c>
      <c r="AB1100" s="79">
        <f t="shared" si="884"/>
        <v>-1881000</v>
      </c>
      <c r="AC1100" s="102"/>
      <c r="AD1100" s="103"/>
    </row>
    <row r="1101" spans="1:30" s="146" customFormat="1" ht="30" customHeight="1">
      <c r="A1101" s="135"/>
      <c r="B1101" s="136"/>
      <c r="C1101" s="82" t="s">
        <v>1833</v>
      </c>
      <c r="D1101" s="83"/>
      <c r="E1101" s="83"/>
      <c r="F1101" s="822" t="s">
        <v>67</v>
      </c>
      <c r="G1101" s="823"/>
      <c r="H1101" s="159" t="s">
        <v>1821</v>
      </c>
      <c r="I1101" s="145" t="s">
        <v>44</v>
      </c>
      <c r="J1101" s="295">
        <v>156732900</v>
      </c>
      <c r="K1101" s="231" t="s">
        <v>45</v>
      </c>
      <c r="L1101" s="140"/>
      <c r="M1101" s="141"/>
      <c r="N1101" s="142">
        <f t="shared" ref="N1101" si="885">M1101</f>
        <v>0</v>
      </c>
      <c r="O1101" s="75">
        <f t="shared" si="881"/>
        <v>0</v>
      </c>
      <c r="P1101" s="74">
        <f t="shared" si="881"/>
        <v>0</v>
      </c>
      <c r="Q1101" s="74">
        <f t="shared" si="881"/>
        <v>0</v>
      </c>
      <c r="R1101" s="74">
        <f t="shared" si="881"/>
        <v>0</v>
      </c>
      <c r="S1101" s="143"/>
      <c r="T1101" s="77">
        <v>0</v>
      </c>
      <c r="U1101" s="315">
        <f t="shared" si="882"/>
        <v>0</v>
      </c>
      <c r="V1101" s="315">
        <f t="shared" si="882"/>
        <v>0</v>
      </c>
      <c r="W1101" s="315">
        <v>31.708915184046983</v>
      </c>
      <c r="X1101" s="315">
        <f t="shared" si="883"/>
        <v>0</v>
      </c>
      <c r="Y1101" s="78">
        <f>(P1101/J1101)*100</f>
        <v>0</v>
      </c>
      <c r="Z1101" s="79">
        <f t="shared" si="884"/>
        <v>156732900</v>
      </c>
      <c r="AA1101" s="79">
        <f>J1101-Q1101</f>
        <v>156732900</v>
      </c>
      <c r="AB1101" s="79">
        <f t="shared" si="884"/>
        <v>0</v>
      </c>
      <c r="AC1101" s="102"/>
      <c r="AD1101" s="103"/>
    </row>
    <row r="1102" spans="1:30" s="146" customFormat="1" ht="30" customHeight="1">
      <c r="A1102" s="135"/>
      <c r="B1102" s="136"/>
      <c r="C1102" s="82" t="s">
        <v>1834</v>
      </c>
      <c r="D1102" s="83"/>
      <c r="E1102" s="83"/>
      <c r="F1102" s="822" t="s">
        <v>1835</v>
      </c>
      <c r="G1102" s="823"/>
      <c r="H1102" s="159" t="s">
        <v>1821</v>
      </c>
      <c r="I1102" s="145" t="s">
        <v>44</v>
      </c>
      <c r="J1102" s="295">
        <v>34986600</v>
      </c>
      <c r="K1102" s="231" t="s">
        <v>45</v>
      </c>
      <c r="L1102" s="149"/>
      <c r="M1102" s="147"/>
      <c r="N1102" s="142">
        <v>0</v>
      </c>
      <c r="O1102" s="75">
        <f t="shared" si="881"/>
        <v>0</v>
      </c>
      <c r="P1102" s="74">
        <v>5344500</v>
      </c>
      <c r="Q1102" s="74">
        <v>5344500</v>
      </c>
      <c r="R1102" s="74">
        <v>5344500</v>
      </c>
      <c r="S1102" s="143"/>
      <c r="T1102" s="77">
        <v>16</v>
      </c>
      <c r="U1102" s="315">
        <f t="shared" si="882"/>
        <v>16</v>
      </c>
      <c r="V1102" s="315">
        <f t="shared" si="882"/>
        <v>16</v>
      </c>
      <c r="W1102" s="315">
        <v>31.708915184046983</v>
      </c>
      <c r="X1102" s="315">
        <f t="shared" si="883"/>
        <v>15.275848467699063</v>
      </c>
      <c r="Y1102" s="78">
        <f>(P1102/J1102)*100</f>
        <v>15.275848467699063</v>
      </c>
      <c r="Z1102" s="79">
        <f t="shared" si="884"/>
        <v>29642100</v>
      </c>
      <c r="AA1102" s="79">
        <f>J1102-Q1102</f>
        <v>29642100</v>
      </c>
      <c r="AB1102" s="79">
        <f t="shared" si="884"/>
        <v>-5344500</v>
      </c>
      <c r="AC1102" s="102"/>
      <c r="AD1102" s="103"/>
    </row>
    <row r="1103" spans="1:30" s="6" customFormat="1" ht="30" customHeight="1">
      <c r="A1103" s="12"/>
      <c r="B1103" s="410"/>
      <c r="C1103" s="51" t="s">
        <v>1836</v>
      </c>
      <c r="D1103" s="171"/>
      <c r="E1103" s="171"/>
      <c r="F1103" s="802" t="s">
        <v>193</v>
      </c>
      <c r="G1103" s="817"/>
      <c r="H1103" s="266"/>
      <c r="I1103" s="288"/>
      <c r="J1103" s="289"/>
      <c r="K1103" s="220"/>
      <c r="L1103" s="267"/>
      <c r="M1103" s="290"/>
      <c r="N1103" s="291"/>
      <c r="O1103" s="291"/>
      <c r="P1103" s="291"/>
      <c r="Q1103" s="291"/>
      <c r="R1103" s="291"/>
      <c r="S1103" s="292"/>
      <c r="T1103" s="220"/>
      <c r="U1103" s="220"/>
      <c r="V1103" s="220"/>
      <c r="W1103" s="220"/>
      <c r="X1103" s="220"/>
      <c r="Y1103" s="220"/>
      <c r="Z1103" s="215"/>
      <c r="AA1103" s="215"/>
      <c r="AB1103" s="215"/>
      <c r="AC1103" s="63"/>
      <c r="AD1103" s="64"/>
    </row>
    <row r="1104" spans="1:30" s="146" customFormat="1" ht="30" customHeight="1">
      <c r="A1104" s="135"/>
      <c r="B1104" s="136"/>
      <c r="C1104" s="82" t="s">
        <v>1837</v>
      </c>
      <c r="D1104" s="83"/>
      <c r="E1104" s="83"/>
      <c r="F1104" s="822" t="s">
        <v>490</v>
      </c>
      <c r="G1104" s="823"/>
      <c r="H1104" s="159" t="s">
        <v>1821</v>
      </c>
      <c r="I1104" s="145" t="s">
        <v>44</v>
      </c>
      <c r="J1104" s="295">
        <v>8988800</v>
      </c>
      <c r="K1104" s="231" t="s">
        <v>45</v>
      </c>
      <c r="L1104" s="140"/>
      <c r="M1104" s="141"/>
      <c r="N1104" s="142">
        <v>1500000</v>
      </c>
      <c r="O1104" s="75">
        <f>N1104</f>
        <v>1500000</v>
      </c>
      <c r="P1104" s="74">
        <f t="shared" ref="P1104:R1104" si="886">O1104</f>
        <v>1500000</v>
      </c>
      <c r="Q1104" s="74">
        <f t="shared" si="886"/>
        <v>1500000</v>
      </c>
      <c r="R1104" s="74">
        <f t="shared" si="886"/>
        <v>1500000</v>
      </c>
      <c r="S1104" s="143"/>
      <c r="T1104" s="77">
        <v>17</v>
      </c>
      <c r="U1104" s="315">
        <f t="shared" ref="U1104:V1104" si="887">ROUNDUP(X1104,0)</f>
        <v>17</v>
      </c>
      <c r="V1104" s="315">
        <f t="shared" si="887"/>
        <v>17</v>
      </c>
      <c r="W1104" s="315">
        <v>31.708915184046983</v>
      </c>
      <c r="X1104" s="315">
        <f t="shared" ref="X1104" si="888">Q1104/J1104*100</f>
        <v>16.687433250266999</v>
      </c>
      <c r="Y1104" s="78">
        <f>(P1104/J1104)*100</f>
        <v>16.687433250266999</v>
      </c>
      <c r="Z1104" s="79">
        <f>J1104-P1104</f>
        <v>7488800</v>
      </c>
      <c r="AA1104" s="79">
        <f>J1104-Q1104</f>
        <v>7488800</v>
      </c>
      <c r="AB1104" s="79">
        <f>L1104-R1104</f>
        <v>-1500000</v>
      </c>
      <c r="AC1104" s="102"/>
      <c r="AD1104" s="103"/>
    </row>
    <row r="1105" spans="1:30" s="6" customFormat="1" ht="30" customHeight="1">
      <c r="A1105" s="12"/>
      <c r="B1105" s="410"/>
      <c r="C1105" s="51" t="s">
        <v>1838</v>
      </c>
      <c r="D1105" s="171"/>
      <c r="E1105" s="171"/>
      <c r="F1105" s="802" t="s">
        <v>79</v>
      </c>
      <c r="G1105" s="817"/>
      <c r="H1105" s="266"/>
      <c r="I1105" s="288"/>
      <c r="J1105" s="289"/>
      <c r="K1105" s="220"/>
      <c r="L1105" s="267"/>
      <c r="M1105" s="290"/>
      <c r="N1105" s="291"/>
      <c r="O1105" s="291"/>
      <c r="P1105" s="291"/>
      <c r="Q1105" s="291"/>
      <c r="R1105" s="291"/>
      <c r="S1105" s="292"/>
      <c r="T1105" s="220"/>
      <c r="U1105" s="220"/>
      <c r="V1105" s="220"/>
      <c r="W1105" s="220"/>
      <c r="X1105" s="220"/>
      <c r="Y1105" s="220"/>
      <c r="Z1105" s="215"/>
      <c r="AA1105" s="215"/>
      <c r="AB1105" s="215"/>
      <c r="AC1105" s="63"/>
      <c r="AD1105" s="64"/>
    </row>
    <row r="1106" spans="1:30" s="146" customFormat="1" ht="30" customHeight="1">
      <c r="A1106" s="135"/>
      <c r="B1106" s="136"/>
      <c r="C1106" s="82" t="s">
        <v>1839</v>
      </c>
      <c r="D1106" s="83"/>
      <c r="E1106" s="83"/>
      <c r="F1106" s="822" t="s">
        <v>81</v>
      </c>
      <c r="G1106" s="823"/>
      <c r="H1106" s="159" t="s">
        <v>1821</v>
      </c>
      <c r="I1106" s="145" t="s">
        <v>44</v>
      </c>
      <c r="J1106" s="295">
        <v>24997600</v>
      </c>
      <c r="K1106" s="231" t="s">
        <v>45</v>
      </c>
      <c r="L1106" s="140"/>
      <c r="M1106" s="141"/>
      <c r="N1106" s="142">
        <v>4812000</v>
      </c>
      <c r="O1106" s="75">
        <f t="shared" ref="O1106:R1109" si="889">N1106</f>
        <v>4812000</v>
      </c>
      <c r="P1106" s="74">
        <v>5412000</v>
      </c>
      <c r="Q1106" s="74">
        <v>5412000</v>
      </c>
      <c r="R1106" s="74">
        <v>5412000</v>
      </c>
      <c r="S1106" s="143"/>
      <c r="T1106" s="77">
        <v>22</v>
      </c>
      <c r="U1106" s="315">
        <f t="shared" ref="U1106:V1109" si="890">ROUNDUP(X1106,0)</f>
        <v>22</v>
      </c>
      <c r="V1106" s="315">
        <f t="shared" si="890"/>
        <v>22</v>
      </c>
      <c r="W1106" s="315">
        <v>31.708915184046983</v>
      </c>
      <c r="X1106" s="315">
        <f t="shared" ref="X1106:X1109" si="891">Q1106/J1106*100</f>
        <v>21.650078407527122</v>
      </c>
      <c r="Y1106" s="78">
        <f>(P1106/J1106)*100</f>
        <v>21.650078407527122</v>
      </c>
      <c r="Z1106" s="79">
        <f t="shared" ref="Z1106:AB1109" si="892">J1106-P1106</f>
        <v>19585600</v>
      </c>
      <c r="AA1106" s="79">
        <f>J1106-Q1106</f>
        <v>19585600</v>
      </c>
      <c r="AB1106" s="79">
        <f t="shared" si="892"/>
        <v>-5412000</v>
      </c>
      <c r="AC1106" s="102"/>
      <c r="AD1106" s="103"/>
    </row>
    <row r="1107" spans="1:30" s="146" customFormat="1" ht="30" customHeight="1">
      <c r="A1107" s="135"/>
      <c r="B1107" s="136"/>
      <c r="C1107" s="82" t="s">
        <v>1840</v>
      </c>
      <c r="D1107" s="83"/>
      <c r="E1107" s="83"/>
      <c r="F1107" s="822" t="s">
        <v>83</v>
      </c>
      <c r="G1107" s="823"/>
      <c r="H1107" s="159" t="s">
        <v>1821</v>
      </c>
      <c r="I1107" s="145" t="s">
        <v>44</v>
      </c>
      <c r="J1107" s="295">
        <v>3863581500</v>
      </c>
      <c r="K1107" s="231" t="s">
        <v>45</v>
      </c>
      <c r="L1107" s="149"/>
      <c r="M1107" s="147"/>
      <c r="N1107" s="142">
        <v>23378572</v>
      </c>
      <c r="O1107" s="75">
        <f t="shared" si="889"/>
        <v>23378572</v>
      </c>
      <c r="P1107" s="74">
        <f t="shared" si="889"/>
        <v>23378572</v>
      </c>
      <c r="Q1107" s="74">
        <v>1149511589</v>
      </c>
      <c r="R1107" s="74">
        <f t="shared" si="889"/>
        <v>1149511589</v>
      </c>
      <c r="S1107" s="143"/>
      <c r="T1107" s="77">
        <v>1</v>
      </c>
      <c r="U1107" s="315">
        <f t="shared" si="890"/>
        <v>30</v>
      </c>
      <c r="V1107" s="315">
        <f t="shared" si="890"/>
        <v>1</v>
      </c>
      <c r="W1107" s="315">
        <v>31.708915184046983</v>
      </c>
      <c r="X1107" s="315">
        <f t="shared" si="891"/>
        <v>29.752487141788002</v>
      </c>
      <c r="Y1107" s="78">
        <f>(P1107/J1107)*100</f>
        <v>0.60510104419953348</v>
      </c>
      <c r="Z1107" s="79">
        <f t="shared" si="892"/>
        <v>3840202928</v>
      </c>
      <c r="AA1107" s="79">
        <f>J1107-Q1107</f>
        <v>2714069911</v>
      </c>
      <c r="AB1107" s="79">
        <f t="shared" si="892"/>
        <v>-1149511589</v>
      </c>
      <c r="AC1107" s="102"/>
      <c r="AD1107" s="103"/>
    </row>
    <row r="1108" spans="1:30" s="146" customFormat="1" ht="30" customHeight="1">
      <c r="A1108" s="135"/>
      <c r="B1108" s="136"/>
      <c r="C1108" s="82" t="s">
        <v>1841</v>
      </c>
      <c r="D1108" s="83"/>
      <c r="E1108" s="83"/>
      <c r="F1108" s="822" t="s">
        <v>85</v>
      </c>
      <c r="G1108" s="823"/>
      <c r="H1108" s="159" t="s">
        <v>1821</v>
      </c>
      <c r="I1108" s="145" t="s">
        <v>44</v>
      </c>
      <c r="J1108" s="295">
        <v>19999100</v>
      </c>
      <c r="K1108" s="231" t="s">
        <v>45</v>
      </c>
      <c r="L1108" s="149"/>
      <c r="M1108" s="147"/>
      <c r="N1108" s="142">
        <v>7134600</v>
      </c>
      <c r="O1108" s="75">
        <f t="shared" si="889"/>
        <v>7134600</v>
      </c>
      <c r="P1108" s="74">
        <f t="shared" si="889"/>
        <v>7134600</v>
      </c>
      <c r="Q1108" s="74">
        <f t="shared" si="889"/>
        <v>7134600</v>
      </c>
      <c r="R1108" s="74">
        <f t="shared" si="889"/>
        <v>7134600</v>
      </c>
      <c r="S1108" s="143"/>
      <c r="T1108" s="77">
        <v>36</v>
      </c>
      <c r="U1108" s="315">
        <f t="shared" si="890"/>
        <v>36</v>
      </c>
      <c r="V1108" s="315">
        <f t="shared" si="890"/>
        <v>36</v>
      </c>
      <c r="W1108" s="315">
        <v>31.708915184046983</v>
      </c>
      <c r="X1108" s="315">
        <f t="shared" si="891"/>
        <v>35.674605357241077</v>
      </c>
      <c r="Y1108" s="78">
        <f>(P1108/J1108)*100</f>
        <v>35.674605357241077</v>
      </c>
      <c r="Z1108" s="79">
        <f t="shared" si="892"/>
        <v>12864500</v>
      </c>
      <c r="AA1108" s="79">
        <f>J1108-Q1108</f>
        <v>12864500</v>
      </c>
      <c r="AB1108" s="79">
        <f t="shared" si="892"/>
        <v>-7134600</v>
      </c>
      <c r="AC1108" s="102"/>
      <c r="AD1108" s="103"/>
    </row>
    <row r="1109" spans="1:30" s="146" customFormat="1" ht="30" customHeight="1">
      <c r="A1109" s="135"/>
      <c r="B1109" s="136"/>
      <c r="C1109" s="82" t="s">
        <v>1842</v>
      </c>
      <c r="D1109" s="83"/>
      <c r="E1109" s="83"/>
      <c r="F1109" s="822" t="s">
        <v>87</v>
      </c>
      <c r="G1109" s="823"/>
      <c r="H1109" s="159" t="s">
        <v>1821</v>
      </c>
      <c r="I1109" s="145" t="s">
        <v>44</v>
      </c>
      <c r="J1109" s="295">
        <v>339995800</v>
      </c>
      <c r="K1109" s="231" t="s">
        <v>45</v>
      </c>
      <c r="L1109" s="149"/>
      <c r="M1109" s="147"/>
      <c r="N1109" s="142">
        <v>29993500</v>
      </c>
      <c r="O1109" s="75">
        <f t="shared" si="889"/>
        <v>29993500</v>
      </c>
      <c r="P1109" s="74">
        <v>72366500</v>
      </c>
      <c r="Q1109" s="74">
        <v>99366500</v>
      </c>
      <c r="R1109" s="74">
        <v>72366500</v>
      </c>
      <c r="S1109" s="143"/>
      <c r="T1109" s="77">
        <v>22</v>
      </c>
      <c r="U1109" s="315">
        <f t="shared" si="890"/>
        <v>30</v>
      </c>
      <c r="V1109" s="315">
        <f t="shared" si="890"/>
        <v>22</v>
      </c>
      <c r="W1109" s="315">
        <v>31.708915184046983</v>
      </c>
      <c r="X1109" s="315">
        <f t="shared" si="891"/>
        <v>29.225802201086015</v>
      </c>
      <c r="Y1109" s="78">
        <f>(P1109/J1109)*100</f>
        <v>21.284527632400167</v>
      </c>
      <c r="Z1109" s="79">
        <f t="shared" si="892"/>
        <v>267629300</v>
      </c>
      <c r="AA1109" s="79">
        <f>J1109-Q1109</f>
        <v>240629300</v>
      </c>
      <c r="AB1109" s="79">
        <f t="shared" si="892"/>
        <v>-72366500</v>
      </c>
      <c r="AC1109" s="102"/>
      <c r="AD1109" s="103"/>
    </row>
    <row r="1110" spans="1:30" s="6" customFormat="1" ht="30" customHeight="1">
      <c r="A1110" s="12"/>
      <c r="B1110" s="410"/>
      <c r="C1110" s="51" t="s">
        <v>1843</v>
      </c>
      <c r="D1110" s="171"/>
      <c r="E1110" s="171"/>
      <c r="F1110" s="802" t="s">
        <v>90</v>
      </c>
      <c r="G1110" s="817"/>
      <c r="H1110" s="266"/>
      <c r="I1110" s="288"/>
      <c r="J1110" s="289"/>
      <c r="K1110" s="220"/>
      <c r="L1110" s="267"/>
      <c r="M1110" s="290"/>
      <c r="N1110" s="291"/>
      <c r="O1110" s="291"/>
      <c r="P1110" s="291"/>
      <c r="Q1110" s="291"/>
      <c r="R1110" s="291"/>
      <c r="S1110" s="292"/>
      <c r="T1110" s="220"/>
      <c r="U1110" s="220"/>
      <c r="V1110" s="220"/>
      <c r="W1110" s="220"/>
      <c r="X1110" s="220"/>
      <c r="Y1110" s="220"/>
      <c r="Z1110" s="215"/>
      <c r="AA1110" s="215"/>
      <c r="AB1110" s="215"/>
      <c r="AC1110" s="63"/>
      <c r="AD1110" s="64"/>
    </row>
    <row r="1111" spans="1:30" s="146" customFormat="1" ht="30" customHeight="1">
      <c r="A1111" s="135"/>
      <c r="B1111" s="136"/>
      <c r="C1111" s="82" t="s">
        <v>1844</v>
      </c>
      <c r="D1111" s="83"/>
      <c r="E1111" s="83"/>
      <c r="F1111" s="822" t="s">
        <v>497</v>
      </c>
      <c r="G1111" s="823"/>
      <c r="H1111" s="159" t="s">
        <v>1821</v>
      </c>
      <c r="I1111" s="145" t="s">
        <v>44</v>
      </c>
      <c r="J1111" s="295">
        <v>79992200</v>
      </c>
      <c r="K1111" s="231" t="s">
        <v>45</v>
      </c>
      <c r="L1111" s="149"/>
      <c r="M1111" s="147"/>
      <c r="N1111" s="142">
        <v>3754593</v>
      </c>
      <c r="O1111" s="75">
        <f t="shared" ref="O1111:R1112" si="893">N1111</f>
        <v>3754593</v>
      </c>
      <c r="P1111" s="74">
        <v>4725133</v>
      </c>
      <c r="Q1111" s="74">
        <v>12057633</v>
      </c>
      <c r="R1111" s="74">
        <v>4725133</v>
      </c>
      <c r="S1111" s="143"/>
      <c r="T1111" s="77">
        <v>6</v>
      </c>
      <c r="U1111" s="315">
        <f t="shared" ref="U1111:V1112" si="894">ROUNDUP(X1111,0)</f>
        <v>16</v>
      </c>
      <c r="V1111" s="315">
        <f t="shared" si="894"/>
        <v>6</v>
      </c>
      <c r="W1111" s="315">
        <v>31.708915184046983</v>
      </c>
      <c r="X1111" s="315">
        <f t="shared" ref="X1111:X1112" si="895">Q1111/J1111*100</f>
        <v>15.07351091731444</v>
      </c>
      <c r="Y1111" s="78">
        <f>(P1111/J1111)*100</f>
        <v>5.9069921817377189</v>
      </c>
      <c r="Z1111" s="79">
        <f t="shared" ref="Z1111:AB1112" si="896">J1111-P1111</f>
        <v>75267067</v>
      </c>
      <c r="AA1111" s="79">
        <f>J1111-Q1111</f>
        <v>67934567</v>
      </c>
      <c r="AB1111" s="79">
        <f t="shared" si="896"/>
        <v>-4725133</v>
      </c>
      <c r="AC1111" s="102"/>
      <c r="AD1111" s="103"/>
    </row>
    <row r="1112" spans="1:30" s="146" customFormat="1" ht="30" customHeight="1">
      <c r="A1112" s="135"/>
      <c r="B1112" s="136"/>
      <c r="C1112" s="82" t="s">
        <v>1845</v>
      </c>
      <c r="D1112" s="83"/>
      <c r="E1112" s="83"/>
      <c r="F1112" s="822" t="s">
        <v>206</v>
      </c>
      <c r="G1112" s="823"/>
      <c r="H1112" s="159" t="s">
        <v>1821</v>
      </c>
      <c r="I1112" s="145" t="s">
        <v>44</v>
      </c>
      <c r="J1112" s="295">
        <v>3184000</v>
      </c>
      <c r="K1112" s="231" t="s">
        <v>45</v>
      </c>
      <c r="L1112" s="149"/>
      <c r="M1112" s="147"/>
      <c r="N1112" s="142">
        <f t="shared" ref="N1112" si="897">M1112</f>
        <v>0</v>
      </c>
      <c r="O1112" s="75">
        <f t="shared" si="893"/>
        <v>0</v>
      </c>
      <c r="P1112" s="74">
        <f t="shared" si="893"/>
        <v>0</v>
      </c>
      <c r="Q1112" s="74">
        <f t="shared" si="893"/>
        <v>0</v>
      </c>
      <c r="R1112" s="74">
        <f t="shared" si="893"/>
        <v>0</v>
      </c>
      <c r="S1112" s="143"/>
      <c r="T1112" s="77">
        <v>0</v>
      </c>
      <c r="U1112" s="315">
        <f t="shared" si="894"/>
        <v>0</v>
      </c>
      <c r="V1112" s="315">
        <f t="shared" si="894"/>
        <v>0</v>
      </c>
      <c r="W1112" s="315">
        <v>31.708915184046983</v>
      </c>
      <c r="X1112" s="315">
        <f t="shared" si="895"/>
        <v>0</v>
      </c>
      <c r="Y1112" s="78">
        <f>(P1112/J1112)*100</f>
        <v>0</v>
      </c>
      <c r="Z1112" s="79">
        <f t="shared" si="896"/>
        <v>3184000</v>
      </c>
      <c r="AA1112" s="79">
        <f>J1112-Q1112</f>
        <v>3184000</v>
      </c>
      <c r="AB1112" s="79">
        <f t="shared" si="896"/>
        <v>0</v>
      </c>
      <c r="AC1112" s="102"/>
      <c r="AD1112" s="103"/>
    </row>
    <row r="1113" spans="1:30" s="6" customFormat="1" ht="30" customHeight="1">
      <c r="A1113" s="12"/>
      <c r="B1113" s="410"/>
      <c r="C1113" s="51" t="s">
        <v>1846</v>
      </c>
      <c r="D1113" s="171"/>
      <c r="E1113" s="171"/>
      <c r="F1113" s="802" t="s">
        <v>1847</v>
      </c>
      <c r="G1113" s="817"/>
      <c r="H1113" s="266"/>
      <c r="I1113" s="288"/>
      <c r="J1113" s="289"/>
      <c r="K1113" s="220"/>
      <c r="L1113" s="267"/>
      <c r="M1113" s="290"/>
      <c r="N1113" s="291"/>
      <c r="O1113" s="291"/>
      <c r="P1113" s="291"/>
      <c r="Q1113" s="291"/>
      <c r="R1113" s="291"/>
      <c r="S1113" s="292"/>
      <c r="T1113" s="220"/>
      <c r="U1113" s="220"/>
      <c r="V1113" s="220"/>
      <c r="W1113" s="220"/>
      <c r="X1113" s="220"/>
      <c r="Y1113" s="220"/>
      <c r="Z1113" s="215"/>
      <c r="AA1113" s="215"/>
      <c r="AB1113" s="215"/>
      <c r="AC1113" s="63"/>
      <c r="AD1113" s="64"/>
    </row>
    <row r="1114" spans="1:30" s="6" customFormat="1" ht="30" customHeight="1">
      <c r="A1114" s="12"/>
      <c r="B1114" s="410"/>
      <c r="C1114" s="51" t="s">
        <v>1848</v>
      </c>
      <c r="D1114" s="171"/>
      <c r="E1114" s="171"/>
      <c r="F1114" s="802" t="s">
        <v>1849</v>
      </c>
      <c r="G1114" s="817"/>
      <c r="H1114" s="266"/>
      <c r="I1114" s="288"/>
      <c r="J1114" s="289"/>
      <c r="K1114" s="220"/>
      <c r="L1114" s="267"/>
      <c r="M1114" s="290"/>
      <c r="N1114" s="291"/>
      <c r="O1114" s="291"/>
      <c r="P1114" s="291"/>
      <c r="Q1114" s="291"/>
      <c r="R1114" s="291"/>
      <c r="S1114" s="292"/>
      <c r="T1114" s="220"/>
      <c r="U1114" s="220"/>
      <c r="V1114" s="220"/>
      <c r="W1114" s="220"/>
      <c r="X1114" s="220"/>
      <c r="Y1114" s="220"/>
      <c r="Z1114" s="215"/>
      <c r="AA1114" s="215"/>
      <c r="AB1114" s="215"/>
      <c r="AC1114" s="63"/>
      <c r="AD1114" s="64"/>
    </row>
    <row r="1115" spans="1:30" s="146" customFormat="1" ht="30" customHeight="1">
      <c r="A1115" s="135"/>
      <c r="B1115" s="136"/>
      <c r="C1115" s="82" t="s">
        <v>1850</v>
      </c>
      <c r="D1115" s="83"/>
      <c r="E1115" s="83"/>
      <c r="F1115" s="822" t="s">
        <v>1851</v>
      </c>
      <c r="G1115" s="823"/>
      <c r="H1115" s="159" t="s">
        <v>1821</v>
      </c>
      <c r="I1115" s="145" t="s">
        <v>44</v>
      </c>
      <c r="J1115" s="295">
        <v>10009800</v>
      </c>
      <c r="K1115" s="231" t="s">
        <v>45</v>
      </c>
      <c r="L1115" s="149"/>
      <c r="M1115" s="147"/>
      <c r="N1115" s="142">
        <v>0</v>
      </c>
      <c r="O1115" s="75">
        <f t="shared" ref="O1115:R1118" si="898">N1115</f>
        <v>0</v>
      </c>
      <c r="P1115" s="74">
        <f t="shared" si="898"/>
        <v>0</v>
      </c>
      <c r="Q1115" s="74">
        <f t="shared" si="898"/>
        <v>0</v>
      </c>
      <c r="R1115" s="74">
        <f t="shared" si="898"/>
        <v>0</v>
      </c>
      <c r="S1115" s="143"/>
      <c r="T1115" s="77">
        <v>0</v>
      </c>
      <c r="U1115" s="315">
        <f t="shared" ref="U1115:V1118" si="899">ROUNDUP(X1115,0)</f>
        <v>0</v>
      </c>
      <c r="V1115" s="315">
        <f t="shared" si="899"/>
        <v>0</v>
      </c>
      <c r="W1115" s="315">
        <v>31.708915184046983</v>
      </c>
      <c r="X1115" s="315">
        <f t="shared" ref="X1115:X1118" si="900">Q1115/J1115*100</f>
        <v>0</v>
      </c>
      <c r="Y1115" s="78">
        <f>(P1115/J1115)*100</f>
        <v>0</v>
      </c>
      <c r="Z1115" s="79">
        <f t="shared" ref="Z1115:AB1118" si="901">J1115-P1115</f>
        <v>10009800</v>
      </c>
      <c r="AA1115" s="79">
        <f>J1115-Q1115</f>
        <v>10009800</v>
      </c>
      <c r="AB1115" s="79">
        <f t="shared" si="901"/>
        <v>0</v>
      </c>
      <c r="AC1115" s="102"/>
      <c r="AD1115" s="103"/>
    </row>
    <row r="1116" spans="1:30" s="146" customFormat="1" ht="30" customHeight="1">
      <c r="A1116" s="135"/>
      <c r="B1116" s="136"/>
      <c r="C1116" s="82" t="s">
        <v>1852</v>
      </c>
      <c r="D1116" s="83"/>
      <c r="E1116" s="83"/>
      <c r="F1116" s="822" t="s">
        <v>1853</v>
      </c>
      <c r="G1116" s="823"/>
      <c r="H1116" s="159" t="s">
        <v>1821</v>
      </c>
      <c r="I1116" s="145" t="s">
        <v>44</v>
      </c>
      <c r="J1116" s="295">
        <v>500000000</v>
      </c>
      <c r="K1116" s="231" t="s">
        <v>45</v>
      </c>
      <c r="L1116" s="149"/>
      <c r="M1116" s="147"/>
      <c r="N1116" s="142">
        <v>18670000</v>
      </c>
      <c r="O1116" s="75">
        <v>81670000</v>
      </c>
      <c r="P1116" s="74">
        <v>116520000</v>
      </c>
      <c r="Q1116" s="74">
        <v>206020000</v>
      </c>
      <c r="R1116" s="74">
        <v>116520000</v>
      </c>
      <c r="S1116" s="143"/>
      <c r="T1116" s="77">
        <v>24</v>
      </c>
      <c r="U1116" s="315">
        <f t="shared" si="899"/>
        <v>42</v>
      </c>
      <c r="V1116" s="315">
        <f t="shared" si="899"/>
        <v>24</v>
      </c>
      <c r="W1116" s="315">
        <v>31.708915184046983</v>
      </c>
      <c r="X1116" s="315">
        <f t="shared" si="900"/>
        <v>41.204000000000001</v>
      </c>
      <c r="Y1116" s="78">
        <f>(P1116/J1116)*100</f>
        <v>23.303999999999998</v>
      </c>
      <c r="Z1116" s="79">
        <f t="shared" si="901"/>
        <v>383480000</v>
      </c>
      <c r="AA1116" s="79">
        <f>J1116-Q1116</f>
        <v>293980000</v>
      </c>
      <c r="AB1116" s="79">
        <f t="shared" si="901"/>
        <v>-116520000</v>
      </c>
      <c r="AC1116" s="102"/>
      <c r="AD1116" s="103"/>
    </row>
    <row r="1117" spans="1:30" s="146" customFormat="1" ht="30" customHeight="1">
      <c r="A1117" s="135"/>
      <c r="B1117" s="136"/>
      <c r="C1117" s="82" t="s">
        <v>1854</v>
      </c>
      <c r="D1117" s="83"/>
      <c r="E1117" s="83"/>
      <c r="F1117" s="822" t="s">
        <v>1855</v>
      </c>
      <c r="G1117" s="823"/>
      <c r="H1117" s="159" t="s">
        <v>1821</v>
      </c>
      <c r="I1117" s="145" t="s">
        <v>44</v>
      </c>
      <c r="J1117" s="295">
        <v>99999900</v>
      </c>
      <c r="K1117" s="231" t="s">
        <v>45</v>
      </c>
      <c r="L1117" s="149"/>
      <c r="M1117" s="147"/>
      <c r="N1117" s="142">
        <v>18198737</v>
      </c>
      <c r="O1117" s="75">
        <f t="shared" si="898"/>
        <v>18198737</v>
      </c>
      <c r="P1117" s="74">
        <v>22670737</v>
      </c>
      <c r="Q1117" s="74">
        <v>22670737</v>
      </c>
      <c r="R1117" s="74">
        <v>22670737</v>
      </c>
      <c r="S1117" s="143"/>
      <c r="T1117" s="77">
        <v>23</v>
      </c>
      <c r="U1117" s="315">
        <f t="shared" si="899"/>
        <v>23</v>
      </c>
      <c r="V1117" s="315">
        <f t="shared" si="899"/>
        <v>23</v>
      </c>
      <c r="W1117" s="315">
        <v>31.708915184046983</v>
      </c>
      <c r="X1117" s="315">
        <f t="shared" si="900"/>
        <v>22.670759670759672</v>
      </c>
      <c r="Y1117" s="78">
        <f>(P1117/J1117)*100</f>
        <v>22.670759670759672</v>
      </c>
      <c r="Z1117" s="79">
        <f t="shared" si="901"/>
        <v>77329163</v>
      </c>
      <c r="AA1117" s="79">
        <f>J1117-Q1117</f>
        <v>77329163</v>
      </c>
      <c r="AB1117" s="79">
        <f t="shared" si="901"/>
        <v>-22670737</v>
      </c>
      <c r="AC1117" s="102"/>
      <c r="AD1117" s="103"/>
    </row>
    <row r="1118" spans="1:30" s="146" customFormat="1" ht="30" customHeight="1">
      <c r="A1118" s="135"/>
      <c r="B1118" s="136"/>
      <c r="C1118" s="82" t="s">
        <v>1856</v>
      </c>
      <c r="D1118" s="83"/>
      <c r="E1118" s="83"/>
      <c r="F1118" s="822" t="s">
        <v>1857</v>
      </c>
      <c r="G1118" s="823"/>
      <c r="H1118" s="159" t="s">
        <v>1821</v>
      </c>
      <c r="I1118" s="145" t="s">
        <v>44</v>
      </c>
      <c r="J1118" s="295">
        <v>60239000</v>
      </c>
      <c r="K1118" s="231" t="s">
        <v>45</v>
      </c>
      <c r="L1118" s="149"/>
      <c r="M1118" s="147"/>
      <c r="N1118" s="142">
        <f t="shared" ref="N1118" si="902">M1118</f>
        <v>0</v>
      </c>
      <c r="O1118" s="75">
        <f t="shared" si="898"/>
        <v>0</v>
      </c>
      <c r="P1118" s="74">
        <f t="shared" si="898"/>
        <v>0</v>
      </c>
      <c r="Q1118" s="74">
        <f t="shared" si="898"/>
        <v>0</v>
      </c>
      <c r="R1118" s="74">
        <f t="shared" si="898"/>
        <v>0</v>
      </c>
      <c r="S1118" s="143"/>
      <c r="T1118" s="77">
        <v>0</v>
      </c>
      <c r="U1118" s="315">
        <f t="shared" si="899"/>
        <v>0</v>
      </c>
      <c r="V1118" s="315">
        <f t="shared" si="899"/>
        <v>0</v>
      </c>
      <c r="W1118" s="315">
        <v>31.708915184046983</v>
      </c>
      <c r="X1118" s="315">
        <f t="shared" si="900"/>
        <v>0</v>
      </c>
      <c r="Y1118" s="78">
        <f>(P1118/J1118)*100</f>
        <v>0</v>
      </c>
      <c r="Z1118" s="79">
        <f t="shared" si="901"/>
        <v>60239000</v>
      </c>
      <c r="AA1118" s="79">
        <f>J1118-Q1118</f>
        <v>60239000</v>
      </c>
      <c r="AB1118" s="79">
        <f t="shared" si="901"/>
        <v>0</v>
      </c>
      <c r="AC1118" s="102"/>
      <c r="AD1118" s="103"/>
    </row>
    <row r="1119" spans="1:30" s="6" customFormat="1" ht="30" customHeight="1">
      <c r="A1119" s="12"/>
      <c r="B1119" s="410"/>
      <c r="C1119" s="51" t="s">
        <v>1858</v>
      </c>
      <c r="D1119" s="171"/>
      <c r="E1119" s="171"/>
      <c r="F1119" s="802" t="s">
        <v>1859</v>
      </c>
      <c r="G1119" s="817"/>
      <c r="H1119" s="266"/>
      <c r="I1119" s="288"/>
      <c r="J1119" s="289"/>
      <c r="K1119" s="220"/>
      <c r="L1119" s="267"/>
      <c r="M1119" s="290"/>
      <c r="N1119" s="291"/>
      <c r="O1119" s="291"/>
      <c r="P1119" s="291"/>
      <c r="Q1119" s="291"/>
      <c r="R1119" s="291"/>
      <c r="S1119" s="292"/>
      <c r="T1119" s="220"/>
      <c r="U1119" s="220"/>
      <c r="V1119" s="220"/>
      <c r="W1119" s="220"/>
      <c r="X1119" s="220"/>
      <c r="Y1119" s="220"/>
      <c r="Z1119" s="215"/>
      <c r="AA1119" s="215"/>
      <c r="AB1119" s="215"/>
      <c r="AC1119" s="63"/>
      <c r="AD1119" s="64"/>
    </row>
    <row r="1120" spans="1:30" s="6" customFormat="1" ht="30" customHeight="1">
      <c r="A1120" s="12"/>
      <c r="B1120" s="410"/>
      <c r="C1120" s="51" t="s">
        <v>1860</v>
      </c>
      <c r="D1120" s="171"/>
      <c r="E1120" s="171"/>
      <c r="F1120" s="802" t="s">
        <v>1861</v>
      </c>
      <c r="G1120" s="817"/>
      <c r="H1120" s="266"/>
      <c r="I1120" s="288"/>
      <c r="J1120" s="289"/>
      <c r="K1120" s="220"/>
      <c r="L1120" s="267"/>
      <c r="M1120" s="290"/>
      <c r="N1120" s="291"/>
      <c r="O1120" s="291"/>
      <c r="P1120" s="291"/>
      <c r="Q1120" s="291"/>
      <c r="R1120" s="291"/>
      <c r="S1120" s="292"/>
      <c r="T1120" s="220"/>
      <c r="U1120" s="220"/>
      <c r="V1120" s="220"/>
      <c r="W1120" s="220"/>
      <c r="X1120" s="220"/>
      <c r="Y1120" s="220"/>
      <c r="Z1120" s="215"/>
      <c r="AA1120" s="215"/>
      <c r="AB1120" s="215"/>
      <c r="AC1120" s="63"/>
      <c r="AD1120" s="64"/>
    </row>
    <row r="1121" spans="1:30" s="146" customFormat="1" ht="30" customHeight="1">
      <c r="A1121" s="135"/>
      <c r="B1121" s="136"/>
      <c r="C1121" s="82" t="s">
        <v>1862</v>
      </c>
      <c r="D1121" s="83"/>
      <c r="E1121" s="83"/>
      <c r="F1121" s="822" t="s">
        <v>1863</v>
      </c>
      <c r="G1121" s="823"/>
      <c r="H1121" s="159" t="s">
        <v>1821</v>
      </c>
      <c r="I1121" s="145" t="s">
        <v>44</v>
      </c>
      <c r="J1121" s="295">
        <v>251600000</v>
      </c>
      <c r="K1121" s="231" t="s">
        <v>45</v>
      </c>
      <c r="L1121" s="149"/>
      <c r="M1121" s="147"/>
      <c r="N1121" s="142">
        <f t="shared" ref="N1121:R1122" si="903">M1121</f>
        <v>0</v>
      </c>
      <c r="O1121" s="75">
        <f t="shared" si="903"/>
        <v>0</v>
      </c>
      <c r="P1121" s="74">
        <f t="shared" si="903"/>
        <v>0</v>
      </c>
      <c r="Q1121" s="74">
        <f t="shared" si="903"/>
        <v>0</v>
      </c>
      <c r="R1121" s="74">
        <f t="shared" si="903"/>
        <v>0</v>
      </c>
      <c r="S1121" s="143"/>
      <c r="T1121" s="77">
        <v>0</v>
      </c>
      <c r="U1121" s="315">
        <f t="shared" ref="U1121:V1122" si="904">ROUNDUP(X1121,0)</f>
        <v>0</v>
      </c>
      <c r="V1121" s="315">
        <f t="shared" si="904"/>
        <v>0</v>
      </c>
      <c r="W1121" s="315">
        <v>31.708915184046983</v>
      </c>
      <c r="X1121" s="315">
        <f t="shared" ref="X1121:X1122" si="905">Q1121/J1121*100</f>
        <v>0</v>
      </c>
      <c r="Y1121" s="78">
        <f>(P1121/J1121)*100</f>
        <v>0</v>
      </c>
      <c r="Z1121" s="79">
        <f t="shared" ref="Z1121:AB1122" si="906">J1121-P1121</f>
        <v>251600000</v>
      </c>
      <c r="AA1121" s="79">
        <f>J1121-Q1121</f>
        <v>251600000</v>
      </c>
      <c r="AB1121" s="79">
        <f t="shared" si="906"/>
        <v>0</v>
      </c>
      <c r="AC1121" s="102"/>
      <c r="AD1121" s="103"/>
    </row>
    <row r="1122" spans="1:30" s="146" customFormat="1" ht="30" customHeight="1">
      <c r="A1122" s="135"/>
      <c r="B1122" s="136"/>
      <c r="C1122" s="82" t="s">
        <v>1864</v>
      </c>
      <c r="D1122" s="83"/>
      <c r="E1122" s="83"/>
      <c r="F1122" s="822" t="s">
        <v>1865</v>
      </c>
      <c r="G1122" s="823"/>
      <c r="H1122" s="159" t="s">
        <v>1821</v>
      </c>
      <c r="I1122" s="145" t="s">
        <v>44</v>
      </c>
      <c r="J1122" s="295">
        <v>36100000</v>
      </c>
      <c r="K1122" s="231" t="s">
        <v>45</v>
      </c>
      <c r="L1122" s="149"/>
      <c r="M1122" s="147"/>
      <c r="N1122" s="142">
        <f t="shared" si="903"/>
        <v>0</v>
      </c>
      <c r="O1122" s="75">
        <f t="shared" si="903"/>
        <v>0</v>
      </c>
      <c r="P1122" s="74">
        <f t="shared" si="903"/>
        <v>0</v>
      </c>
      <c r="Q1122" s="74">
        <v>331000</v>
      </c>
      <c r="R1122" s="74">
        <f t="shared" si="903"/>
        <v>331000</v>
      </c>
      <c r="S1122" s="143"/>
      <c r="T1122" s="77">
        <v>0</v>
      </c>
      <c r="U1122" s="315">
        <f t="shared" si="904"/>
        <v>1</v>
      </c>
      <c r="V1122" s="315">
        <f t="shared" si="904"/>
        <v>0</v>
      </c>
      <c r="W1122" s="315">
        <v>31.708915184046983</v>
      </c>
      <c r="X1122" s="315">
        <f t="shared" si="905"/>
        <v>0.91689750692520777</v>
      </c>
      <c r="Y1122" s="78">
        <f>(P1122/J1122)*100</f>
        <v>0</v>
      </c>
      <c r="Z1122" s="79">
        <f t="shared" si="906"/>
        <v>36100000</v>
      </c>
      <c r="AA1122" s="79">
        <f>J1122-Q1122</f>
        <v>35769000</v>
      </c>
      <c r="AB1122" s="79">
        <f t="shared" si="906"/>
        <v>-331000</v>
      </c>
      <c r="AC1122" s="102"/>
      <c r="AD1122" s="103"/>
    </row>
    <row r="1123" spans="1:30" s="6" customFormat="1" ht="30" customHeight="1">
      <c r="A1123" s="12"/>
      <c r="B1123" s="410"/>
      <c r="C1123" s="51" t="s">
        <v>1866</v>
      </c>
      <c r="D1123" s="171"/>
      <c r="E1123" s="171"/>
      <c r="F1123" s="802" t="s">
        <v>1867</v>
      </c>
      <c r="G1123" s="817"/>
      <c r="H1123" s="266"/>
      <c r="I1123" s="288"/>
      <c r="J1123" s="289"/>
      <c r="K1123" s="220"/>
      <c r="L1123" s="267"/>
      <c r="M1123" s="290"/>
      <c r="N1123" s="291"/>
      <c r="O1123" s="291"/>
      <c r="P1123" s="291"/>
      <c r="Q1123" s="291"/>
      <c r="R1123" s="291"/>
      <c r="S1123" s="292"/>
      <c r="T1123" s="220"/>
      <c r="U1123" s="220"/>
      <c r="V1123" s="220"/>
      <c r="W1123" s="220"/>
      <c r="X1123" s="220"/>
      <c r="Y1123" s="220"/>
      <c r="Z1123" s="215"/>
      <c r="AA1123" s="215"/>
      <c r="AB1123" s="215"/>
      <c r="AC1123" s="63"/>
      <c r="AD1123" s="64"/>
    </row>
    <row r="1124" spans="1:30" s="146" customFormat="1" ht="30" customHeight="1">
      <c r="A1124" s="135"/>
      <c r="B1124" s="136"/>
      <c r="C1124" s="82" t="s">
        <v>1868</v>
      </c>
      <c r="D1124" s="83"/>
      <c r="E1124" s="83"/>
      <c r="F1124" s="822" t="s">
        <v>1869</v>
      </c>
      <c r="G1124" s="823"/>
      <c r="H1124" s="159" t="s">
        <v>1821</v>
      </c>
      <c r="I1124" s="145" t="s">
        <v>44</v>
      </c>
      <c r="J1124" s="295">
        <v>195976000</v>
      </c>
      <c r="K1124" s="231" t="s">
        <v>45</v>
      </c>
      <c r="L1124" s="149"/>
      <c r="M1124" s="147"/>
      <c r="N1124" s="142">
        <v>14353000</v>
      </c>
      <c r="O1124" s="75">
        <f>N1124</f>
        <v>14353000</v>
      </c>
      <c r="P1124" s="74">
        <v>130465000</v>
      </c>
      <c r="Q1124" s="74">
        <v>162382103</v>
      </c>
      <c r="R1124" s="74">
        <v>130465000</v>
      </c>
      <c r="S1124" s="143"/>
      <c r="T1124" s="77">
        <v>67</v>
      </c>
      <c r="U1124" s="315">
        <f t="shared" ref="U1124:V1125" si="907">ROUNDUP(X1124,0)</f>
        <v>83</v>
      </c>
      <c r="V1124" s="315">
        <f t="shared" si="907"/>
        <v>67</v>
      </c>
      <c r="W1124" s="315">
        <v>31.708915184046983</v>
      </c>
      <c r="X1124" s="315">
        <f t="shared" ref="X1124" si="908">Q1124/J1124*100</f>
        <v>82.858157631546732</v>
      </c>
      <c r="Y1124" s="78">
        <f>(P1124/J1124)*100</f>
        <v>66.571927174756098</v>
      </c>
      <c r="Z1124" s="79">
        <f t="shared" ref="Z1124:AB1125" si="909">J1124-P1124</f>
        <v>65511000</v>
      </c>
      <c r="AA1124" s="79">
        <f>J1124-Q1124</f>
        <v>33593897</v>
      </c>
      <c r="AB1124" s="79">
        <f t="shared" si="909"/>
        <v>-130465000</v>
      </c>
      <c r="AC1124" s="102"/>
      <c r="AD1124" s="103"/>
    </row>
    <row r="1125" spans="1:30" s="241" customFormat="1" ht="30" customHeight="1">
      <c r="A1125" s="234"/>
      <c r="B1125" s="235"/>
      <c r="C1125" s="25" t="s">
        <v>1870</v>
      </c>
      <c r="D1125" s="109"/>
      <c r="E1125" s="109"/>
      <c r="F1125" s="818" t="s">
        <v>1871</v>
      </c>
      <c r="G1125" s="819"/>
      <c r="H1125" s="27"/>
      <c r="I1125" s="28"/>
      <c r="J1125" s="258">
        <f>SUM(J1127:J1197)</f>
        <v>14807571752</v>
      </c>
      <c r="K1125" s="259"/>
      <c r="L1125" s="258"/>
      <c r="M1125" s="258"/>
      <c r="N1125" s="258">
        <f>SUM(N1127:N1165)</f>
        <v>647867824</v>
      </c>
      <c r="O1125" s="258">
        <f>SUM(O1127:O1197)</f>
        <v>828412734</v>
      </c>
      <c r="P1125" s="258">
        <f>SUM(P1127:P1197)</f>
        <v>1988739588</v>
      </c>
      <c r="Q1125" s="258">
        <f>SUM(Q1127:Q1197)</f>
        <v>2403792130</v>
      </c>
      <c r="R1125" s="258">
        <f>SUM(R1127:R1197)</f>
        <v>1988739588</v>
      </c>
      <c r="S1125" s="260"/>
      <c r="T1125" s="259">
        <v>14</v>
      </c>
      <c r="U1125" s="259">
        <f>ROUNDUP(X1125,0)</f>
        <v>17</v>
      </c>
      <c r="V1125" s="259">
        <f t="shared" si="907"/>
        <v>14</v>
      </c>
      <c r="W1125" s="259">
        <v>31.708915184046983</v>
      </c>
      <c r="X1125" s="259">
        <f>Q1125/J1125*100</f>
        <v>16.233533561472218</v>
      </c>
      <c r="Y1125" s="259">
        <f>(P1125/J1125)*100</f>
        <v>13.430558509577297</v>
      </c>
      <c r="Z1125" s="29">
        <f t="shared" si="909"/>
        <v>12818832164</v>
      </c>
      <c r="AA1125" s="29">
        <f>J1125-Q1125</f>
        <v>12403779622</v>
      </c>
      <c r="AB1125" s="29">
        <f t="shared" si="909"/>
        <v>-1988739588</v>
      </c>
      <c r="AC1125" s="260"/>
      <c r="AD1125" s="164"/>
    </row>
    <row r="1126" spans="1:30" s="50" customFormat="1" ht="30" customHeight="1">
      <c r="A1126" s="277"/>
      <c r="B1126" s="278"/>
      <c r="C1126" s="413" t="s">
        <v>1872</v>
      </c>
      <c r="D1126" s="165"/>
      <c r="E1126" s="165"/>
      <c r="F1126" s="772" t="s">
        <v>1873</v>
      </c>
      <c r="G1126" s="773"/>
      <c r="H1126" s="40"/>
      <c r="I1126" s="41"/>
      <c r="J1126" s="210"/>
      <c r="K1126" s="120"/>
      <c r="L1126" s="116"/>
      <c r="M1126" s="116"/>
      <c r="N1126" s="287"/>
      <c r="O1126" s="287"/>
      <c r="P1126" s="287"/>
      <c r="Q1126" s="287"/>
      <c r="R1126" s="287"/>
      <c r="S1126" s="238"/>
      <c r="T1126" s="120"/>
      <c r="U1126" s="120"/>
      <c r="V1126" s="120"/>
      <c r="W1126" s="120"/>
      <c r="X1126" s="120"/>
      <c r="Y1126" s="120"/>
      <c r="Z1126" s="210"/>
      <c r="AA1126" s="210"/>
      <c r="AB1126" s="210"/>
      <c r="AC1126" s="213"/>
      <c r="AD1126" s="263"/>
    </row>
    <row r="1127" spans="1:30" s="50" customFormat="1" ht="30" customHeight="1">
      <c r="A1127" s="277"/>
      <c r="B1127" s="278"/>
      <c r="C1127" s="38" t="s">
        <v>1874</v>
      </c>
      <c r="D1127" s="165"/>
      <c r="E1127" s="165"/>
      <c r="F1127" s="772" t="s">
        <v>38</v>
      </c>
      <c r="G1127" s="773"/>
      <c r="H1127" s="40"/>
      <c r="I1127" s="41"/>
      <c r="J1127" s="210"/>
      <c r="K1127" s="120"/>
      <c r="L1127" s="116"/>
      <c r="M1127" s="116"/>
      <c r="N1127" s="287"/>
      <c r="O1127" s="287"/>
      <c r="P1127" s="287"/>
      <c r="Q1127" s="287"/>
      <c r="R1127" s="287"/>
      <c r="S1127" s="238"/>
      <c r="T1127" s="120"/>
      <c r="U1127" s="120"/>
      <c r="V1127" s="120"/>
      <c r="W1127" s="120"/>
      <c r="X1127" s="120"/>
      <c r="Y1127" s="120"/>
      <c r="Z1127" s="210"/>
      <c r="AA1127" s="210"/>
      <c r="AB1127" s="210"/>
      <c r="AC1127" s="213"/>
      <c r="AD1127" s="263"/>
    </row>
    <row r="1128" spans="1:30" s="65" customFormat="1" ht="30" customHeight="1">
      <c r="A1128" s="264"/>
      <c r="B1128" s="265"/>
      <c r="C1128" s="51" t="s">
        <v>1875</v>
      </c>
      <c r="D1128" s="171"/>
      <c r="E1128" s="171"/>
      <c r="F1128" s="802" t="s">
        <v>40</v>
      </c>
      <c r="G1128" s="817"/>
      <c r="H1128" s="266"/>
      <c r="I1128" s="266"/>
      <c r="J1128" s="215"/>
      <c r="K1128" s="220"/>
      <c r="L1128" s="267"/>
      <c r="M1128" s="290"/>
      <c r="N1128" s="300"/>
      <c r="O1128" s="300"/>
      <c r="P1128" s="300"/>
      <c r="Q1128" s="300"/>
      <c r="R1128" s="300"/>
      <c r="S1128" s="270"/>
      <c r="T1128" s="220"/>
      <c r="U1128" s="220"/>
      <c r="V1128" s="220"/>
      <c r="W1128" s="220"/>
      <c r="X1128" s="220"/>
      <c r="Y1128" s="220"/>
      <c r="Z1128" s="63"/>
      <c r="AA1128" s="63"/>
      <c r="AB1128" s="63"/>
      <c r="AC1128" s="63"/>
      <c r="AD1128" s="64"/>
    </row>
    <row r="1129" spans="1:30" s="36" customFormat="1" ht="30" customHeight="1">
      <c r="A1129" s="277"/>
      <c r="B1129" s="278"/>
      <c r="C1129" s="66" t="s">
        <v>1876</v>
      </c>
      <c r="D1129" s="67"/>
      <c r="E1129" s="67"/>
      <c r="F1129" s="766" t="s">
        <v>170</v>
      </c>
      <c r="G1129" s="783"/>
      <c r="H1129" s="68" t="s">
        <v>1877</v>
      </c>
      <c r="I1129" s="69" t="s">
        <v>44</v>
      </c>
      <c r="J1129" s="222">
        <v>77119558</v>
      </c>
      <c r="K1129" s="231"/>
      <c r="L1129" s="152" t="s">
        <v>407</v>
      </c>
      <c r="M1129" s="155" t="s">
        <v>1878</v>
      </c>
      <c r="N1129" s="142">
        <v>3657000</v>
      </c>
      <c r="O1129" s="75">
        <v>0</v>
      </c>
      <c r="P1129" s="74">
        <f t="shared" ref="P1129:R1129" si="910">O1129</f>
        <v>0</v>
      </c>
      <c r="Q1129" s="74">
        <f t="shared" si="910"/>
        <v>0</v>
      </c>
      <c r="R1129" s="74">
        <f t="shared" si="910"/>
        <v>0</v>
      </c>
      <c r="S1129" s="143" t="s">
        <v>1877</v>
      </c>
      <c r="T1129" s="77">
        <v>0</v>
      </c>
      <c r="U1129" s="315">
        <f t="shared" ref="U1129:V1129" si="911">ROUNDUP(X1129,0)</f>
        <v>0</v>
      </c>
      <c r="V1129" s="315">
        <f t="shared" si="911"/>
        <v>0</v>
      </c>
      <c r="W1129" s="315">
        <v>31.708915184046983</v>
      </c>
      <c r="X1129" s="315">
        <f t="shared" ref="X1129" si="912">Q1129/J1129*100</f>
        <v>0</v>
      </c>
      <c r="Y1129" s="78">
        <f>(P1129/J1129)*100</f>
        <v>0</v>
      </c>
      <c r="Z1129" s="79">
        <f>J1129-P1129</f>
        <v>77119558</v>
      </c>
      <c r="AA1129" s="79">
        <f>J1129-Q1129</f>
        <v>77119558</v>
      </c>
      <c r="AB1129" s="79" t="e">
        <f>L1129-R1129</f>
        <v>#VALUE!</v>
      </c>
      <c r="AC1129" s="79"/>
      <c r="AD1129" s="81"/>
    </row>
    <row r="1130" spans="1:30" s="65" customFormat="1" ht="30" customHeight="1">
      <c r="A1130" s="264"/>
      <c r="B1130" s="265"/>
      <c r="C1130" s="51" t="s">
        <v>1879</v>
      </c>
      <c r="D1130" s="171"/>
      <c r="E1130" s="171"/>
      <c r="F1130" s="802" t="s">
        <v>51</v>
      </c>
      <c r="G1130" s="817"/>
      <c r="H1130" s="266"/>
      <c r="I1130" s="266"/>
      <c r="J1130" s="215"/>
      <c r="K1130" s="220"/>
      <c r="L1130" s="267"/>
      <c r="M1130" s="290"/>
      <c r="N1130" s="300"/>
      <c r="O1130" s="300"/>
      <c r="P1130" s="300"/>
      <c r="Q1130" s="300"/>
      <c r="R1130" s="300"/>
      <c r="S1130" s="270"/>
      <c r="T1130" s="220"/>
      <c r="U1130" s="220"/>
      <c r="V1130" s="220"/>
      <c r="W1130" s="220"/>
      <c r="X1130" s="220"/>
      <c r="Y1130" s="220"/>
      <c r="Z1130" s="63"/>
      <c r="AA1130" s="63"/>
      <c r="AB1130" s="63"/>
      <c r="AC1130" s="63"/>
      <c r="AD1130" s="64"/>
    </row>
    <row r="1131" spans="1:30" s="50" customFormat="1" ht="30" customHeight="1">
      <c r="A1131" s="277"/>
      <c r="B1131" s="278"/>
      <c r="C1131" s="66" t="s">
        <v>1880</v>
      </c>
      <c r="D1131" s="67"/>
      <c r="E1131" s="67"/>
      <c r="F1131" s="762" t="s">
        <v>53</v>
      </c>
      <c r="G1131" s="765"/>
      <c r="H1131" s="68" t="s">
        <v>1877</v>
      </c>
      <c r="I1131" s="69" t="s">
        <v>44</v>
      </c>
      <c r="J1131" s="222">
        <v>5021777410</v>
      </c>
      <c r="K1131" s="231" t="s">
        <v>45</v>
      </c>
      <c r="L1131" s="152" t="s">
        <v>46</v>
      </c>
      <c r="M1131" s="155"/>
      <c r="N1131" s="142">
        <v>392825191</v>
      </c>
      <c r="O1131" s="75">
        <v>328412734</v>
      </c>
      <c r="P1131" s="74">
        <v>1284239588</v>
      </c>
      <c r="Q1131" s="74">
        <v>1634292130</v>
      </c>
      <c r="R1131" s="74">
        <v>1284239588</v>
      </c>
      <c r="S1131" s="143" t="s">
        <v>1877</v>
      </c>
      <c r="T1131" s="77">
        <v>26</v>
      </c>
      <c r="U1131" s="315">
        <f t="shared" ref="U1131:V1132" si="913">ROUNDUP(X1131,0)</f>
        <v>33</v>
      </c>
      <c r="V1131" s="315">
        <f t="shared" si="913"/>
        <v>26</v>
      </c>
      <c r="W1131" s="315">
        <v>31.708915184046983</v>
      </c>
      <c r="X1131" s="315">
        <f t="shared" ref="X1131:X1132" si="914">Q1131/J1131*100</f>
        <v>32.544097369700026</v>
      </c>
      <c r="Y1131" s="78">
        <f>(P1131/J1131)*100</f>
        <v>25.57340724506545</v>
      </c>
      <c r="Z1131" s="79">
        <f t="shared" ref="Z1131:AB1132" si="915">J1131-P1131</f>
        <v>3737537822</v>
      </c>
      <c r="AA1131" s="79">
        <f>J1131-Q1131</f>
        <v>3387485280</v>
      </c>
      <c r="AB1131" s="79" t="e">
        <f t="shared" si="915"/>
        <v>#VALUE!</v>
      </c>
      <c r="AC1131" s="79"/>
      <c r="AD1131" s="81"/>
    </row>
    <row r="1132" spans="1:30" s="50" customFormat="1" ht="30" customHeight="1">
      <c r="A1132" s="277"/>
      <c r="B1132" s="278"/>
      <c r="C1132" s="66" t="s">
        <v>1881</v>
      </c>
      <c r="D1132" s="67"/>
      <c r="E1132" s="67"/>
      <c r="F1132" s="762" t="s">
        <v>174</v>
      </c>
      <c r="G1132" s="765"/>
      <c r="H1132" s="68" t="s">
        <v>1877</v>
      </c>
      <c r="I1132" s="69" t="s">
        <v>44</v>
      </c>
      <c r="J1132" s="222">
        <v>45909200</v>
      </c>
      <c r="K1132" s="231" t="s">
        <v>45</v>
      </c>
      <c r="L1132" s="152" t="s">
        <v>407</v>
      </c>
      <c r="M1132" s="155"/>
      <c r="N1132" s="142">
        <v>10242400</v>
      </c>
      <c r="O1132" s="75">
        <v>0</v>
      </c>
      <c r="P1132" s="74">
        <f t="shared" ref="P1132:R1132" si="916">O1132</f>
        <v>0</v>
      </c>
      <c r="Q1132" s="74">
        <f t="shared" si="916"/>
        <v>0</v>
      </c>
      <c r="R1132" s="74">
        <f t="shared" si="916"/>
        <v>0</v>
      </c>
      <c r="S1132" s="143" t="s">
        <v>1877</v>
      </c>
      <c r="T1132" s="77">
        <v>0</v>
      </c>
      <c r="U1132" s="315">
        <f t="shared" si="913"/>
        <v>0</v>
      </c>
      <c r="V1132" s="315">
        <f t="shared" si="913"/>
        <v>0</v>
      </c>
      <c r="W1132" s="315">
        <v>31.708915184046983</v>
      </c>
      <c r="X1132" s="315">
        <f t="shared" si="914"/>
        <v>0</v>
      </c>
      <c r="Y1132" s="78">
        <f>(P1132/J1132)*100</f>
        <v>0</v>
      </c>
      <c r="Z1132" s="79">
        <f t="shared" si="915"/>
        <v>45909200</v>
      </c>
      <c r="AA1132" s="79">
        <f>J1132-Q1132</f>
        <v>45909200</v>
      </c>
      <c r="AB1132" s="79" t="e">
        <f t="shared" si="915"/>
        <v>#VALUE!</v>
      </c>
      <c r="AC1132" s="79"/>
      <c r="AD1132" s="81"/>
    </row>
    <row r="1133" spans="1:30" s="65" customFormat="1" ht="30" customHeight="1">
      <c r="A1133" s="264"/>
      <c r="B1133" s="265"/>
      <c r="C1133" s="51" t="s">
        <v>1882</v>
      </c>
      <c r="D1133" s="171"/>
      <c r="E1133" s="171"/>
      <c r="F1133" s="802" t="s">
        <v>63</v>
      </c>
      <c r="G1133" s="817"/>
      <c r="H1133" s="266"/>
      <c r="I1133" s="266"/>
      <c r="J1133" s="215"/>
      <c r="K1133" s="220"/>
      <c r="L1133" s="267"/>
      <c r="M1133" s="290"/>
      <c r="N1133" s="300"/>
      <c r="O1133" s="300"/>
      <c r="P1133" s="300"/>
      <c r="Q1133" s="300"/>
      <c r="R1133" s="300"/>
      <c r="S1133" s="270"/>
      <c r="T1133" s="220"/>
      <c r="U1133" s="220"/>
      <c r="V1133" s="220"/>
      <c r="W1133" s="220"/>
      <c r="X1133" s="220"/>
      <c r="Y1133" s="220"/>
      <c r="Z1133" s="63"/>
      <c r="AA1133" s="63"/>
      <c r="AB1133" s="63"/>
      <c r="AC1133" s="63"/>
      <c r="AD1133" s="64"/>
    </row>
    <row r="1134" spans="1:30" s="50" customFormat="1" ht="30" customHeight="1">
      <c r="A1134" s="277"/>
      <c r="B1134" s="278"/>
      <c r="C1134" s="66" t="s">
        <v>1883</v>
      </c>
      <c r="D1134" s="67"/>
      <c r="E1134" s="67"/>
      <c r="F1134" s="762" t="s">
        <v>65</v>
      </c>
      <c r="G1134" s="765"/>
      <c r="H1134" s="68" t="s">
        <v>1877</v>
      </c>
      <c r="I1134" s="69" t="s">
        <v>44</v>
      </c>
      <c r="J1134" s="222">
        <v>7504996</v>
      </c>
      <c r="K1134" s="231" t="s">
        <v>45</v>
      </c>
      <c r="L1134" s="152" t="s">
        <v>407</v>
      </c>
      <c r="M1134" s="155"/>
      <c r="N1134" s="142">
        <v>1095500</v>
      </c>
      <c r="O1134" s="75">
        <v>0</v>
      </c>
      <c r="P1134" s="74">
        <f t="shared" ref="P1134:R1140" si="917">O1134</f>
        <v>0</v>
      </c>
      <c r="Q1134" s="74">
        <f t="shared" si="917"/>
        <v>0</v>
      </c>
      <c r="R1134" s="74">
        <f t="shared" si="917"/>
        <v>0</v>
      </c>
      <c r="S1134" s="143" t="s">
        <v>1877</v>
      </c>
      <c r="T1134" s="77">
        <v>0</v>
      </c>
      <c r="U1134" s="315">
        <f t="shared" ref="U1134:V1140" si="918">ROUNDUP(X1134,0)</f>
        <v>0</v>
      </c>
      <c r="V1134" s="315">
        <f t="shared" si="918"/>
        <v>0</v>
      </c>
      <c r="W1134" s="315">
        <v>31.708915184046983</v>
      </c>
      <c r="X1134" s="315">
        <f t="shared" ref="X1134:X1140" si="919">Q1134/J1134*100</f>
        <v>0</v>
      </c>
      <c r="Y1134" s="78">
        <f t="shared" ref="Y1134:Y1140" si="920">(P1134/J1134)*100</f>
        <v>0</v>
      </c>
      <c r="Z1134" s="79">
        <f t="shared" ref="Z1134:AB1140" si="921">J1134-P1134</f>
        <v>7504996</v>
      </c>
      <c r="AA1134" s="79">
        <f t="shared" ref="AA1134:AA1140" si="922">J1134-Q1134</f>
        <v>7504996</v>
      </c>
      <c r="AB1134" s="79" t="e">
        <f t="shared" si="921"/>
        <v>#VALUE!</v>
      </c>
      <c r="AC1134" s="79"/>
      <c r="AD1134" s="81"/>
    </row>
    <row r="1135" spans="1:30" s="50" customFormat="1" ht="30" customHeight="1">
      <c r="A1135" s="277"/>
      <c r="B1135" s="278"/>
      <c r="C1135" s="66" t="s">
        <v>1884</v>
      </c>
      <c r="D1135" s="67"/>
      <c r="E1135" s="67"/>
      <c r="F1135" s="762" t="s">
        <v>67</v>
      </c>
      <c r="G1135" s="765"/>
      <c r="H1135" s="68" t="s">
        <v>1877</v>
      </c>
      <c r="I1135" s="69" t="s">
        <v>44</v>
      </c>
      <c r="J1135" s="222">
        <v>37290695</v>
      </c>
      <c r="K1135" s="231" t="s">
        <v>45</v>
      </c>
      <c r="L1135" s="152" t="s">
        <v>407</v>
      </c>
      <c r="M1135" s="155"/>
      <c r="N1135" s="142">
        <v>13075800</v>
      </c>
      <c r="O1135" s="75">
        <v>0</v>
      </c>
      <c r="P1135" s="74">
        <f t="shared" si="917"/>
        <v>0</v>
      </c>
      <c r="Q1135" s="74">
        <f t="shared" si="917"/>
        <v>0</v>
      </c>
      <c r="R1135" s="74">
        <f t="shared" si="917"/>
        <v>0</v>
      </c>
      <c r="S1135" s="143" t="s">
        <v>1877</v>
      </c>
      <c r="T1135" s="77">
        <v>0</v>
      </c>
      <c r="U1135" s="315">
        <f t="shared" si="918"/>
        <v>0</v>
      </c>
      <c r="V1135" s="315">
        <f t="shared" si="918"/>
        <v>0</v>
      </c>
      <c r="W1135" s="315">
        <v>31.708915184046983</v>
      </c>
      <c r="X1135" s="315">
        <f t="shared" si="919"/>
        <v>0</v>
      </c>
      <c r="Y1135" s="78">
        <f t="shared" si="920"/>
        <v>0</v>
      </c>
      <c r="Z1135" s="79">
        <f t="shared" si="921"/>
        <v>37290695</v>
      </c>
      <c r="AA1135" s="79">
        <f t="shared" si="922"/>
        <v>37290695</v>
      </c>
      <c r="AB1135" s="79" t="e">
        <f t="shared" si="921"/>
        <v>#VALUE!</v>
      </c>
      <c r="AC1135" s="79"/>
      <c r="AD1135" s="81"/>
    </row>
    <row r="1136" spans="1:30" s="50" customFormat="1" ht="30" customHeight="1">
      <c r="A1136" s="277"/>
      <c r="B1136" s="278"/>
      <c r="C1136" s="66" t="s">
        <v>1885</v>
      </c>
      <c r="D1136" s="67"/>
      <c r="E1136" s="67"/>
      <c r="F1136" s="762" t="s">
        <v>69</v>
      </c>
      <c r="G1136" s="765"/>
      <c r="H1136" s="68" t="s">
        <v>1877</v>
      </c>
      <c r="I1136" s="69" t="s">
        <v>44</v>
      </c>
      <c r="J1136" s="222">
        <v>9529700</v>
      </c>
      <c r="K1136" s="231" t="s">
        <v>45</v>
      </c>
      <c r="L1136" s="152" t="s">
        <v>407</v>
      </c>
      <c r="M1136" s="155"/>
      <c r="N1136" s="142">
        <v>2096100</v>
      </c>
      <c r="O1136" s="75">
        <v>0</v>
      </c>
      <c r="P1136" s="74">
        <f t="shared" si="917"/>
        <v>0</v>
      </c>
      <c r="Q1136" s="74">
        <f t="shared" si="917"/>
        <v>0</v>
      </c>
      <c r="R1136" s="74">
        <f t="shared" si="917"/>
        <v>0</v>
      </c>
      <c r="S1136" s="143" t="s">
        <v>1877</v>
      </c>
      <c r="T1136" s="77">
        <v>0</v>
      </c>
      <c r="U1136" s="315">
        <f t="shared" si="918"/>
        <v>0</v>
      </c>
      <c r="V1136" s="315">
        <f t="shared" si="918"/>
        <v>0</v>
      </c>
      <c r="W1136" s="315">
        <v>31.708915184046983</v>
      </c>
      <c r="X1136" s="315">
        <f t="shared" si="919"/>
        <v>0</v>
      </c>
      <c r="Y1136" s="78">
        <f t="shared" si="920"/>
        <v>0</v>
      </c>
      <c r="Z1136" s="79">
        <f t="shared" si="921"/>
        <v>9529700</v>
      </c>
      <c r="AA1136" s="79">
        <f t="shared" si="922"/>
        <v>9529700</v>
      </c>
      <c r="AB1136" s="79" t="e">
        <f t="shared" si="921"/>
        <v>#VALUE!</v>
      </c>
      <c r="AC1136" s="79"/>
      <c r="AD1136" s="81"/>
    </row>
    <row r="1137" spans="1:30" s="50" customFormat="1" ht="30" customHeight="1">
      <c r="A1137" s="277"/>
      <c r="B1137" s="278"/>
      <c r="C1137" s="66" t="s">
        <v>1886</v>
      </c>
      <c r="D1137" s="67"/>
      <c r="E1137" s="67"/>
      <c r="F1137" s="762" t="s">
        <v>71</v>
      </c>
      <c r="G1137" s="765"/>
      <c r="H1137" s="68" t="s">
        <v>1877</v>
      </c>
      <c r="I1137" s="69" t="s">
        <v>44</v>
      </c>
      <c r="J1137" s="222">
        <v>58401900</v>
      </c>
      <c r="K1137" s="231" t="s">
        <v>45</v>
      </c>
      <c r="L1137" s="152" t="s">
        <v>407</v>
      </c>
      <c r="M1137" s="155"/>
      <c r="N1137" s="142">
        <v>2314100</v>
      </c>
      <c r="O1137" s="75">
        <v>0</v>
      </c>
      <c r="P1137" s="74">
        <f t="shared" si="917"/>
        <v>0</v>
      </c>
      <c r="Q1137" s="74">
        <f t="shared" si="917"/>
        <v>0</v>
      </c>
      <c r="R1137" s="74">
        <f t="shared" si="917"/>
        <v>0</v>
      </c>
      <c r="S1137" s="143" t="s">
        <v>1877</v>
      </c>
      <c r="T1137" s="77">
        <v>0</v>
      </c>
      <c r="U1137" s="315">
        <f t="shared" si="918"/>
        <v>0</v>
      </c>
      <c r="V1137" s="315">
        <f t="shared" si="918"/>
        <v>0</v>
      </c>
      <c r="W1137" s="315">
        <v>31.708915184046983</v>
      </c>
      <c r="X1137" s="315">
        <f t="shared" si="919"/>
        <v>0</v>
      </c>
      <c r="Y1137" s="78">
        <f t="shared" si="920"/>
        <v>0</v>
      </c>
      <c r="Z1137" s="79">
        <f t="shared" si="921"/>
        <v>58401900</v>
      </c>
      <c r="AA1137" s="79">
        <f t="shared" si="922"/>
        <v>58401900</v>
      </c>
      <c r="AB1137" s="79" t="e">
        <f t="shared" si="921"/>
        <v>#VALUE!</v>
      </c>
      <c r="AC1137" s="79"/>
      <c r="AD1137" s="81"/>
    </row>
    <row r="1138" spans="1:30" s="50" customFormat="1" ht="30" customHeight="1">
      <c r="A1138" s="277"/>
      <c r="B1138" s="278"/>
      <c r="C1138" s="66" t="s">
        <v>1887</v>
      </c>
      <c r="D1138" s="67"/>
      <c r="E1138" s="67"/>
      <c r="F1138" s="762" t="s">
        <v>73</v>
      </c>
      <c r="G1138" s="765"/>
      <c r="H1138" s="68" t="s">
        <v>1877</v>
      </c>
      <c r="I1138" s="69" t="s">
        <v>44</v>
      </c>
      <c r="J1138" s="222">
        <v>11998000</v>
      </c>
      <c r="K1138" s="231" t="s">
        <v>45</v>
      </c>
      <c r="L1138" s="152" t="s">
        <v>407</v>
      </c>
      <c r="M1138" s="155"/>
      <c r="N1138" s="142"/>
      <c r="O1138" s="75">
        <v>0</v>
      </c>
      <c r="P1138" s="74">
        <f t="shared" si="917"/>
        <v>0</v>
      </c>
      <c r="Q1138" s="74">
        <f t="shared" si="917"/>
        <v>0</v>
      </c>
      <c r="R1138" s="74">
        <f t="shared" si="917"/>
        <v>0</v>
      </c>
      <c r="S1138" s="143" t="s">
        <v>1877</v>
      </c>
      <c r="T1138" s="77">
        <v>0</v>
      </c>
      <c r="U1138" s="315">
        <f t="shared" si="918"/>
        <v>0</v>
      </c>
      <c r="V1138" s="315">
        <f t="shared" si="918"/>
        <v>0</v>
      </c>
      <c r="W1138" s="315">
        <v>31.708915184046983</v>
      </c>
      <c r="X1138" s="315">
        <f t="shared" si="919"/>
        <v>0</v>
      </c>
      <c r="Y1138" s="78">
        <f t="shared" si="920"/>
        <v>0</v>
      </c>
      <c r="Z1138" s="79">
        <f t="shared" si="921"/>
        <v>11998000</v>
      </c>
      <c r="AA1138" s="79">
        <f t="shared" si="922"/>
        <v>11998000</v>
      </c>
      <c r="AB1138" s="79" t="e">
        <f t="shared" si="921"/>
        <v>#VALUE!</v>
      </c>
      <c r="AC1138" s="79"/>
      <c r="AD1138" s="81"/>
    </row>
    <row r="1139" spans="1:30" s="50" customFormat="1" ht="30" customHeight="1">
      <c r="A1139" s="277"/>
      <c r="B1139" s="278"/>
      <c r="C1139" s="66" t="s">
        <v>1888</v>
      </c>
      <c r="D1139" s="67"/>
      <c r="E1139" s="67"/>
      <c r="F1139" s="762" t="s">
        <v>75</v>
      </c>
      <c r="G1139" s="765"/>
      <c r="H1139" s="68" t="s">
        <v>1877</v>
      </c>
      <c r="I1139" s="69" t="s">
        <v>44</v>
      </c>
      <c r="J1139" s="222">
        <v>1440000</v>
      </c>
      <c r="K1139" s="231" t="s">
        <v>45</v>
      </c>
      <c r="L1139" s="152" t="s">
        <v>407</v>
      </c>
      <c r="M1139" s="155"/>
      <c r="N1139" s="142">
        <f t="shared" ref="N1139" si="923">M1139</f>
        <v>0</v>
      </c>
      <c r="O1139" s="75">
        <v>0</v>
      </c>
      <c r="P1139" s="74">
        <f t="shared" si="917"/>
        <v>0</v>
      </c>
      <c r="Q1139" s="74">
        <f t="shared" si="917"/>
        <v>0</v>
      </c>
      <c r="R1139" s="74">
        <f t="shared" si="917"/>
        <v>0</v>
      </c>
      <c r="S1139" s="143" t="s">
        <v>1877</v>
      </c>
      <c r="T1139" s="77">
        <v>0</v>
      </c>
      <c r="U1139" s="315">
        <f t="shared" si="918"/>
        <v>0</v>
      </c>
      <c r="V1139" s="315">
        <f t="shared" si="918"/>
        <v>0</v>
      </c>
      <c r="W1139" s="315">
        <v>31.708915184046983</v>
      </c>
      <c r="X1139" s="315">
        <f t="shared" si="919"/>
        <v>0</v>
      </c>
      <c r="Y1139" s="78">
        <f t="shared" si="920"/>
        <v>0</v>
      </c>
      <c r="Z1139" s="79">
        <f t="shared" si="921"/>
        <v>1440000</v>
      </c>
      <c r="AA1139" s="79">
        <f t="shared" si="922"/>
        <v>1440000</v>
      </c>
      <c r="AB1139" s="79" t="e">
        <f t="shared" si="921"/>
        <v>#VALUE!</v>
      </c>
      <c r="AC1139" s="79"/>
      <c r="AD1139" s="81"/>
    </row>
    <row r="1140" spans="1:30" s="50" customFormat="1" ht="30" customHeight="1">
      <c r="A1140" s="277"/>
      <c r="B1140" s="278"/>
      <c r="C1140" s="66" t="s">
        <v>1889</v>
      </c>
      <c r="D1140" s="67"/>
      <c r="E1140" s="67"/>
      <c r="F1140" s="762" t="s">
        <v>77</v>
      </c>
      <c r="G1140" s="765"/>
      <c r="H1140" s="68" t="s">
        <v>1877</v>
      </c>
      <c r="I1140" s="69" t="s">
        <v>44</v>
      </c>
      <c r="J1140" s="222">
        <v>161878846</v>
      </c>
      <c r="K1140" s="231"/>
      <c r="L1140" s="152" t="s">
        <v>407</v>
      </c>
      <c r="M1140" s="155"/>
      <c r="N1140" s="142">
        <v>42434735</v>
      </c>
      <c r="O1140" s="75">
        <v>0</v>
      </c>
      <c r="P1140" s="74">
        <f t="shared" si="917"/>
        <v>0</v>
      </c>
      <c r="Q1140" s="74">
        <f t="shared" si="917"/>
        <v>0</v>
      </c>
      <c r="R1140" s="74">
        <f t="shared" si="917"/>
        <v>0</v>
      </c>
      <c r="S1140" s="143" t="s">
        <v>1877</v>
      </c>
      <c r="T1140" s="77">
        <v>0</v>
      </c>
      <c r="U1140" s="315">
        <f t="shared" si="918"/>
        <v>0</v>
      </c>
      <c r="V1140" s="315">
        <f t="shared" si="918"/>
        <v>0</v>
      </c>
      <c r="W1140" s="315">
        <v>31.708915184046983</v>
      </c>
      <c r="X1140" s="315">
        <f t="shared" si="919"/>
        <v>0</v>
      </c>
      <c r="Y1140" s="78">
        <f t="shared" si="920"/>
        <v>0</v>
      </c>
      <c r="Z1140" s="79">
        <f t="shared" si="921"/>
        <v>161878846</v>
      </c>
      <c r="AA1140" s="79">
        <f t="shared" si="922"/>
        <v>161878846</v>
      </c>
      <c r="AB1140" s="79" t="e">
        <f t="shared" si="921"/>
        <v>#VALUE!</v>
      </c>
      <c r="AC1140" s="79"/>
      <c r="AD1140" s="81"/>
    </row>
    <row r="1141" spans="1:30" s="65" customFormat="1" ht="30" customHeight="1">
      <c r="A1141" s="264"/>
      <c r="B1141" s="265"/>
      <c r="C1141" s="51" t="s">
        <v>1890</v>
      </c>
      <c r="D1141" s="171"/>
      <c r="E1141" s="171"/>
      <c r="F1141" s="802" t="s">
        <v>79</v>
      </c>
      <c r="G1141" s="817"/>
      <c r="H1141" s="266"/>
      <c r="I1141" s="266"/>
      <c r="J1141" s="215"/>
      <c r="K1141" s="220"/>
      <c r="L1141" s="267"/>
      <c r="M1141" s="290"/>
      <c r="N1141" s="300"/>
      <c r="O1141" s="300"/>
      <c r="P1141" s="300"/>
      <c r="Q1141" s="300"/>
      <c r="R1141" s="300"/>
      <c r="S1141" s="270"/>
      <c r="T1141" s="220"/>
      <c r="U1141" s="220"/>
      <c r="V1141" s="220"/>
      <c r="W1141" s="220"/>
      <c r="X1141" s="220"/>
      <c r="Y1141" s="220"/>
      <c r="Z1141" s="63"/>
      <c r="AA1141" s="63"/>
      <c r="AB1141" s="63"/>
      <c r="AC1141" s="63"/>
      <c r="AD1141" s="64"/>
    </row>
    <row r="1142" spans="1:30" s="50" customFormat="1" ht="30" customHeight="1">
      <c r="A1142" s="277"/>
      <c r="B1142" s="278"/>
      <c r="C1142" s="66" t="s">
        <v>1891</v>
      </c>
      <c r="D1142" s="67"/>
      <c r="E1142" s="67"/>
      <c r="F1142" s="762" t="s">
        <v>81</v>
      </c>
      <c r="G1142" s="765"/>
      <c r="H1142" s="68" t="s">
        <v>1877</v>
      </c>
      <c r="I1142" s="69" t="s">
        <v>44</v>
      </c>
      <c r="J1142" s="222">
        <v>2600000</v>
      </c>
      <c r="K1142" s="231" t="s">
        <v>45</v>
      </c>
      <c r="L1142" s="152" t="s">
        <v>407</v>
      </c>
      <c r="M1142" s="155"/>
      <c r="N1142" s="142">
        <v>600000</v>
      </c>
      <c r="O1142" s="75">
        <v>0</v>
      </c>
      <c r="P1142" s="74">
        <f t="shared" ref="P1142:R1143" si="924">O1142</f>
        <v>0</v>
      </c>
      <c r="Q1142" s="74">
        <f t="shared" si="924"/>
        <v>0</v>
      </c>
      <c r="R1142" s="74">
        <f t="shared" si="924"/>
        <v>0</v>
      </c>
      <c r="S1142" s="143" t="s">
        <v>1877</v>
      </c>
      <c r="T1142" s="77">
        <v>0</v>
      </c>
      <c r="U1142" s="315">
        <f t="shared" ref="U1142:V1144" si="925">ROUNDUP(X1142,0)</f>
        <v>0</v>
      </c>
      <c r="V1142" s="315">
        <f t="shared" si="925"/>
        <v>0</v>
      </c>
      <c r="W1142" s="315">
        <v>31.708915184046983</v>
      </c>
      <c r="X1142" s="315">
        <f t="shared" ref="X1142:X1144" si="926">Q1142/J1142*100</f>
        <v>0</v>
      </c>
      <c r="Y1142" s="78">
        <f>(P1142/J1142)*100</f>
        <v>0</v>
      </c>
      <c r="Z1142" s="79">
        <f t="shared" ref="Z1142:AB1144" si="927">J1142-P1142</f>
        <v>2600000</v>
      </c>
      <c r="AA1142" s="79">
        <f>J1142-Q1142</f>
        <v>2600000</v>
      </c>
      <c r="AB1142" s="79" t="e">
        <f t="shared" si="927"/>
        <v>#VALUE!</v>
      </c>
      <c r="AC1142" s="79"/>
      <c r="AD1142" s="81"/>
    </row>
    <row r="1143" spans="1:30" s="50" customFormat="1" ht="30" customHeight="1">
      <c r="A1143" s="277"/>
      <c r="B1143" s="278"/>
      <c r="C1143" s="66" t="s">
        <v>1892</v>
      </c>
      <c r="D1143" s="67"/>
      <c r="E1143" s="67"/>
      <c r="F1143" s="762" t="s">
        <v>83</v>
      </c>
      <c r="G1143" s="765"/>
      <c r="H1143" s="68" t="s">
        <v>1877</v>
      </c>
      <c r="I1143" s="69" t="s">
        <v>44</v>
      </c>
      <c r="J1143" s="222">
        <v>21469900</v>
      </c>
      <c r="K1143" s="231" t="s">
        <v>45</v>
      </c>
      <c r="L1143" s="152" t="s">
        <v>46</v>
      </c>
      <c r="M1143" s="155"/>
      <c r="N1143" s="142">
        <v>2050000</v>
      </c>
      <c r="O1143" s="75">
        <v>0</v>
      </c>
      <c r="P1143" s="74">
        <f t="shared" si="924"/>
        <v>0</v>
      </c>
      <c r="Q1143" s="74">
        <f t="shared" si="924"/>
        <v>0</v>
      </c>
      <c r="R1143" s="74">
        <f t="shared" si="924"/>
        <v>0</v>
      </c>
      <c r="S1143" s="143" t="s">
        <v>1877</v>
      </c>
      <c r="T1143" s="77">
        <v>0</v>
      </c>
      <c r="U1143" s="315">
        <f t="shared" si="925"/>
        <v>0</v>
      </c>
      <c r="V1143" s="315">
        <f t="shared" si="925"/>
        <v>0</v>
      </c>
      <c r="W1143" s="315">
        <v>31.708915184046983</v>
      </c>
      <c r="X1143" s="315">
        <f t="shared" si="926"/>
        <v>0</v>
      </c>
      <c r="Y1143" s="78">
        <f>(P1143/J1143)*100</f>
        <v>0</v>
      </c>
      <c r="Z1143" s="79">
        <f t="shared" si="927"/>
        <v>21469900</v>
      </c>
      <c r="AA1143" s="79">
        <f>J1143-Q1143</f>
        <v>21469900</v>
      </c>
      <c r="AB1143" s="79" t="e">
        <f t="shared" si="927"/>
        <v>#VALUE!</v>
      </c>
      <c r="AC1143" s="79"/>
      <c r="AD1143" s="81"/>
    </row>
    <row r="1144" spans="1:30" s="50" customFormat="1" ht="30" customHeight="1">
      <c r="A1144" s="277"/>
      <c r="B1144" s="278"/>
      <c r="C1144" s="66" t="s">
        <v>1893</v>
      </c>
      <c r="D1144" s="67"/>
      <c r="E1144" s="67"/>
      <c r="F1144" s="762" t="s">
        <v>87</v>
      </c>
      <c r="G1144" s="765"/>
      <c r="H1144" s="68" t="s">
        <v>1877</v>
      </c>
      <c r="I1144" s="69" t="s">
        <v>44</v>
      </c>
      <c r="J1144" s="222">
        <v>651448800</v>
      </c>
      <c r="K1144" s="231" t="s">
        <v>45</v>
      </c>
      <c r="L1144" s="152" t="s">
        <v>46</v>
      </c>
      <c r="M1144" s="155"/>
      <c r="N1144" s="142">
        <v>18000000</v>
      </c>
      <c r="O1144" s="75">
        <v>0</v>
      </c>
      <c r="P1144" s="74">
        <v>139500000</v>
      </c>
      <c r="Q1144" s="74">
        <v>139500000</v>
      </c>
      <c r="R1144" s="74">
        <v>139500000</v>
      </c>
      <c r="S1144" s="143" t="s">
        <v>1877</v>
      </c>
      <c r="T1144" s="77">
        <v>22</v>
      </c>
      <c r="U1144" s="315">
        <f t="shared" si="925"/>
        <v>22</v>
      </c>
      <c r="V1144" s="315">
        <f t="shared" si="925"/>
        <v>22</v>
      </c>
      <c r="W1144" s="315">
        <v>31.708915184046983</v>
      </c>
      <c r="X1144" s="315">
        <f t="shared" si="926"/>
        <v>21.413808729097358</v>
      </c>
      <c r="Y1144" s="78">
        <f>(P1144/J1144)*100</f>
        <v>21.413808729097358</v>
      </c>
      <c r="Z1144" s="79">
        <f t="shared" si="927"/>
        <v>511948800</v>
      </c>
      <c r="AA1144" s="79">
        <f>J1144-Q1144</f>
        <v>511948800</v>
      </c>
      <c r="AB1144" s="79" t="e">
        <f t="shared" si="927"/>
        <v>#VALUE!</v>
      </c>
      <c r="AC1144" s="79"/>
      <c r="AD1144" s="81"/>
    </row>
    <row r="1145" spans="1:30" s="65" customFormat="1" ht="30" customHeight="1">
      <c r="A1145" s="264"/>
      <c r="B1145" s="265"/>
      <c r="C1145" s="51" t="s">
        <v>1894</v>
      </c>
      <c r="D1145" s="171"/>
      <c r="E1145" s="171"/>
      <c r="F1145" s="802" t="s">
        <v>90</v>
      </c>
      <c r="G1145" s="817"/>
      <c r="H1145" s="266"/>
      <c r="I1145" s="266"/>
      <c r="J1145" s="215"/>
      <c r="K1145" s="220"/>
      <c r="L1145" s="267"/>
      <c r="M1145" s="290"/>
      <c r="N1145" s="300"/>
      <c r="O1145" s="300"/>
      <c r="P1145" s="300"/>
      <c r="Q1145" s="300"/>
      <c r="R1145" s="300"/>
      <c r="S1145" s="270"/>
      <c r="T1145" s="220"/>
      <c r="U1145" s="220"/>
      <c r="V1145" s="220"/>
      <c r="W1145" s="220"/>
      <c r="X1145" s="220"/>
      <c r="Y1145" s="220"/>
      <c r="Z1145" s="63"/>
      <c r="AA1145" s="63"/>
      <c r="AB1145" s="63"/>
      <c r="AC1145" s="63"/>
      <c r="AD1145" s="64"/>
    </row>
    <row r="1146" spans="1:30" s="50" customFormat="1" ht="30" customHeight="1">
      <c r="A1146" s="277"/>
      <c r="B1146" s="278"/>
      <c r="C1146" s="66" t="s">
        <v>1895</v>
      </c>
      <c r="D1146" s="67"/>
      <c r="E1146" s="67"/>
      <c r="F1146" s="762" t="s">
        <v>497</v>
      </c>
      <c r="G1146" s="765"/>
      <c r="H1146" s="68" t="s">
        <v>1877</v>
      </c>
      <c r="I1146" s="69" t="s">
        <v>44</v>
      </c>
      <c r="J1146" s="222">
        <v>37865715</v>
      </c>
      <c r="K1146" s="231" t="s">
        <v>45</v>
      </c>
      <c r="L1146" s="152" t="s">
        <v>407</v>
      </c>
      <c r="M1146" s="155"/>
      <c r="N1146" s="142">
        <v>11175200</v>
      </c>
      <c r="O1146" s="75">
        <v>0</v>
      </c>
      <c r="P1146" s="74">
        <f t="shared" ref="P1146:R1148" si="928">O1146</f>
        <v>0</v>
      </c>
      <c r="Q1146" s="74">
        <f t="shared" si="928"/>
        <v>0</v>
      </c>
      <c r="R1146" s="74">
        <f t="shared" si="928"/>
        <v>0</v>
      </c>
      <c r="S1146" s="143" t="s">
        <v>1877</v>
      </c>
      <c r="T1146" s="77">
        <v>0</v>
      </c>
      <c r="U1146" s="315">
        <f t="shared" ref="U1146:V1148" si="929">ROUNDUP(X1146,0)</f>
        <v>0</v>
      </c>
      <c r="V1146" s="315">
        <f t="shared" si="929"/>
        <v>0</v>
      </c>
      <c r="W1146" s="315">
        <v>31.708915184046983</v>
      </c>
      <c r="X1146" s="315">
        <f t="shared" ref="X1146:X1148" si="930">Q1146/J1146*100</f>
        <v>0</v>
      </c>
      <c r="Y1146" s="78">
        <f>(P1146/J1146)*100</f>
        <v>0</v>
      </c>
      <c r="Z1146" s="79">
        <f t="shared" ref="Z1146:AB1148" si="931">J1146-P1146</f>
        <v>37865715</v>
      </c>
      <c r="AA1146" s="79">
        <f>J1146-Q1146</f>
        <v>37865715</v>
      </c>
      <c r="AB1146" s="79" t="e">
        <f t="shared" si="931"/>
        <v>#VALUE!</v>
      </c>
      <c r="AC1146" s="79"/>
      <c r="AD1146" s="81"/>
    </row>
    <row r="1147" spans="1:30" s="50" customFormat="1" ht="30" customHeight="1">
      <c r="A1147" s="277"/>
      <c r="B1147" s="278"/>
      <c r="C1147" s="66" t="s">
        <v>1896</v>
      </c>
      <c r="D1147" s="67"/>
      <c r="E1147" s="67"/>
      <c r="F1147" s="762" t="s">
        <v>501</v>
      </c>
      <c r="G1147" s="765"/>
      <c r="H1147" s="68" t="s">
        <v>1877</v>
      </c>
      <c r="I1147" s="69" t="s">
        <v>44</v>
      </c>
      <c r="J1147" s="222">
        <v>20000000</v>
      </c>
      <c r="K1147" s="231" t="s">
        <v>45</v>
      </c>
      <c r="L1147" s="152" t="s">
        <v>407</v>
      </c>
      <c r="M1147" s="155"/>
      <c r="N1147" s="142">
        <v>9370000</v>
      </c>
      <c r="O1147" s="75">
        <v>0</v>
      </c>
      <c r="P1147" s="74">
        <f t="shared" si="928"/>
        <v>0</v>
      </c>
      <c r="Q1147" s="74">
        <f t="shared" si="928"/>
        <v>0</v>
      </c>
      <c r="R1147" s="74">
        <f t="shared" si="928"/>
        <v>0</v>
      </c>
      <c r="S1147" s="143" t="s">
        <v>1877</v>
      </c>
      <c r="T1147" s="77">
        <v>0</v>
      </c>
      <c r="U1147" s="315">
        <f t="shared" si="929"/>
        <v>0</v>
      </c>
      <c r="V1147" s="315">
        <f t="shared" si="929"/>
        <v>0</v>
      </c>
      <c r="W1147" s="315">
        <v>31.708915184046983</v>
      </c>
      <c r="X1147" s="315">
        <f t="shared" si="930"/>
        <v>0</v>
      </c>
      <c r="Y1147" s="78">
        <f>(P1147/J1147)*100</f>
        <v>0</v>
      </c>
      <c r="Z1147" s="79">
        <f t="shared" si="931"/>
        <v>20000000</v>
      </c>
      <c r="AA1147" s="79">
        <f>J1147-Q1147</f>
        <v>20000000</v>
      </c>
      <c r="AB1147" s="79" t="e">
        <f t="shared" si="931"/>
        <v>#VALUE!</v>
      </c>
      <c r="AC1147" s="79"/>
      <c r="AD1147" s="81"/>
    </row>
    <row r="1148" spans="1:30" s="50" customFormat="1" ht="30" customHeight="1">
      <c r="A1148" s="277"/>
      <c r="B1148" s="278"/>
      <c r="C1148" s="66" t="s">
        <v>1897</v>
      </c>
      <c r="D1148" s="67"/>
      <c r="E1148" s="67"/>
      <c r="F1148" s="762" t="s">
        <v>206</v>
      </c>
      <c r="G1148" s="765"/>
      <c r="H1148" s="68" t="s">
        <v>1877</v>
      </c>
      <c r="I1148" s="69" t="s">
        <v>44</v>
      </c>
      <c r="J1148" s="222">
        <v>35000230</v>
      </c>
      <c r="K1148" s="231" t="s">
        <v>45</v>
      </c>
      <c r="L1148" s="152" t="s">
        <v>407</v>
      </c>
      <c r="M1148" s="155"/>
      <c r="N1148" s="142">
        <v>9370000</v>
      </c>
      <c r="O1148" s="75">
        <v>0</v>
      </c>
      <c r="P1148" s="74">
        <f t="shared" si="928"/>
        <v>0</v>
      </c>
      <c r="Q1148" s="74">
        <f t="shared" si="928"/>
        <v>0</v>
      </c>
      <c r="R1148" s="74">
        <f t="shared" si="928"/>
        <v>0</v>
      </c>
      <c r="S1148" s="143" t="s">
        <v>1877</v>
      </c>
      <c r="T1148" s="77">
        <v>0</v>
      </c>
      <c r="U1148" s="315">
        <f t="shared" si="929"/>
        <v>0</v>
      </c>
      <c r="V1148" s="315">
        <f t="shared" si="929"/>
        <v>0</v>
      </c>
      <c r="W1148" s="315">
        <v>31.708915184046983</v>
      </c>
      <c r="X1148" s="315">
        <f t="shared" si="930"/>
        <v>0</v>
      </c>
      <c r="Y1148" s="78">
        <f>(P1148/J1148)*100</f>
        <v>0</v>
      </c>
      <c r="Z1148" s="79">
        <f t="shared" si="931"/>
        <v>35000230</v>
      </c>
      <c r="AA1148" s="79">
        <f>J1148-Q1148</f>
        <v>35000230</v>
      </c>
      <c r="AB1148" s="79" t="e">
        <f t="shared" si="931"/>
        <v>#VALUE!</v>
      </c>
      <c r="AC1148" s="79"/>
      <c r="AD1148" s="81"/>
    </row>
    <row r="1149" spans="1:30" s="65" customFormat="1" ht="30" customHeight="1">
      <c r="A1149" s="264"/>
      <c r="B1149" s="265"/>
      <c r="C1149" s="51" t="s">
        <v>1898</v>
      </c>
      <c r="D1149" s="171"/>
      <c r="E1149" s="171"/>
      <c r="F1149" s="802" t="s">
        <v>1899</v>
      </c>
      <c r="G1149" s="817"/>
      <c r="H1149" s="266"/>
      <c r="I1149" s="266"/>
      <c r="J1149" s="215"/>
      <c r="K1149" s="220"/>
      <c r="L1149" s="267"/>
      <c r="M1149" s="290"/>
      <c r="N1149" s="300"/>
      <c r="O1149" s="300"/>
      <c r="P1149" s="300"/>
      <c r="Q1149" s="300"/>
      <c r="R1149" s="300"/>
      <c r="S1149" s="270"/>
      <c r="T1149" s="220"/>
      <c r="U1149" s="220"/>
      <c r="V1149" s="220"/>
      <c r="W1149" s="220"/>
      <c r="X1149" s="220"/>
      <c r="Y1149" s="220"/>
      <c r="Z1149" s="63"/>
      <c r="AA1149" s="63"/>
      <c r="AB1149" s="63"/>
      <c r="AC1149" s="63"/>
      <c r="AD1149" s="64"/>
    </row>
    <row r="1150" spans="1:30" s="65" customFormat="1" ht="45" customHeight="1">
      <c r="A1150" s="264"/>
      <c r="B1150" s="265"/>
      <c r="C1150" s="51" t="s">
        <v>1900</v>
      </c>
      <c r="D1150" s="171"/>
      <c r="E1150" s="171"/>
      <c r="F1150" s="802" t="s">
        <v>1901</v>
      </c>
      <c r="G1150" s="817"/>
      <c r="H1150" s="266"/>
      <c r="I1150" s="266"/>
      <c r="J1150" s="215"/>
      <c r="K1150" s="220"/>
      <c r="L1150" s="267"/>
      <c r="M1150" s="290"/>
      <c r="N1150" s="300"/>
      <c r="O1150" s="300"/>
      <c r="P1150" s="300"/>
      <c r="Q1150" s="300"/>
      <c r="R1150" s="300"/>
      <c r="S1150" s="270"/>
      <c r="T1150" s="220"/>
      <c r="U1150" s="220"/>
      <c r="V1150" s="220"/>
      <c r="W1150" s="220"/>
      <c r="X1150" s="220"/>
      <c r="Y1150" s="220"/>
      <c r="Z1150" s="63"/>
      <c r="AA1150" s="63"/>
      <c r="AB1150" s="63"/>
      <c r="AC1150" s="63"/>
      <c r="AD1150" s="64"/>
    </row>
    <row r="1151" spans="1:30" s="50" customFormat="1" ht="30" customHeight="1">
      <c r="A1151" s="277"/>
      <c r="B1151" s="278"/>
      <c r="C1151" s="66" t="s">
        <v>1902</v>
      </c>
      <c r="D1151" s="67"/>
      <c r="E1151" s="67"/>
      <c r="F1151" s="762" t="s">
        <v>1903</v>
      </c>
      <c r="G1151" s="765"/>
      <c r="H1151" s="68" t="s">
        <v>1877</v>
      </c>
      <c r="I1151" s="69" t="s">
        <v>44</v>
      </c>
      <c r="J1151" s="222">
        <v>381709550</v>
      </c>
      <c r="K1151" s="231" t="s">
        <v>45</v>
      </c>
      <c r="L1151" s="152" t="s">
        <v>407</v>
      </c>
      <c r="M1151" s="155"/>
      <c r="N1151" s="142">
        <v>114857798</v>
      </c>
      <c r="O1151" s="75">
        <v>0</v>
      </c>
      <c r="P1151" s="74">
        <v>65000000</v>
      </c>
      <c r="Q1151" s="74">
        <v>130000000</v>
      </c>
      <c r="R1151" s="74">
        <v>65000000</v>
      </c>
      <c r="S1151" s="143" t="s">
        <v>1877</v>
      </c>
      <c r="T1151" s="77">
        <v>18</v>
      </c>
      <c r="U1151" s="315">
        <f t="shared" ref="U1151:V1151" si="932">ROUNDUP(X1151,0)</f>
        <v>35</v>
      </c>
      <c r="V1151" s="315">
        <f t="shared" si="932"/>
        <v>18</v>
      </c>
      <c r="W1151" s="315">
        <v>31.708915184046983</v>
      </c>
      <c r="X1151" s="315">
        <f t="shared" ref="X1151" si="933">Q1151/J1151*100</f>
        <v>34.057308757404684</v>
      </c>
      <c r="Y1151" s="78">
        <f>(P1151/J1151)*100</f>
        <v>17.028654378702342</v>
      </c>
      <c r="Z1151" s="79">
        <f>J1151-P1151</f>
        <v>316709550</v>
      </c>
      <c r="AA1151" s="79">
        <f>J1151-Q1151</f>
        <v>251709550</v>
      </c>
      <c r="AB1151" s="79" t="e">
        <f>L1151-R1151</f>
        <v>#VALUE!</v>
      </c>
      <c r="AC1151" s="79"/>
      <c r="AD1151" s="81"/>
    </row>
    <row r="1152" spans="1:30" s="65" customFormat="1" ht="30" customHeight="1">
      <c r="A1152" s="264"/>
      <c r="B1152" s="265"/>
      <c r="C1152" s="51" t="s">
        <v>1904</v>
      </c>
      <c r="D1152" s="171"/>
      <c r="E1152" s="171"/>
      <c r="F1152" s="802" t="s">
        <v>1905</v>
      </c>
      <c r="G1152" s="817"/>
      <c r="H1152" s="266"/>
      <c r="I1152" s="266"/>
      <c r="J1152" s="215"/>
      <c r="K1152" s="220"/>
      <c r="L1152" s="267"/>
      <c r="M1152" s="290"/>
      <c r="N1152" s="300"/>
      <c r="O1152" s="300"/>
      <c r="P1152" s="300"/>
      <c r="Q1152" s="300"/>
      <c r="R1152" s="300"/>
      <c r="S1152" s="270"/>
      <c r="T1152" s="220"/>
      <c r="U1152" s="220"/>
      <c r="V1152" s="220"/>
      <c r="W1152" s="220"/>
      <c r="X1152" s="220"/>
      <c r="Y1152" s="220"/>
      <c r="Z1152" s="63"/>
      <c r="AA1152" s="63"/>
      <c r="AB1152" s="63"/>
      <c r="AC1152" s="63"/>
      <c r="AD1152" s="64"/>
    </row>
    <row r="1153" spans="1:30" s="65" customFormat="1" ht="30" customHeight="1">
      <c r="A1153" s="264"/>
      <c r="B1153" s="265"/>
      <c r="C1153" s="51" t="s">
        <v>1906</v>
      </c>
      <c r="D1153" s="171"/>
      <c r="E1153" s="171"/>
      <c r="F1153" s="802" t="s">
        <v>1907</v>
      </c>
      <c r="G1153" s="817"/>
      <c r="H1153" s="266"/>
      <c r="I1153" s="266"/>
      <c r="J1153" s="215"/>
      <c r="K1153" s="220"/>
      <c r="L1153" s="267"/>
      <c r="M1153" s="290"/>
      <c r="N1153" s="300"/>
      <c r="O1153" s="300"/>
      <c r="P1153" s="300"/>
      <c r="Q1153" s="300"/>
      <c r="R1153" s="300"/>
      <c r="S1153" s="270"/>
      <c r="T1153" s="220"/>
      <c r="U1153" s="220"/>
      <c r="V1153" s="220"/>
      <c r="W1153" s="220"/>
      <c r="X1153" s="220"/>
      <c r="Y1153" s="220"/>
      <c r="Z1153" s="63"/>
      <c r="AA1153" s="63"/>
      <c r="AB1153" s="63"/>
      <c r="AC1153" s="63"/>
      <c r="AD1153" s="64"/>
    </row>
    <row r="1154" spans="1:30" s="50" customFormat="1" ht="30" customHeight="1">
      <c r="A1154" s="277"/>
      <c r="B1154" s="278"/>
      <c r="C1154" s="66" t="s">
        <v>1908</v>
      </c>
      <c r="D1154" s="67"/>
      <c r="E1154" s="67"/>
      <c r="F1154" s="762" t="s">
        <v>1909</v>
      </c>
      <c r="G1154" s="765"/>
      <c r="H1154" s="68" t="s">
        <v>1877</v>
      </c>
      <c r="I1154" s="69" t="s">
        <v>44</v>
      </c>
      <c r="J1154" s="222">
        <v>315563900</v>
      </c>
      <c r="K1154" s="152" t="s">
        <v>1910</v>
      </c>
      <c r="L1154" s="152" t="s">
        <v>1911</v>
      </c>
      <c r="M1154" s="155"/>
      <c r="N1154" s="142">
        <f t="shared" ref="N1154:N1161" si="934">M1154</f>
        <v>0</v>
      </c>
      <c r="O1154" s="75">
        <v>0</v>
      </c>
      <c r="P1154" s="74">
        <f t="shared" ref="P1154:R1154" si="935">O1154</f>
        <v>0</v>
      </c>
      <c r="Q1154" s="74">
        <f t="shared" si="935"/>
        <v>0</v>
      </c>
      <c r="R1154" s="74">
        <f t="shared" si="935"/>
        <v>0</v>
      </c>
      <c r="S1154" s="143" t="s">
        <v>1877</v>
      </c>
      <c r="T1154" s="77">
        <v>0</v>
      </c>
      <c r="U1154" s="315">
        <f t="shared" ref="U1154:V1154" si="936">ROUNDUP(X1154,0)</f>
        <v>0</v>
      </c>
      <c r="V1154" s="315">
        <f t="shared" si="936"/>
        <v>0</v>
      </c>
      <c r="W1154" s="315">
        <v>31.708915184046983</v>
      </c>
      <c r="X1154" s="315">
        <f t="shared" ref="X1154" si="937">Q1154/J1154*100</f>
        <v>0</v>
      </c>
      <c r="Y1154" s="78">
        <f>(P1154/J1154)*100</f>
        <v>0</v>
      </c>
      <c r="Z1154" s="79">
        <f>J1154-P1154</f>
        <v>315563900</v>
      </c>
      <c r="AA1154" s="79">
        <f>J1154-Q1154</f>
        <v>315563900</v>
      </c>
      <c r="AB1154" s="79" t="e">
        <f>L1154-R1154</f>
        <v>#VALUE!</v>
      </c>
      <c r="AC1154" s="79"/>
      <c r="AD1154" s="81"/>
    </row>
    <row r="1155" spans="1:30" s="65" customFormat="1" ht="30" customHeight="1">
      <c r="A1155" s="264"/>
      <c r="B1155" s="265"/>
      <c r="C1155" s="51" t="s">
        <v>1912</v>
      </c>
      <c r="D1155" s="171"/>
      <c r="E1155" s="171"/>
      <c r="F1155" s="802" t="s">
        <v>1913</v>
      </c>
      <c r="G1155" s="817"/>
      <c r="H1155" s="266"/>
      <c r="I1155" s="266"/>
      <c r="J1155" s="215"/>
      <c r="K1155" s="220"/>
      <c r="L1155" s="267"/>
      <c r="M1155" s="290"/>
      <c r="N1155" s="300"/>
      <c r="O1155" s="300"/>
      <c r="P1155" s="300"/>
      <c r="Q1155" s="300"/>
      <c r="R1155" s="300"/>
      <c r="S1155" s="270"/>
      <c r="T1155" s="220"/>
      <c r="U1155" s="220"/>
      <c r="V1155" s="220"/>
      <c r="W1155" s="220"/>
      <c r="X1155" s="220"/>
      <c r="Y1155" s="220"/>
      <c r="Z1155" s="63"/>
      <c r="AA1155" s="63"/>
      <c r="AB1155" s="63"/>
      <c r="AC1155" s="63"/>
      <c r="AD1155" s="64"/>
    </row>
    <row r="1156" spans="1:30" s="65" customFormat="1" ht="30" customHeight="1">
      <c r="A1156" s="264"/>
      <c r="B1156" s="265"/>
      <c r="C1156" s="51" t="s">
        <v>1914</v>
      </c>
      <c r="D1156" s="171"/>
      <c r="E1156" s="171"/>
      <c r="F1156" s="802" t="s">
        <v>1915</v>
      </c>
      <c r="G1156" s="817"/>
      <c r="H1156" s="266"/>
      <c r="I1156" s="266"/>
      <c r="J1156" s="215"/>
      <c r="K1156" s="220"/>
      <c r="L1156" s="267"/>
      <c r="M1156" s="290"/>
      <c r="N1156" s="300"/>
      <c r="O1156" s="300"/>
      <c r="P1156" s="300"/>
      <c r="Q1156" s="300"/>
      <c r="R1156" s="300"/>
      <c r="S1156" s="270"/>
      <c r="T1156" s="220"/>
      <c r="U1156" s="220"/>
      <c r="V1156" s="220"/>
      <c r="W1156" s="220"/>
      <c r="X1156" s="220"/>
      <c r="Y1156" s="220"/>
      <c r="Z1156" s="63"/>
      <c r="AA1156" s="63"/>
      <c r="AB1156" s="63"/>
      <c r="AC1156" s="63"/>
      <c r="AD1156" s="64"/>
    </row>
    <row r="1157" spans="1:30" s="50" customFormat="1" ht="58.5" customHeight="1">
      <c r="A1157" s="277"/>
      <c r="B1157" s="278"/>
      <c r="C1157" s="66" t="s">
        <v>1916</v>
      </c>
      <c r="D1157" s="67"/>
      <c r="E1157" s="67"/>
      <c r="F1157" s="762" t="s">
        <v>1917</v>
      </c>
      <c r="G1157" s="765"/>
      <c r="H1157" s="68" t="s">
        <v>1918</v>
      </c>
      <c r="I1157" s="69" t="s">
        <v>44</v>
      </c>
      <c r="J1157" s="222">
        <v>150000000</v>
      </c>
      <c r="K1157" s="71" t="s">
        <v>45</v>
      </c>
      <c r="L1157" s="152" t="s">
        <v>1919</v>
      </c>
      <c r="M1157" s="155"/>
      <c r="N1157" s="142">
        <f t="shared" si="934"/>
        <v>0</v>
      </c>
      <c r="O1157" s="75">
        <v>0</v>
      </c>
      <c r="P1157" s="74">
        <f t="shared" ref="P1157:R1157" si="938">O1157</f>
        <v>0</v>
      </c>
      <c r="Q1157" s="74">
        <f t="shared" si="938"/>
        <v>0</v>
      </c>
      <c r="R1157" s="74">
        <f t="shared" si="938"/>
        <v>0</v>
      </c>
      <c r="S1157" s="143" t="s">
        <v>1877</v>
      </c>
      <c r="T1157" s="77">
        <v>0</v>
      </c>
      <c r="U1157" s="315">
        <f t="shared" ref="U1157:V1157" si="939">ROUNDUP(X1157,0)</f>
        <v>0</v>
      </c>
      <c r="V1157" s="315">
        <f t="shared" si="939"/>
        <v>0</v>
      </c>
      <c r="W1157" s="315">
        <v>31.708915184046983</v>
      </c>
      <c r="X1157" s="315">
        <f t="shared" ref="X1157" si="940">Q1157/J1157*100</f>
        <v>0</v>
      </c>
      <c r="Y1157" s="78">
        <f>(P1157/J1157)*100</f>
        <v>0</v>
      </c>
      <c r="Z1157" s="79">
        <f>J1157-P1157</f>
        <v>150000000</v>
      </c>
      <c r="AA1157" s="79">
        <f>J1157-Q1157</f>
        <v>150000000</v>
      </c>
      <c r="AB1157" s="79" t="e">
        <f>L1157-R1157</f>
        <v>#VALUE!</v>
      </c>
      <c r="AC1157" s="79"/>
      <c r="AD1157" s="81"/>
    </row>
    <row r="1158" spans="1:30" s="65" customFormat="1" ht="30" customHeight="1">
      <c r="A1158" s="264"/>
      <c r="B1158" s="265"/>
      <c r="C1158" s="51" t="s">
        <v>1920</v>
      </c>
      <c r="D1158" s="171"/>
      <c r="E1158" s="171"/>
      <c r="F1158" s="802" t="s">
        <v>1921</v>
      </c>
      <c r="G1158" s="817"/>
      <c r="H1158" s="266"/>
      <c r="I1158" s="266"/>
      <c r="J1158" s="215"/>
      <c r="K1158" s="220"/>
      <c r="L1158" s="267"/>
      <c r="M1158" s="290"/>
      <c r="N1158" s="300"/>
      <c r="O1158" s="300"/>
      <c r="P1158" s="300"/>
      <c r="Q1158" s="300"/>
      <c r="R1158" s="300"/>
      <c r="S1158" s="270"/>
      <c r="T1158" s="220"/>
      <c r="U1158" s="220"/>
      <c r="V1158" s="220"/>
      <c r="W1158" s="220"/>
      <c r="X1158" s="220"/>
      <c r="Y1158" s="220"/>
      <c r="Z1158" s="63"/>
      <c r="AA1158" s="63"/>
      <c r="AB1158" s="63"/>
      <c r="AC1158" s="63"/>
      <c r="AD1158" s="64"/>
    </row>
    <row r="1159" spans="1:30" s="65" customFormat="1" ht="45" customHeight="1">
      <c r="A1159" s="264"/>
      <c r="B1159" s="265"/>
      <c r="C1159" s="51" t="s">
        <v>1922</v>
      </c>
      <c r="D1159" s="171"/>
      <c r="E1159" s="171"/>
      <c r="F1159" s="802" t="s">
        <v>1923</v>
      </c>
      <c r="G1159" s="817"/>
      <c r="H1159" s="266"/>
      <c r="I1159" s="266"/>
      <c r="J1159" s="215"/>
      <c r="K1159" s="220"/>
      <c r="L1159" s="267"/>
      <c r="M1159" s="290"/>
      <c r="N1159" s="300"/>
      <c r="O1159" s="300"/>
      <c r="P1159" s="300"/>
      <c r="Q1159" s="300"/>
      <c r="R1159" s="300"/>
      <c r="S1159" s="270"/>
      <c r="T1159" s="220"/>
      <c r="U1159" s="220"/>
      <c r="V1159" s="220"/>
      <c r="W1159" s="220"/>
      <c r="X1159" s="220"/>
      <c r="Y1159" s="220"/>
      <c r="Z1159" s="63"/>
      <c r="AA1159" s="63"/>
      <c r="AB1159" s="63"/>
      <c r="AC1159" s="63"/>
      <c r="AD1159" s="64"/>
    </row>
    <row r="1160" spans="1:30" s="50" customFormat="1" ht="30" customHeight="1">
      <c r="A1160" s="277"/>
      <c r="B1160" s="278"/>
      <c r="C1160" s="66" t="s">
        <v>1924</v>
      </c>
      <c r="D1160" s="67"/>
      <c r="E1160" s="67"/>
      <c r="F1160" s="762" t="s">
        <v>1925</v>
      </c>
      <c r="G1160" s="765"/>
      <c r="H1160" s="68" t="s">
        <v>1918</v>
      </c>
      <c r="I1160" s="69" t="s">
        <v>44</v>
      </c>
      <c r="J1160" s="222">
        <v>44153000</v>
      </c>
      <c r="K1160" s="71" t="s">
        <v>1926</v>
      </c>
      <c r="L1160" s="152" t="s">
        <v>407</v>
      </c>
      <c r="M1160" s="155"/>
      <c r="N1160" s="142">
        <f t="shared" si="934"/>
        <v>0</v>
      </c>
      <c r="O1160" s="75">
        <v>0</v>
      </c>
      <c r="P1160" s="74">
        <f t="shared" ref="P1160:R1162" si="941">O1160</f>
        <v>0</v>
      </c>
      <c r="Q1160" s="74">
        <f t="shared" si="941"/>
        <v>0</v>
      </c>
      <c r="R1160" s="74">
        <f t="shared" si="941"/>
        <v>0</v>
      </c>
      <c r="S1160" s="143" t="s">
        <v>1877</v>
      </c>
      <c r="T1160" s="77">
        <v>0</v>
      </c>
      <c r="U1160" s="315">
        <f t="shared" ref="U1160:V1162" si="942">ROUNDUP(X1160,0)</f>
        <v>0</v>
      </c>
      <c r="V1160" s="315">
        <f t="shared" si="942"/>
        <v>0</v>
      </c>
      <c r="W1160" s="315">
        <v>31.708915184046983</v>
      </c>
      <c r="X1160" s="315">
        <f t="shared" ref="X1160:X1162" si="943">Q1160/J1160*100</f>
        <v>0</v>
      </c>
      <c r="Y1160" s="78">
        <f>(P1160/J1160)*100</f>
        <v>0</v>
      </c>
      <c r="Z1160" s="79">
        <f t="shared" ref="Z1160:AB1162" si="944">J1160-P1160</f>
        <v>44153000</v>
      </c>
      <c r="AA1160" s="79">
        <f>J1160-Q1160</f>
        <v>44153000</v>
      </c>
      <c r="AB1160" s="79" t="e">
        <f t="shared" si="944"/>
        <v>#VALUE!</v>
      </c>
      <c r="AC1160" s="79"/>
      <c r="AD1160" s="81"/>
    </row>
    <row r="1161" spans="1:30" s="50" customFormat="1" ht="30" customHeight="1">
      <c r="A1161" s="277"/>
      <c r="B1161" s="278"/>
      <c r="C1161" s="66" t="s">
        <v>1927</v>
      </c>
      <c r="D1161" s="67"/>
      <c r="E1161" s="67"/>
      <c r="F1161" s="762" t="s">
        <v>1928</v>
      </c>
      <c r="G1161" s="765"/>
      <c r="H1161" s="68" t="s">
        <v>1918</v>
      </c>
      <c r="I1161" s="69" t="s">
        <v>44</v>
      </c>
      <c r="J1161" s="222">
        <v>169997600</v>
      </c>
      <c r="K1161" s="71" t="s">
        <v>1926</v>
      </c>
      <c r="L1161" s="152" t="s">
        <v>46</v>
      </c>
      <c r="M1161" s="155"/>
      <c r="N1161" s="142">
        <f t="shared" si="934"/>
        <v>0</v>
      </c>
      <c r="O1161" s="75">
        <v>0</v>
      </c>
      <c r="P1161" s="74">
        <f t="shared" si="941"/>
        <v>0</v>
      </c>
      <c r="Q1161" s="74">
        <f t="shared" si="941"/>
        <v>0</v>
      </c>
      <c r="R1161" s="74">
        <f t="shared" si="941"/>
        <v>0</v>
      </c>
      <c r="S1161" s="143" t="s">
        <v>1877</v>
      </c>
      <c r="T1161" s="77">
        <v>0</v>
      </c>
      <c r="U1161" s="315">
        <f t="shared" si="942"/>
        <v>0</v>
      </c>
      <c r="V1161" s="315">
        <f t="shared" si="942"/>
        <v>0</v>
      </c>
      <c r="W1161" s="315">
        <v>31.708915184046983</v>
      </c>
      <c r="X1161" s="315">
        <f t="shared" si="943"/>
        <v>0</v>
      </c>
      <c r="Y1161" s="78">
        <f>(P1161/J1161)*100</f>
        <v>0</v>
      </c>
      <c r="Z1161" s="79">
        <f t="shared" si="944"/>
        <v>169997600</v>
      </c>
      <c r="AA1161" s="79">
        <f>J1161-Q1161</f>
        <v>169997600</v>
      </c>
      <c r="AB1161" s="79" t="e">
        <f t="shared" si="944"/>
        <v>#VALUE!</v>
      </c>
      <c r="AC1161" s="79"/>
      <c r="AD1161" s="81"/>
    </row>
    <row r="1162" spans="1:30" s="50" customFormat="1" ht="30" customHeight="1">
      <c r="A1162" s="277"/>
      <c r="B1162" s="278"/>
      <c r="C1162" s="66" t="s">
        <v>1929</v>
      </c>
      <c r="D1162" s="67"/>
      <c r="E1162" s="67"/>
      <c r="F1162" s="762" t="s">
        <v>1930</v>
      </c>
      <c r="G1162" s="765"/>
      <c r="H1162" s="68" t="s">
        <v>1918</v>
      </c>
      <c r="I1162" s="69" t="s">
        <v>44</v>
      </c>
      <c r="J1162" s="222">
        <v>11410000</v>
      </c>
      <c r="K1162" s="71" t="s">
        <v>45</v>
      </c>
      <c r="L1162" s="152" t="s">
        <v>46</v>
      </c>
      <c r="M1162" s="155"/>
      <c r="N1162" s="142">
        <v>7240000</v>
      </c>
      <c r="O1162" s="75">
        <v>0</v>
      </c>
      <c r="P1162" s="74">
        <f t="shared" si="941"/>
        <v>0</v>
      </c>
      <c r="Q1162" s="74">
        <f t="shared" si="941"/>
        <v>0</v>
      </c>
      <c r="R1162" s="74">
        <f t="shared" si="941"/>
        <v>0</v>
      </c>
      <c r="S1162" s="143" t="s">
        <v>1877</v>
      </c>
      <c r="T1162" s="77">
        <v>0</v>
      </c>
      <c r="U1162" s="315">
        <f t="shared" si="942"/>
        <v>0</v>
      </c>
      <c r="V1162" s="315">
        <f t="shared" si="942"/>
        <v>0</v>
      </c>
      <c r="W1162" s="315">
        <v>31.708915184046983</v>
      </c>
      <c r="X1162" s="315">
        <f t="shared" si="943"/>
        <v>0</v>
      </c>
      <c r="Y1162" s="78">
        <f>(P1162/J1162)*100</f>
        <v>0</v>
      </c>
      <c r="Z1162" s="79">
        <f t="shared" si="944"/>
        <v>11410000</v>
      </c>
      <c r="AA1162" s="79">
        <f>J1162-Q1162</f>
        <v>11410000</v>
      </c>
      <c r="AB1162" s="79" t="e">
        <f t="shared" si="944"/>
        <v>#VALUE!</v>
      </c>
      <c r="AC1162" s="79"/>
      <c r="AD1162" s="81"/>
    </row>
    <row r="1163" spans="1:30" s="65" customFormat="1" ht="30" customHeight="1">
      <c r="A1163" s="264"/>
      <c r="B1163" s="265"/>
      <c r="C1163" s="51" t="s">
        <v>1931</v>
      </c>
      <c r="D1163" s="171"/>
      <c r="E1163" s="171"/>
      <c r="F1163" s="802" t="s">
        <v>1932</v>
      </c>
      <c r="G1163" s="817"/>
      <c r="H1163" s="266"/>
      <c r="I1163" s="266"/>
      <c r="J1163" s="215"/>
      <c r="K1163" s="220"/>
      <c r="L1163" s="267"/>
      <c r="M1163" s="290"/>
      <c r="N1163" s="300"/>
      <c r="O1163" s="300"/>
      <c r="P1163" s="300"/>
      <c r="Q1163" s="300"/>
      <c r="R1163" s="300"/>
      <c r="S1163" s="270"/>
      <c r="T1163" s="220"/>
      <c r="U1163" s="220"/>
      <c r="V1163" s="220"/>
      <c r="W1163" s="220"/>
      <c r="X1163" s="220"/>
      <c r="Y1163" s="220"/>
      <c r="Z1163" s="63"/>
      <c r="AA1163" s="63"/>
      <c r="AB1163" s="63"/>
      <c r="AC1163" s="63"/>
      <c r="AD1163" s="64"/>
    </row>
    <row r="1164" spans="1:30" s="65" customFormat="1" ht="30" customHeight="1">
      <c r="A1164" s="264"/>
      <c r="B1164" s="265"/>
      <c r="C1164" s="51" t="s">
        <v>1933</v>
      </c>
      <c r="D1164" s="171"/>
      <c r="E1164" s="171"/>
      <c r="F1164" s="802" t="s">
        <v>1934</v>
      </c>
      <c r="G1164" s="817"/>
      <c r="H1164" s="266"/>
      <c r="I1164" s="266"/>
      <c r="J1164" s="215"/>
      <c r="K1164" s="220"/>
      <c r="L1164" s="267"/>
      <c r="M1164" s="290"/>
      <c r="N1164" s="300"/>
      <c r="O1164" s="300"/>
      <c r="P1164" s="300"/>
      <c r="Q1164" s="300"/>
      <c r="R1164" s="300"/>
      <c r="S1164" s="270"/>
      <c r="T1164" s="220"/>
      <c r="U1164" s="220"/>
      <c r="V1164" s="220"/>
      <c r="W1164" s="220"/>
      <c r="X1164" s="220"/>
      <c r="Y1164" s="220"/>
      <c r="Z1164" s="63"/>
      <c r="AA1164" s="63"/>
      <c r="AB1164" s="63"/>
      <c r="AC1164" s="63"/>
      <c r="AD1164" s="64"/>
    </row>
    <row r="1165" spans="1:30" s="50" customFormat="1" ht="39.75" customHeight="1">
      <c r="A1165" s="277"/>
      <c r="B1165" s="278"/>
      <c r="C1165" s="66" t="s">
        <v>1935</v>
      </c>
      <c r="D1165" s="67"/>
      <c r="E1165" s="67"/>
      <c r="F1165" s="762" t="s">
        <v>1936</v>
      </c>
      <c r="G1165" s="765"/>
      <c r="H1165" s="68" t="s">
        <v>1918</v>
      </c>
      <c r="I1165" s="69" t="s">
        <v>44</v>
      </c>
      <c r="J1165" s="222">
        <v>550211700</v>
      </c>
      <c r="K1165" s="152" t="s">
        <v>1910</v>
      </c>
      <c r="L1165" s="152" t="s">
        <v>1911</v>
      </c>
      <c r="M1165" s="155"/>
      <c r="N1165" s="142">
        <v>7464000</v>
      </c>
      <c r="O1165" s="75">
        <v>0</v>
      </c>
      <c r="P1165" s="74">
        <f t="shared" ref="P1165:R1165" si="945">O1165</f>
        <v>0</v>
      </c>
      <c r="Q1165" s="74">
        <f t="shared" si="945"/>
        <v>0</v>
      </c>
      <c r="R1165" s="74">
        <f t="shared" si="945"/>
        <v>0</v>
      </c>
      <c r="S1165" s="143" t="s">
        <v>1877</v>
      </c>
      <c r="T1165" s="77">
        <v>0</v>
      </c>
      <c r="U1165" s="315">
        <f t="shared" ref="U1165:V1165" si="946">ROUNDUP(X1165,0)</f>
        <v>0</v>
      </c>
      <c r="V1165" s="315">
        <f t="shared" si="946"/>
        <v>0</v>
      </c>
      <c r="W1165" s="315">
        <v>31.708915184046983</v>
      </c>
      <c r="X1165" s="315">
        <f t="shared" ref="X1165" si="947">Q1165/J1165*100</f>
        <v>0</v>
      </c>
      <c r="Y1165" s="78">
        <f>(P1165/J1165)*100</f>
        <v>0</v>
      </c>
      <c r="Z1165" s="79">
        <f>J1165-P1165</f>
        <v>550211700</v>
      </c>
      <c r="AA1165" s="79">
        <f>J1165-Q1165</f>
        <v>550211700</v>
      </c>
      <c r="AB1165" s="79" t="e">
        <f>L1165-R1165</f>
        <v>#VALUE!</v>
      </c>
      <c r="AC1165" s="79"/>
      <c r="AD1165" s="81"/>
    </row>
    <row r="1166" spans="1:30" s="427" customFormat="1" ht="30" customHeight="1">
      <c r="A1166" s="414"/>
      <c r="B1166" s="415"/>
      <c r="C1166" s="51" t="s">
        <v>1937</v>
      </c>
      <c r="D1166" s="416"/>
      <c r="E1166" s="416"/>
      <c r="F1166" s="847" t="s">
        <v>1938</v>
      </c>
      <c r="G1166" s="848"/>
      <c r="H1166" s="417"/>
      <c r="I1166" s="368"/>
      <c r="J1166" s="418"/>
      <c r="K1166" s="419"/>
      <c r="L1166" s="420"/>
      <c r="M1166" s="421"/>
      <c r="N1166" s="422"/>
      <c r="O1166" s="423"/>
      <c r="P1166" s="422"/>
      <c r="Q1166" s="422"/>
      <c r="R1166" s="422"/>
      <c r="S1166" s="304"/>
      <c r="T1166" s="424"/>
      <c r="U1166" s="424"/>
      <c r="V1166" s="424"/>
      <c r="W1166" s="424"/>
      <c r="X1166" s="424"/>
      <c r="Y1166" s="424"/>
      <c r="Z1166" s="425"/>
      <c r="AA1166" s="425"/>
      <c r="AB1166" s="425"/>
      <c r="AC1166" s="426"/>
      <c r="AD1166" s="368"/>
    </row>
    <row r="1167" spans="1:30" s="427" customFormat="1" ht="30" customHeight="1">
      <c r="A1167" s="414"/>
      <c r="B1167" s="415"/>
      <c r="C1167" s="51" t="s">
        <v>1939</v>
      </c>
      <c r="D1167" s="416"/>
      <c r="E1167" s="416"/>
      <c r="F1167" s="847" t="s">
        <v>1940</v>
      </c>
      <c r="G1167" s="848"/>
      <c r="H1167" s="417"/>
      <c r="I1167" s="368"/>
      <c r="J1167" s="418"/>
      <c r="K1167" s="419"/>
      <c r="L1167" s="420"/>
      <c r="M1167" s="421"/>
      <c r="N1167" s="422"/>
      <c r="O1167" s="423"/>
      <c r="P1167" s="422"/>
      <c r="Q1167" s="422"/>
      <c r="R1167" s="422"/>
      <c r="S1167" s="304"/>
      <c r="T1167" s="424"/>
      <c r="U1167" s="424"/>
      <c r="V1167" s="424"/>
      <c r="W1167" s="424"/>
      <c r="X1167" s="424"/>
      <c r="Y1167" s="424"/>
      <c r="Z1167" s="425"/>
      <c r="AA1167" s="425"/>
      <c r="AB1167" s="425"/>
      <c r="AC1167" s="426"/>
      <c r="AD1167" s="368"/>
    </row>
    <row r="1168" spans="1:30" s="427" customFormat="1" ht="30" customHeight="1">
      <c r="A1168" s="414"/>
      <c r="B1168" s="415"/>
      <c r="C1168" s="51" t="s">
        <v>1941</v>
      </c>
      <c r="D1168" s="416"/>
      <c r="E1168" s="416"/>
      <c r="F1168" s="847" t="s">
        <v>40</v>
      </c>
      <c r="G1168" s="848"/>
      <c r="H1168" s="417"/>
      <c r="I1168" s="368"/>
      <c r="J1168" s="418"/>
      <c r="K1168" s="419"/>
      <c r="L1168" s="420"/>
      <c r="M1168" s="421"/>
      <c r="N1168" s="422"/>
      <c r="O1168" s="423"/>
      <c r="P1168" s="422"/>
      <c r="Q1168" s="422"/>
      <c r="R1168" s="422"/>
      <c r="S1168" s="304"/>
      <c r="T1168" s="424"/>
      <c r="U1168" s="424"/>
      <c r="V1168" s="424"/>
      <c r="W1168" s="424"/>
      <c r="X1168" s="424"/>
      <c r="Y1168" s="424"/>
      <c r="Z1168" s="425"/>
      <c r="AA1168" s="425"/>
      <c r="AB1168" s="425"/>
      <c r="AC1168" s="426"/>
      <c r="AD1168" s="368"/>
    </row>
    <row r="1169" spans="1:30" s="362" customFormat="1" ht="30" customHeight="1">
      <c r="B1169" s="363"/>
      <c r="C1169" s="82" t="s">
        <v>1942</v>
      </c>
      <c r="D1169" s="370"/>
      <c r="E1169" s="370"/>
      <c r="F1169" s="845" t="s">
        <v>1040</v>
      </c>
      <c r="G1169" s="846"/>
      <c r="H1169" s="371" t="s">
        <v>1943</v>
      </c>
      <c r="I1169" s="371" t="s">
        <v>44</v>
      </c>
      <c r="J1169" s="222">
        <v>7999600</v>
      </c>
      <c r="K1169" s="71" t="s">
        <v>45</v>
      </c>
      <c r="L1169" s="224" t="s">
        <v>46</v>
      </c>
      <c r="M1169" s="225"/>
      <c r="N1169" s="142">
        <f>M1169</f>
        <v>0</v>
      </c>
      <c r="O1169" s="75">
        <v>0</v>
      </c>
      <c r="P1169" s="74">
        <f t="shared" ref="P1169:R1169" si="948">O1169</f>
        <v>0</v>
      </c>
      <c r="Q1169" s="74">
        <f t="shared" si="948"/>
        <v>0</v>
      </c>
      <c r="R1169" s="74">
        <f t="shared" si="948"/>
        <v>0</v>
      </c>
      <c r="S1169" s="143" t="s">
        <v>1877</v>
      </c>
      <c r="T1169" s="77">
        <v>0</v>
      </c>
      <c r="U1169" s="315">
        <f t="shared" ref="U1169:V1169" si="949">ROUNDUP(X1169,0)</f>
        <v>0</v>
      </c>
      <c r="V1169" s="315">
        <f t="shared" si="949"/>
        <v>0</v>
      </c>
      <c r="W1169" s="315">
        <v>31.708915184046983</v>
      </c>
      <c r="X1169" s="315">
        <f t="shared" ref="X1169" si="950">Q1169/J1169*100</f>
        <v>0</v>
      </c>
      <c r="Y1169" s="78">
        <f>(P1169/J1169)*100</f>
        <v>0</v>
      </c>
      <c r="Z1169" s="79">
        <f>J1169-P1169</f>
        <v>7999600</v>
      </c>
      <c r="AA1169" s="79">
        <f>J1169-Q1169</f>
        <v>7999600</v>
      </c>
      <c r="AB1169" s="79" t="e">
        <f>L1169-R1169</f>
        <v>#VALUE!</v>
      </c>
      <c r="AC1169" s="428"/>
      <c r="AD1169" s="429"/>
    </row>
    <row r="1170" spans="1:30" s="427" customFormat="1" ht="30" customHeight="1">
      <c r="A1170" s="414"/>
      <c r="B1170" s="415"/>
      <c r="C1170" s="51" t="s">
        <v>1944</v>
      </c>
      <c r="D1170" s="416"/>
      <c r="E1170" s="416"/>
      <c r="F1170" s="847" t="s">
        <v>1945</v>
      </c>
      <c r="G1170" s="848"/>
      <c r="H1170" s="417"/>
      <c r="I1170" s="368"/>
      <c r="J1170" s="418"/>
      <c r="K1170" s="419"/>
      <c r="L1170" s="420"/>
      <c r="M1170" s="421"/>
      <c r="N1170" s="422"/>
      <c r="O1170" s="423"/>
      <c r="P1170" s="422"/>
      <c r="Q1170" s="422"/>
      <c r="R1170" s="422"/>
      <c r="S1170" s="304"/>
      <c r="T1170" s="424"/>
      <c r="U1170" s="424"/>
      <c r="V1170" s="424"/>
      <c r="W1170" s="424"/>
      <c r="X1170" s="424"/>
      <c r="Y1170" s="424"/>
      <c r="Z1170" s="425"/>
      <c r="AA1170" s="425"/>
      <c r="AB1170" s="425"/>
      <c r="AC1170" s="426"/>
      <c r="AD1170" s="368"/>
    </row>
    <row r="1171" spans="1:30" s="362" customFormat="1" ht="30" customHeight="1">
      <c r="B1171" s="363"/>
      <c r="C1171" s="82" t="s">
        <v>1946</v>
      </c>
      <c r="D1171" s="370"/>
      <c r="E1171" s="370"/>
      <c r="F1171" s="845" t="s">
        <v>478</v>
      </c>
      <c r="G1171" s="846"/>
      <c r="H1171" s="371" t="s">
        <v>1943</v>
      </c>
      <c r="I1171" s="371" t="s">
        <v>44</v>
      </c>
      <c r="J1171" s="222">
        <v>18934900</v>
      </c>
      <c r="K1171" s="71" t="s">
        <v>45</v>
      </c>
      <c r="L1171" s="224" t="s">
        <v>46</v>
      </c>
      <c r="M1171" s="225"/>
      <c r="N1171" s="142">
        <v>1900629010</v>
      </c>
      <c r="O1171" s="75">
        <v>0</v>
      </c>
      <c r="P1171" s="74">
        <f t="shared" ref="P1171:R1172" si="951">O1171</f>
        <v>0</v>
      </c>
      <c r="Q1171" s="74">
        <f t="shared" si="951"/>
        <v>0</v>
      </c>
      <c r="R1171" s="74">
        <f t="shared" si="951"/>
        <v>0</v>
      </c>
      <c r="S1171" s="143" t="s">
        <v>1877</v>
      </c>
      <c r="T1171" s="77">
        <v>0</v>
      </c>
      <c r="U1171" s="315">
        <f t="shared" ref="U1171:V1172" si="952">ROUNDUP(X1171,0)</f>
        <v>0</v>
      </c>
      <c r="V1171" s="315">
        <f t="shared" si="952"/>
        <v>0</v>
      </c>
      <c r="W1171" s="315">
        <v>31.708915184046983</v>
      </c>
      <c r="X1171" s="315">
        <f t="shared" ref="X1171:X1172" si="953">Q1171/J1171*100</f>
        <v>0</v>
      </c>
      <c r="Y1171" s="78">
        <f>(P1171/J1171)*100</f>
        <v>0</v>
      </c>
      <c r="Z1171" s="79">
        <f t="shared" ref="Z1171:AB1172" si="954">J1171-P1171</f>
        <v>18934900</v>
      </c>
      <c r="AA1171" s="79">
        <f>J1171-Q1171</f>
        <v>18934900</v>
      </c>
      <c r="AB1171" s="79" t="e">
        <f t="shared" si="954"/>
        <v>#VALUE!</v>
      </c>
      <c r="AC1171" s="428"/>
      <c r="AD1171" s="429"/>
    </row>
    <row r="1172" spans="1:30" s="362" customFormat="1" ht="30" customHeight="1">
      <c r="B1172" s="363"/>
      <c r="C1172" s="82" t="s">
        <v>1947</v>
      </c>
      <c r="D1172" s="370"/>
      <c r="E1172" s="370"/>
      <c r="F1172" s="845" t="s">
        <v>1948</v>
      </c>
      <c r="G1172" s="846"/>
      <c r="H1172" s="371" t="s">
        <v>1943</v>
      </c>
      <c r="I1172" s="371" t="s">
        <v>44</v>
      </c>
      <c r="J1172" s="222">
        <v>203214250</v>
      </c>
      <c r="K1172" s="223"/>
      <c r="L1172" s="224" t="s">
        <v>46</v>
      </c>
      <c r="M1172" s="225"/>
      <c r="N1172" s="142">
        <v>15272800</v>
      </c>
      <c r="O1172" s="75">
        <v>0</v>
      </c>
      <c r="P1172" s="74">
        <f t="shared" si="951"/>
        <v>0</v>
      </c>
      <c r="Q1172" s="74">
        <f t="shared" si="951"/>
        <v>0</v>
      </c>
      <c r="R1172" s="74">
        <f t="shared" si="951"/>
        <v>0</v>
      </c>
      <c r="S1172" s="143" t="s">
        <v>1877</v>
      </c>
      <c r="T1172" s="77">
        <v>0</v>
      </c>
      <c r="U1172" s="315">
        <f t="shared" si="952"/>
        <v>0</v>
      </c>
      <c r="V1172" s="315">
        <f t="shared" si="952"/>
        <v>0</v>
      </c>
      <c r="W1172" s="315">
        <v>31.708915184046983</v>
      </c>
      <c r="X1172" s="315">
        <f t="shared" si="953"/>
        <v>0</v>
      </c>
      <c r="Y1172" s="78">
        <f>(P1172/J1172)*100</f>
        <v>0</v>
      </c>
      <c r="Z1172" s="79">
        <f t="shared" si="954"/>
        <v>203214250</v>
      </c>
      <c r="AA1172" s="79">
        <f>J1172-Q1172</f>
        <v>203214250</v>
      </c>
      <c r="AB1172" s="79" t="e">
        <f t="shared" si="954"/>
        <v>#VALUE!</v>
      </c>
      <c r="AC1172" s="428"/>
      <c r="AD1172" s="429"/>
    </row>
    <row r="1173" spans="1:30" s="427" customFormat="1" ht="30" customHeight="1">
      <c r="A1173" s="414"/>
      <c r="B1173" s="415"/>
      <c r="C1173" s="51" t="s">
        <v>1949</v>
      </c>
      <c r="D1173" s="416"/>
      <c r="E1173" s="416"/>
      <c r="F1173" s="847" t="s">
        <v>193</v>
      </c>
      <c r="G1173" s="848"/>
      <c r="H1173" s="417"/>
      <c r="I1173" s="368"/>
      <c r="J1173" s="418"/>
      <c r="K1173" s="419"/>
      <c r="L1173" s="420"/>
      <c r="M1173" s="421"/>
      <c r="N1173" s="422"/>
      <c r="O1173" s="423"/>
      <c r="P1173" s="422"/>
      <c r="Q1173" s="422"/>
      <c r="R1173" s="422"/>
      <c r="S1173" s="304"/>
      <c r="T1173" s="424"/>
      <c r="U1173" s="424"/>
      <c r="V1173" s="424"/>
      <c r="W1173" s="424"/>
      <c r="X1173" s="424"/>
      <c r="Y1173" s="424"/>
      <c r="Z1173" s="425"/>
      <c r="AA1173" s="425"/>
      <c r="AB1173" s="425"/>
      <c r="AC1173" s="426"/>
      <c r="AD1173" s="368"/>
    </row>
    <row r="1174" spans="1:30" s="362" customFormat="1" ht="30" customHeight="1">
      <c r="B1174" s="363"/>
      <c r="C1174" s="82" t="s">
        <v>1950</v>
      </c>
      <c r="D1174" s="370"/>
      <c r="E1174" s="370"/>
      <c r="F1174" s="845" t="s">
        <v>195</v>
      </c>
      <c r="G1174" s="846"/>
      <c r="H1174" s="371" t="s">
        <v>1943</v>
      </c>
      <c r="I1174" s="371" t="s">
        <v>44</v>
      </c>
      <c r="J1174" s="222">
        <v>24882600</v>
      </c>
      <c r="K1174" s="274"/>
      <c r="L1174" s="224" t="s">
        <v>46</v>
      </c>
      <c r="M1174" s="225"/>
      <c r="N1174" s="142">
        <f t="shared" ref="N1174:N1175" si="955">M1174</f>
        <v>0</v>
      </c>
      <c r="O1174" s="75">
        <v>0</v>
      </c>
      <c r="P1174" s="74">
        <f t="shared" ref="P1174:R1175" si="956">O1174</f>
        <v>0</v>
      </c>
      <c r="Q1174" s="74">
        <f t="shared" si="956"/>
        <v>0</v>
      </c>
      <c r="R1174" s="74">
        <f t="shared" si="956"/>
        <v>0</v>
      </c>
      <c r="S1174" s="143" t="s">
        <v>1877</v>
      </c>
      <c r="T1174" s="77">
        <v>0</v>
      </c>
      <c r="U1174" s="315">
        <f t="shared" ref="U1174:V1175" si="957">ROUNDUP(X1174,0)</f>
        <v>0</v>
      </c>
      <c r="V1174" s="315">
        <f t="shared" si="957"/>
        <v>0</v>
      </c>
      <c r="W1174" s="315">
        <v>31.708915184046983</v>
      </c>
      <c r="X1174" s="315">
        <f t="shared" ref="X1174:X1175" si="958">Q1174/J1174*100</f>
        <v>0</v>
      </c>
      <c r="Y1174" s="78">
        <f>(P1174/J1174)*100</f>
        <v>0</v>
      </c>
      <c r="Z1174" s="79">
        <f t="shared" ref="Z1174:AB1175" si="959">J1174-P1174</f>
        <v>24882600</v>
      </c>
      <c r="AA1174" s="79">
        <f>J1174-Q1174</f>
        <v>24882600</v>
      </c>
      <c r="AB1174" s="79" t="e">
        <f t="shared" si="959"/>
        <v>#VALUE!</v>
      </c>
      <c r="AC1174" s="428"/>
      <c r="AD1174" s="429"/>
    </row>
    <row r="1175" spans="1:30" s="362" customFormat="1" ht="30" customHeight="1">
      <c r="B1175" s="363"/>
      <c r="C1175" s="82" t="s">
        <v>1951</v>
      </c>
      <c r="D1175" s="370"/>
      <c r="E1175" s="370"/>
      <c r="F1175" s="845" t="s">
        <v>197</v>
      </c>
      <c r="G1175" s="846"/>
      <c r="H1175" s="371" t="s">
        <v>1943</v>
      </c>
      <c r="I1175" s="371" t="s">
        <v>44</v>
      </c>
      <c r="J1175" s="222">
        <v>113125100</v>
      </c>
      <c r="K1175" s="274"/>
      <c r="L1175" s="224" t="s">
        <v>46</v>
      </c>
      <c r="M1175" s="225"/>
      <c r="N1175" s="142">
        <f t="shared" si="955"/>
        <v>0</v>
      </c>
      <c r="O1175" s="75">
        <v>0</v>
      </c>
      <c r="P1175" s="74">
        <f t="shared" si="956"/>
        <v>0</v>
      </c>
      <c r="Q1175" s="74">
        <f t="shared" si="956"/>
        <v>0</v>
      </c>
      <c r="R1175" s="74">
        <f t="shared" si="956"/>
        <v>0</v>
      </c>
      <c r="S1175" s="143" t="s">
        <v>1877</v>
      </c>
      <c r="T1175" s="77">
        <v>0</v>
      </c>
      <c r="U1175" s="315">
        <f t="shared" si="957"/>
        <v>0</v>
      </c>
      <c r="V1175" s="315">
        <f t="shared" si="957"/>
        <v>0</v>
      </c>
      <c r="W1175" s="315">
        <v>31.708915184046983</v>
      </c>
      <c r="X1175" s="315">
        <f t="shared" si="958"/>
        <v>0</v>
      </c>
      <c r="Y1175" s="78">
        <f>(P1175/J1175)*100</f>
        <v>0</v>
      </c>
      <c r="Z1175" s="79">
        <f t="shared" si="959"/>
        <v>113125100</v>
      </c>
      <c r="AA1175" s="79">
        <f>J1175-Q1175</f>
        <v>113125100</v>
      </c>
      <c r="AB1175" s="79" t="e">
        <f t="shared" si="959"/>
        <v>#VALUE!</v>
      </c>
      <c r="AC1175" s="428"/>
      <c r="AD1175" s="429"/>
    </row>
    <row r="1176" spans="1:30" s="427" customFormat="1" ht="30" customHeight="1">
      <c r="A1176" s="414"/>
      <c r="B1176" s="415"/>
      <c r="C1176" s="51" t="s">
        <v>1952</v>
      </c>
      <c r="D1176" s="416"/>
      <c r="E1176" s="416"/>
      <c r="F1176" s="847" t="s">
        <v>1953</v>
      </c>
      <c r="G1176" s="848"/>
      <c r="H1176" s="417"/>
      <c r="I1176" s="368"/>
      <c r="J1176" s="418"/>
      <c r="K1176" s="419"/>
      <c r="L1176" s="420"/>
      <c r="M1176" s="421"/>
      <c r="N1176" s="422"/>
      <c r="O1176" s="423"/>
      <c r="P1176" s="422"/>
      <c r="Q1176" s="422"/>
      <c r="R1176" s="422"/>
      <c r="S1176" s="304"/>
      <c r="T1176" s="424"/>
      <c r="U1176" s="424"/>
      <c r="V1176" s="424"/>
      <c r="W1176" s="424"/>
      <c r="X1176" s="424"/>
      <c r="Y1176" s="424"/>
      <c r="Z1176" s="425"/>
      <c r="AA1176" s="425"/>
      <c r="AB1176" s="425"/>
      <c r="AC1176" s="426"/>
      <c r="AD1176" s="368"/>
    </row>
    <row r="1177" spans="1:30" s="427" customFormat="1" ht="30" customHeight="1">
      <c r="A1177" s="414"/>
      <c r="B1177" s="415"/>
      <c r="C1177" s="51" t="s">
        <v>1954</v>
      </c>
      <c r="D1177" s="416"/>
      <c r="E1177" s="416"/>
      <c r="F1177" s="847" t="s">
        <v>1955</v>
      </c>
      <c r="G1177" s="848"/>
      <c r="H1177" s="417"/>
      <c r="I1177" s="368"/>
      <c r="J1177" s="418"/>
      <c r="K1177" s="419"/>
      <c r="L1177" s="420"/>
      <c r="M1177" s="421"/>
      <c r="N1177" s="422"/>
      <c r="O1177" s="423"/>
      <c r="P1177" s="422"/>
      <c r="Q1177" s="422"/>
      <c r="R1177" s="422"/>
      <c r="S1177" s="304"/>
      <c r="T1177" s="424"/>
      <c r="U1177" s="424"/>
      <c r="V1177" s="424"/>
      <c r="W1177" s="424"/>
      <c r="X1177" s="424"/>
      <c r="Y1177" s="424"/>
      <c r="Z1177" s="425"/>
      <c r="AA1177" s="425"/>
      <c r="AB1177" s="425"/>
      <c r="AC1177" s="426"/>
      <c r="AD1177" s="368"/>
    </row>
    <row r="1178" spans="1:30" s="362" customFormat="1" ht="30" customHeight="1">
      <c r="B1178" s="363"/>
      <c r="C1178" s="82" t="s">
        <v>1956</v>
      </c>
      <c r="D1178" s="370"/>
      <c r="E1178" s="370"/>
      <c r="F1178" s="845" t="s">
        <v>1957</v>
      </c>
      <c r="G1178" s="846"/>
      <c r="H1178" s="371" t="s">
        <v>1943</v>
      </c>
      <c r="I1178" s="371" t="s">
        <v>44</v>
      </c>
      <c r="J1178" s="222">
        <v>700051500</v>
      </c>
      <c r="K1178" s="274"/>
      <c r="L1178" s="224"/>
      <c r="M1178" s="225"/>
      <c r="N1178" s="142">
        <f>M1178</f>
        <v>0</v>
      </c>
      <c r="O1178" s="75">
        <v>0</v>
      </c>
      <c r="P1178" s="74">
        <f t="shared" ref="P1178:R1179" si="960">O1178</f>
        <v>0</v>
      </c>
      <c r="Q1178" s="74">
        <f t="shared" si="960"/>
        <v>0</v>
      </c>
      <c r="R1178" s="74">
        <f t="shared" si="960"/>
        <v>0</v>
      </c>
      <c r="S1178" s="143" t="s">
        <v>1877</v>
      </c>
      <c r="T1178" s="77">
        <v>0</v>
      </c>
      <c r="U1178" s="315">
        <f t="shared" ref="U1178:V1179" si="961">ROUNDUP(X1178,0)</f>
        <v>0</v>
      </c>
      <c r="V1178" s="315">
        <f t="shared" si="961"/>
        <v>0</v>
      </c>
      <c r="W1178" s="315">
        <v>31.708915184046983</v>
      </c>
      <c r="X1178" s="315">
        <f t="shared" ref="X1178:X1179" si="962">Q1178/J1178*100</f>
        <v>0</v>
      </c>
      <c r="Y1178" s="78">
        <f>(P1178/J1178)*100</f>
        <v>0</v>
      </c>
      <c r="Z1178" s="79">
        <f t="shared" ref="Z1178:AB1179" si="963">J1178-P1178</f>
        <v>700051500</v>
      </c>
      <c r="AA1178" s="79">
        <f>J1178-Q1178</f>
        <v>700051500</v>
      </c>
      <c r="AB1178" s="79">
        <f t="shared" si="963"/>
        <v>0</v>
      </c>
      <c r="AC1178" s="428"/>
      <c r="AD1178" s="429"/>
    </row>
    <row r="1179" spans="1:30" s="362" customFormat="1" ht="30" customHeight="1">
      <c r="B1179" s="363"/>
      <c r="C1179" s="82" t="s">
        <v>1958</v>
      </c>
      <c r="D1179" s="370"/>
      <c r="E1179" s="370"/>
      <c r="F1179" s="845" t="s">
        <v>1959</v>
      </c>
      <c r="G1179" s="846"/>
      <c r="H1179" s="371" t="s">
        <v>1943</v>
      </c>
      <c r="I1179" s="371" t="s">
        <v>44</v>
      </c>
      <c r="J1179" s="222">
        <v>115757400</v>
      </c>
      <c r="K1179" s="223"/>
      <c r="L1179" s="224"/>
      <c r="M1179" s="225"/>
      <c r="N1179" s="142">
        <f>M1179</f>
        <v>0</v>
      </c>
      <c r="O1179" s="75">
        <v>0</v>
      </c>
      <c r="P1179" s="74">
        <f t="shared" si="960"/>
        <v>0</v>
      </c>
      <c r="Q1179" s="74">
        <f t="shared" si="960"/>
        <v>0</v>
      </c>
      <c r="R1179" s="74">
        <f t="shared" si="960"/>
        <v>0</v>
      </c>
      <c r="S1179" s="143" t="s">
        <v>1877</v>
      </c>
      <c r="T1179" s="77">
        <v>0</v>
      </c>
      <c r="U1179" s="315">
        <f t="shared" si="961"/>
        <v>0</v>
      </c>
      <c r="V1179" s="315">
        <f t="shared" si="961"/>
        <v>0</v>
      </c>
      <c r="W1179" s="315">
        <v>31.708915184046983</v>
      </c>
      <c r="X1179" s="315">
        <f t="shared" si="962"/>
        <v>0</v>
      </c>
      <c r="Y1179" s="78">
        <f>(P1179/J1179)*100</f>
        <v>0</v>
      </c>
      <c r="Z1179" s="79">
        <f t="shared" si="963"/>
        <v>115757400</v>
      </c>
      <c r="AA1179" s="79">
        <f>J1179-Q1179</f>
        <v>115757400</v>
      </c>
      <c r="AB1179" s="79">
        <f t="shared" si="963"/>
        <v>0</v>
      </c>
      <c r="AC1179" s="428"/>
      <c r="AD1179" s="429"/>
    </row>
    <row r="1180" spans="1:30" s="427" customFormat="1" ht="30" customHeight="1">
      <c r="A1180" s="414"/>
      <c r="B1180" s="415"/>
      <c r="C1180" s="51" t="s">
        <v>1960</v>
      </c>
      <c r="D1180" s="416"/>
      <c r="E1180" s="416"/>
      <c r="F1180" s="847" t="s">
        <v>1961</v>
      </c>
      <c r="G1180" s="848"/>
      <c r="H1180" s="417"/>
      <c r="I1180" s="368"/>
      <c r="J1180" s="418"/>
      <c r="K1180" s="419"/>
      <c r="L1180" s="420"/>
      <c r="M1180" s="421"/>
      <c r="N1180" s="422"/>
      <c r="O1180" s="423"/>
      <c r="P1180" s="422"/>
      <c r="Q1180" s="422"/>
      <c r="R1180" s="422"/>
      <c r="S1180" s="304"/>
      <c r="T1180" s="424"/>
      <c r="U1180" s="424"/>
      <c r="V1180" s="424"/>
      <c r="W1180" s="424"/>
      <c r="X1180" s="424"/>
      <c r="Y1180" s="424"/>
      <c r="Z1180" s="425"/>
      <c r="AA1180" s="425"/>
      <c r="AB1180" s="425"/>
      <c r="AC1180" s="426"/>
      <c r="AD1180" s="368"/>
    </row>
    <row r="1181" spans="1:30" s="362" customFormat="1" ht="30" customHeight="1">
      <c r="B1181" s="363"/>
      <c r="C1181" s="82" t="s">
        <v>1962</v>
      </c>
      <c r="D1181" s="370"/>
      <c r="E1181" s="370"/>
      <c r="F1181" s="845" t="s">
        <v>1963</v>
      </c>
      <c r="G1181" s="846"/>
      <c r="H1181" s="371" t="s">
        <v>1943</v>
      </c>
      <c r="I1181" s="371" t="s">
        <v>44</v>
      </c>
      <c r="J1181" s="222">
        <v>30937800</v>
      </c>
      <c r="K1181" s="274"/>
      <c r="L1181" s="224" t="s">
        <v>46</v>
      </c>
      <c r="M1181" s="225"/>
      <c r="N1181" s="142">
        <f>M1181</f>
        <v>0</v>
      </c>
      <c r="O1181" s="75">
        <v>0</v>
      </c>
      <c r="P1181" s="74">
        <f t="shared" ref="P1181:R1181" si="964">O1181</f>
        <v>0</v>
      </c>
      <c r="Q1181" s="74">
        <f t="shared" si="964"/>
        <v>0</v>
      </c>
      <c r="R1181" s="74">
        <f t="shared" si="964"/>
        <v>0</v>
      </c>
      <c r="S1181" s="143" t="s">
        <v>1877</v>
      </c>
      <c r="T1181" s="77">
        <v>0</v>
      </c>
      <c r="U1181" s="315">
        <f t="shared" ref="U1181:V1181" si="965">ROUNDUP(X1181,0)</f>
        <v>0</v>
      </c>
      <c r="V1181" s="315">
        <f t="shared" si="965"/>
        <v>0</v>
      </c>
      <c r="W1181" s="315">
        <v>31.708915184046983</v>
      </c>
      <c r="X1181" s="315">
        <f t="shared" ref="X1181" si="966">Q1181/J1181*100</f>
        <v>0</v>
      </c>
      <c r="Y1181" s="78">
        <f>(P1181/J1181)*100</f>
        <v>0</v>
      </c>
      <c r="Z1181" s="79">
        <f>J1181-P1181</f>
        <v>30937800</v>
      </c>
      <c r="AA1181" s="79">
        <f>J1181-Q1181</f>
        <v>30937800</v>
      </c>
      <c r="AB1181" s="79" t="e">
        <f>L1181-R1181</f>
        <v>#VALUE!</v>
      </c>
      <c r="AC1181" s="428"/>
      <c r="AD1181" s="429"/>
    </row>
    <row r="1182" spans="1:30" s="427" customFormat="1" ht="30" customHeight="1">
      <c r="A1182" s="414"/>
      <c r="B1182" s="415"/>
      <c r="C1182" s="51" t="s">
        <v>1964</v>
      </c>
      <c r="D1182" s="416"/>
      <c r="E1182" s="416"/>
      <c r="F1182" s="847" t="s">
        <v>1965</v>
      </c>
      <c r="G1182" s="848"/>
      <c r="H1182" s="417"/>
      <c r="I1182" s="368"/>
      <c r="J1182" s="418"/>
      <c r="K1182" s="419"/>
      <c r="L1182" s="420"/>
      <c r="M1182" s="421"/>
      <c r="N1182" s="422"/>
      <c r="O1182" s="423"/>
      <c r="P1182" s="422"/>
      <c r="Q1182" s="422"/>
      <c r="R1182" s="422"/>
      <c r="S1182" s="304"/>
      <c r="T1182" s="424"/>
      <c r="U1182" s="424"/>
      <c r="V1182" s="424"/>
      <c r="W1182" s="424"/>
      <c r="X1182" s="424"/>
      <c r="Y1182" s="424"/>
      <c r="Z1182" s="425"/>
      <c r="AA1182" s="425"/>
      <c r="AB1182" s="425"/>
      <c r="AC1182" s="426"/>
      <c r="AD1182" s="368"/>
    </row>
    <row r="1183" spans="1:30" s="427" customFormat="1" ht="30" customHeight="1">
      <c r="A1183" s="414"/>
      <c r="B1183" s="415"/>
      <c r="C1183" s="51" t="s">
        <v>1966</v>
      </c>
      <c r="D1183" s="416"/>
      <c r="E1183" s="416"/>
      <c r="F1183" s="847" t="s">
        <v>1967</v>
      </c>
      <c r="G1183" s="848"/>
      <c r="H1183" s="417"/>
      <c r="I1183" s="368"/>
      <c r="J1183" s="418"/>
      <c r="K1183" s="419"/>
      <c r="L1183" s="420"/>
      <c r="M1183" s="421"/>
      <c r="N1183" s="422"/>
      <c r="O1183" s="423"/>
      <c r="P1183" s="422"/>
      <c r="Q1183" s="422"/>
      <c r="R1183" s="422"/>
      <c r="S1183" s="304"/>
      <c r="T1183" s="424"/>
      <c r="U1183" s="424"/>
      <c r="V1183" s="424"/>
      <c r="W1183" s="424"/>
      <c r="X1183" s="424"/>
      <c r="Y1183" s="424"/>
      <c r="Z1183" s="425"/>
      <c r="AA1183" s="425"/>
      <c r="AB1183" s="425"/>
      <c r="AC1183" s="426"/>
      <c r="AD1183" s="368"/>
    </row>
    <row r="1184" spans="1:30" s="362" customFormat="1" ht="35.25" customHeight="1">
      <c r="B1184" s="363"/>
      <c r="C1184" s="66" t="s">
        <v>1968</v>
      </c>
      <c r="D1184" s="370"/>
      <c r="E1184" s="370"/>
      <c r="F1184" s="845" t="s">
        <v>1969</v>
      </c>
      <c r="G1184" s="846"/>
      <c r="H1184" s="371" t="s">
        <v>1943</v>
      </c>
      <c r="I1184" s="371" t="s">
        <v>44</v>
      </c>
      <c r="J1184" s="222">
        <v>80801400</v>
      </c>
      <c r="K1184" s="71"/>
      <c r="L1184" s="224" t="s">
        <v>46</v>
      </c>
      <c r="M1184" s="225"/>
      <c r="N1184" s="142">
        <f>M1184</f>
        <v>0</v>
      </c>
      <c r="O1184" s="75">
        <v>0</v>
      </c>
      <c r="P1184" s="74">
        <f t="shared" ref="P1184:R1184" si="967">O1184</f>
        <v>0</v>
      </c>
      <c r="Q1184" s="74">
        <f t="shared" si="967"/>
        <v>0</v>
      </c>
      <c r="R1184" s="74">
        <f t="shared" si="967"/>
        <v>0</v>
      </c>
      <c r="S1184" s="143" t="s">
        <v>1877</v>
      </c>
      <c r="T1184" s="77">
        <v>0</v>
      </c>
      <c r="U1184" s="315">
        <f t="shared" ref="U1184:V1184" si="968">ROUNDUP(X1184,0)</f>
        <v>0</v>
      </c>
      <c r="V1184" s="315">
        <f t="shared" si="968"/>
        <v>0</v>
      </c>
      <c r="W1184" s="315">
        <v>31.708915184046983</v>
      </c>
      <c r="X1184" s="315">
        <f t="shared" ref="X1184" si="969">Q1184/J1184*100</f>
        <v>0</v>
      </c>
      <c r="Y1184" s="78">
        <f>(P1184/J1184)*100</f>
        <v>0</v>
      </c>
      <c r="Z1184" s="79">
        <f>J1184-P1184</f>
        <v>80801400</v>
      </c>
      <c r="AA1184" s="79">
        <f>J1184-Q1184</f>
        <v>80801400</v>
      </c>
      <c r="AB1184" s="79" t="e">
        <f>L1184-R1184</f>
        <v>#VALUE!</v>
      </c>
      <c r="AC1184" s="428"/>
      <c r="AD1184" s="429"/>
    </row>
    <row r="1185" spans="1:30" s="427" customFormat="1" ht="30" customHeight="1">
      <c r="A1185" s="414"/>
      <c r="B1185" s="415"/>
      <c r="C1185" s="51" t="s">
        <v>1970</v>
      </c>
      <c r="D1185" s="416"/>
      <c r="E1185" s="416"/>
      <c r="F1185" s="847" t="s">
        <v>1971</v>
      </c>
      <c r="G1185" s="848"/>
      <c r="H1185" s="417"/>
      <c r="I1185" s="368"/>
      <c r="J1185" s="418"/>
      <c r="K1185" s="419"/>
      <c r="L1185" s="420"/>
      <c r="M1185" s="421"/>
      <c r="N1185" s="422"/>
      <c r="O1185" s="423"/>
      <c r="P1185" s="422"/>
      <c r="Q1185" s="422"/>
      <c r="R1185" s="422"/>
      <c r="S1185" s="304"/>
      <c r="T1185" s="424"/>
      <c r="U1185" s="424"/>
      <c r="V1185" s="424"/>
      <c r="W1185" s="424"/>
      <c r="X1185" s="424"/>
      <c r="Y1185" s="424"/>
      <c r="Z1185" s="425"/>
      <c r="AA1185" s="425"/>
      <c r="AB1185" s="425"/>
      <c r="AC1185" s="426"/>
      <c r="AD1185" s="368"/>
    </row>
    <row r="1186" spans="1:30" s="362" customFormat="1" ht="30" customHeight="1">
      <c r="B1186" s="363"/>
      <c r="C1186" s="82" t="s">
        <v>1972</v>
      </c>
      <c r="D1186" s="370"/>
      <c r="E1186" s="370"/>
      <c r="F1186" s="845" t="s">
        <v>1973</v>
      </c>
      <c r="G1186" s="846"/>
      <c r="H1186" s="371" t="s">
        <v>1943</v>
      </c>
      <c r="I1186" s="371" t="s">
        <v>44</v>
      </c>
      <c r="J1186" s="222">
        <v>9283100</v>
      </c>
      <c r="K1186" s="274"/>
      <c r="L1186" s="224" t="s">
        <v>46</v>
      </c>
      <c r="M1186" s="225"/>
      <c r="N1186" s="142">
        <f>M1186</f>
        <v>0</v>
      </c>
      <c r="O1186" s="75">
        <v>0</v>
      </c>
      <c r="P1186" s="74">
        <f t="shared" ref="P1186:R1186" si="970">O1186</f>
        <v>0</v>
      </c>
      <c r="Q1186" s="74">
        <f t="shared" si="970"/>
        <v>0</v>
      </c>
      <c r="R1186" s="74">
        <f t="shared" si="970"/>
        <v>0</v>
      </c>
      <c r="S1186" s="143" t="s">
        <v>1877</v>
      </c>
      <c r="T1186" s="77">
        <v>0</v>
      </c>
      <c r="U1186" s="315">
        <f t="shared" ref="U1186:V1186" si="971">ROUNDUP(X1186,0)</f>
        <v>0</v>
      </c>
      <c r="V1186" s="315">
        <f t="shared" si="971"/>
        <v>0</v>
      </c>
      <c r="W1186" s="315">
        <v>31.708915184046983</v>
      </c>
      <c r="X1186" s="315">
        <f t="shared" ref="X1186" si="972">Q1186/J1186*100</f>
        <v>0</v>
      </c>
      <c r="Y1186" s="78">
        <f>(P1186/J1186)*100</f>
        <v>0</v>
      </c>
      <c r="Z1186" s="79">
        <f>J1186-P1186</f>
        <v>9283100</v>
      </c>
      <c r="AA1186" s="79">
        <f>J1186-Q1186</f>
        <v>9283100</v>
      </c>
      <c r="AB1186" s="79" t="e">
        <f>L1186-R1186</f>
        <v>#VALUE!</v>
      </c>
      <c r="AC1186" s="428"/>
      <c r="AD1186" s="429"/>
    </row>
    <row r="1187" spans="1:30" s="427" customFormat="1" ht="30" customHeight="1">
      <c r="A1187" s="414"/>
      <c r="B1187" s="415"/>
      <c r="C1187" s="51" t="s">
        <v>1974</v>
      </c>
      <c r="D1187" s="416"/>
      <c r="E1187" s="416"/>
      <c r="F1187" s="847" t="s">
        <v>1975</v>
      </c>
      <c r="G1187" s="848"/>
      <c r="H1187" s="417"/>
      <c r="I1187" s="368"/>
      <c r="J1187" s="418"/>
      <c r="K1187" s="419"/>
      <c r="L1187" s="420"/>
      <c r="M1187" s="421"/>
      <c r="N1187" s="422"/>
      <c r="O1187" s="423"/>
      <c r="P1187" s="422"/>
      <c r="Q1187" s="422"/>
      <c r="R1187" s="422"/>
      <c r="S1187" s="304"/>
      <c r="T1187" s="424"/>
      <c r="U1187" s="424"/>
      <c r="V1187" s="424"/>
      <c r="W1187" s="424"/>
      <c r="X1187" s="424"/>
      <c r="Y1187" s="424"/>
      <c r="Z1187" s="425"/>
      <c r="AA1187" s="425"/>
      <c r="AB1187" s="425"/>
      <c r="AC1187" s="426"/>
      <c r="AD1187" s="368"/>
    </row>
    <row r="1188" spans="1:30" s="427" customFormat="1" ht="30" customHeight="1">
      <c r="A1188" s="414"/>
      <c r="B1188" s="415"/>
      <c r="C1188" s="51" t="s">
        <v>1976</v>
      </c>
      <c r="D1188" s="416"/>
      <c r="E1188" s="416"/>
      <c r="F1188" s="847" t="s">
        <v>1977</v>
      </c>
      <c r="G1188" s="848"/>
      <c r="H1188" s="417"/>
      <c r="I1188" s="368"/>
      <c r="J1188" s="418"/>
      <c r="K1188" s="419"/>
      <c r="L1188" s="420"/>
      <c r="M1188" s="421"/>
      <c r="N1188" s="422"/>
      <c r="O1188" s="423"/>
      <c r="P1188" s="422"/>
      <c r="Q1188" s="422"/>
      <c r="R1188" s="422"/>
      <c r="S1188" s="304"/>
      <c r="T1188" s="424"/>
      <c r="U1188" s="424"/>
      <c r="V1188" s="424"/>
      <c r="W1188" s="424"/>
      <c r="X1188" s="424"/>
      <c r="Y1188" s="424"/>
      <c r="Z1188" s="425"/>
      <c r="AA1188" s="425"/>
      <c r="AB1188" s="425"/>
      <c r="AC1188" s="426"/>
      <c r="AD1188" s="368"/>
    </row>
    <row r="1189" spans="1:30" s="362" customFormat="1" ht="30" customHeight="1">
      <c r="B1189" s="363"/>
      <c r="C1189" s="82" t="s">
        <v>1978</v>
      </c>
      <c r="D1189" s="370"/>
      <c r="E1189" s="370"/>
      <c r="F1189" s="845" t="s">
        <v>1979</v>
      </c>
      <c r="G1189" s="846"/>
      <c r="H1189" s="371" t="s">
        <v>1943</v>
      </c>
      <c r="I1189" s="371" t="s">
        <v>44</v>
      </c>
      <c r="J1189" s="222">
        <v>50000000</v>
      </c>
      <c r="K1189" s="274"/>
      <c r="L1189" s="224" t="s">
        <v>46</v>
      </c>
      <c r="M1189" s="225"/>
      <c r="N1189" s="142">
        <f>M1189</f>
        <v>0</v>
      </c>
      <c r="O1189" s="75">
        <v>0</v>
      </c>
      <c r="P1189" s="74">
        <f t="shared" ref="P1189:R1190" si="973">O1189</f>
        <v>0</v>
      </c>
      <c r="Q1189" s="74">
        <f t="shared" si="973"/>
        <v>0</v>
      </c>
      <c r="R1189" s="74">
        <f t="shared" si="973"/>
        <v>0</v>
      </c>
      <c r="S1189" s="143" t="s">
        <v>1877</v>
      </c>
      <c r="T1189" s="77">
        <v>0</v>
      </c>
      <c r="U1189" s="315">
        <f t="shared" ref="U1189:V1190" si="974">ROUNDUP(X1189,0)</f>
        <v>0</v>
      </c>
      <c r="V1189" s="315">
        <f t="shared" si="974"/>
        <v>0</v>
      </c>
      <c r="W1189" s="315">
        <v>31.708915184046983</v>
      </c>
      <c r="X1189" s="315">
        <f t="shared" ref="X1189:X1190" si="975">Q1189/J1189*100</f>
        <v>0</v>
      </c>
      <c r="Y1189" s="78">
        <f>(P1189/J1189)*100</f>
        <v>0</v>
      </c>
      <c r="Z1189" s="79">
        <f t="shared" ref="Z1189:AB1190" si="976">J1189-P1189</f>
        <v>50000000</v>
      </c>
      <c r="AA1189" s="79">
        <f>J1189-Q1189</f>
        <v>50000000</v>
      </c>
      <c r="AB1189" s="79" t="e">
        <f t="shared" si="976"/>
        <v>#VALUE!</v>
      </c>
      <c r="AC1189" s="428"/>
      <c r="AD1189" s="429"/>
    </row>
    <row r="1190" spans="1:30" s="362" customFormat="1" ht="30" customHeight="1">
      <c r="B1190" s="363"/>
      <c r="C1190" s="82" t="s">
        <v>1980</v>
      </c>
      <c r="D1190" s="370"/>
      <c r="E1190" s="370"/>
      <c r="F1190" s="845" t="s">
        <v>1981</v>
      </c>
      <c r="G1190" s="846"/>
      <c r="H1190" s="371" t="s">
        <v>1943</v>
      </c>
      <c r="I1190" s="371" t="s">
        <v>44</v>
      </c>
      <c r="J1190" s="222">
        <v>15000002</v>
      </c>
      <c r="K1190" s="274"/>
      <c r="L1190" s="224" t="s">
        <v>46</v>
      </c>
      <c r="M1190" s="225"/>
      <c r="N1190" s="142">
        <f>M1190</f>
        <v>0</v>
      </c>
      <c r="O1190" s="75">
        <v>0</v>
      </c>
      <c r="P1190" s="74">
        <f t="shared" si="973"/>
        <v>0</v>
      </c>
      <c r="Q1190" s="74">
        <f t="shared" si="973"/>
        <v>0</v>
      </c>
      <c r="R1190" s="74">
        <f t="shared" si="973"/>
        <v>0</v>
      </c>
      <c r="S1190" s="143" t="s">
        <v>1877</v>
      </c>
      <c r="T1190" s="77">
        <v>0</v>
      </c>
      <c r="U1190" s="315">
        <f t="shared" si="974"/>
        <v>0</v>
      </c>
      <c r="V1190" s="315">
        <f t="shared" si="974"/>
        <v>0</v>
      </c>
      <c r="W1190" s="315">
        <v>31.708915184046983</v>
      </c>
      <c r="X1190" s="315">
        <f t="shared" si="975"/>
        <v>0</v>
      </c>
      <c r="Y1190" s="78">
        <f>(P1190/J1190)*100</f>
        <v>0</v>
      </c>
      <c r="Z1190" s="79">
        <f t="shared" si="976"/>
        <v>15000002</v>
      </c>
      <c r="AA1190" s="79">
        <f>J1190-Q1190</f>
        <v>15000002</v>
      </c>
      <c r="AB1190" s="79" t="e">
        <f t="shared" si="976"/>
        <v>#VALUE!</v>
      </c>
      <c r="AC1190" s="428"/>
      <c r="AD1190" s="429"/>
    </row>
    <row r="1191" spans="1:30" s="427" customFormat="1" ht="30" customHeight="1">
      <c r="A1191" s="414"/>
      <c r="B1191" s="415"/>
      <c r="C1191" s="51" t="s">
        <v>1982</v>
      </c>
      <c r="D1191" s="416"/>
      <c r="E1191" s="416"/>
      <c r="F1191" s="847" t="s">
        <v>1983</v>
      </c>
      <c r="G1191" s="848"/>
      <c r="H1191" s="417"/>
      <c r="I1191" s="368"/>
      <c r="J1191" s="418"/>
      <c r="K1191" s="419"/>
      <c r="L1191" s="420"/>
      <c r="M1191" s="421"/>
      <c r="N1191" s="422"/>
      <c r="O1191" s="423"/>
      <c r="P1191" s="422"/>
      <c r="Q1191" s="422"/>
      <c r="R1191" s="422"/>
      <c r="S1191" s="304"/>
      <c r="T1191" s="424"/>
      <c r="U1191" s="424"/>
      <c r="V1191" s="424"/>
      <c r="W1191" s="424"/>
      <c r="X1191" s="424"/>
      <c r="Y1191" s="424"/>
      <c r="Z1191" s="425"/>
      <c r="AA1191" s="425"/>
      <c r="AB1191" s="425"/>
      <c r="AC1191" s="426"/>
      <c r="AD1191" s="368"/>
    </row>
    <row r="1192" spans="1:30" s="427" customFormat="1" ht="30" customHeight="1">
      <c r="A1192" s="414"/>
      <c r="B1192" s="415"/>
      <c r="C1192" s="51" t="s">
        <v>1984</v>
      </c>
      <c r="D1192" s="416"/>
      <c r="E1192" s="416"/>
      <c r="F1192" s="847" t="s">
        <v>1985</v>
      </c>
      <c r="G1192" s="848"/>
      <c r="H1192" s="417"/>
      <c r="I1192" s="368"/>
      <c r="J1192" s="418"/>
      <c r="K1192" s="419"/>
      <c r="L1192" s="420"/>
      <c r="M1192" s="421"/>
      <c r="N1192" s="422"/>
      <c r="O1192" s="423"/>
      <c r="P1192" s="422"/>
      <c r="Q1192" s="422"/>
      <c r="R1192" s="422"/>
      <c r="S1192" s="304"/>
      <c r="T1192" s="424"/>
      <c r="U1192" s="424"/>
      <c r="V1192" s="424"/>
      <c r="W1192" s="424"/>
      <c r="X1192" s="424"/>
      <c r="Y1192" s="424"/>
      <c r="Z1192" s="425"/>
      <c r="AA1192" s="425"/>
      <c r="AB1192" s="425"/>
      <c r="AC1192" s="426"/>
      <c r="AD1192" s="368"/>
    </row>
    <row r="1193" spans="1:30" s="362" customFormat="1" ht="30" customHeight="1">
      <c r="B1193" s="363"/>
      <c r="C1193" s="82" t="s">
        <v>1986</v>
      </c>
      <c r="D1193" s="370"/>
      <c r="E1193" s="370"/>
      <c r="F1193" s="845" t="s">
        <v>1987</v>
      </c>
      <c r="G1193" s="846"/>
      <c r="H1193" s="371" t="s">
        <v>1943</v>
      </c>
      <c r="I1193" s="371" t="s">
        <v>44</v>
      </c>
      <c r="J1193" s="222">
        <v>175000000</v>
      </c>
      <c r="K1193" s="274"/>
      <c r="L1193" s="224" t="s">
        <v>46</v>
      </c>
      <c r="M1193" s="225"/>
      <c r="N1193" s="142">
        <f t="shared" ref="N1193" si="977">M1193</f>
        <v>0</v>
      </c>
      <c r="O1193" s="75">
        <f>N1193</f>
        <v>0</v>
      </c>
      <c r="P1193" s="74">
        <f t="shared" ref="P1193:R1193" si="978">O1193</f>
        <v>0</v>
      </c>
      <c r="Q1193" s="74">
        <f t="shared" si="978"/>
        <v>0</v>
      </c>
      <c r="R1193" s="74">
        <f t="shared" si="978"/>
        <v>0</v>
      </c>
      <c r="S1193" s="143" t="s">
        <v>1877</v>
      </c>
      <c r="T1193" s="77">
        <v>0</v>
      </c>
      <c r="U1193" s="315">
        <f t="shared" ref="U1193:V1193" si="979">ROUNDUP(X1193,0)</f>
        <v>0</v>
      </c>
      <c r="V1193" s="315">
        <f t="shared" si="979"/>
        <v>0</v>
      </c>
      <c r="W1193" s="315">
        <v>31.708915184046983</v>
      </c>
      <c r="X1193" s="315">
        <f t="shared" ref="X1193" si="980">Q1193/J1193*100</f>
        <v>0</v>
      </c>
      <c r="Y1193" s="78">
        <f>(P1193/J1193)*100</f>
        <v>0</v>
      </c>
      <c r="Z1193" s="79">
        <f>J1193-P1193</f>
        <v>175000000</v>
      </c>
      <c r="AA1193" s="79">
        <f>J1193-Q1193</f>
        <v>175000000</v>
      </c>
      <c r="AB1193" s="79" t="e">
        <f>L1193-R1193</f>
        <v>#VALUE!</v>
      </c>
      <c r="AC1193" s="428"/>
      <c r="AD1193" s="429"/>
    </row>
    <row r="1194" spans="1:30" s="427" customFormat="1" ht="30" customHeight="1">
      <c r="A1194" s="414"/>
      <c r="B1194" s="415"/>
      <c r="C1194" s="51" t="s">
        <v>1988</v>
      </c>
      <c r="D1194" s="416"/>
      <c r="E1194" s="416"/>
      <c r="F1194" s="847" t="s">
        <v>1989</v>
      </c>
      <c r="G1194" s="848"/>
      <c r="H1194" s="417"/>
      <c r="I1194" s="368"/>
      <c r="J1194" s="418"/>
      <c r="K1194" s="419"/>
      <c r="L1194" s="420"/>
      <c r="M1194" s="421"/>
      <c r="N1194" s="422"/>
      <c r="O1194" s="423"/>
      <c r="P1194" s="422"/>
      <c r="Q1194" s="422"/>
      <c r="R1194" s="422"/>
      <c r="S1194" s="304"/>
      <c r="T1194" s="424"/>
      <c r="U1194" s="424"/>
      <c r="V1194" s="424"/>
      <c r="W1194" s="424"/>
      <c r="X1194" s="424"/>
      <c r="Y1194" s="424"/>
      <c r="Z1194" s="425"/>
      <c r="AA1194" s="425"/>
      <c r="AB1194" s="425"/>
      <c r="AC1194" s="426"/>
      <c r="AD1194" s="368"/>
    </row>
    <row r="1195" spans="1:30" s="427" customFormat="1" ht="30" customHeight="1">
      <c r="A1195" s="414"/>
      <c r="B1195" s="415"/>
      <c r="C1195" s="51" t="s">
        <v>1990</v>
      </c>
      <c r="D1195" s="416"/>
      <c r="E1195" s="416"/>
      <c r="F1195" s="847" t="s">
        <v>1991</v>
      </c>
      <c r="G1195" s="848"/>
      <c r="H1195" s="417"/>
      <c r="I1195" s="368"/>
      <c r="J1195" s="418"/>
      <c r="K1195" s="419"/>
      <c r="L1195" s="420"/>
      <c r="M1195" s="421"/>
      <c r="N1195" s="422"/>
      <c r="O1195" s="423"/>
      <c r="P1195" s="422"/>
      <c r="Q1195" s="422"/>
      <c r="R1195" s="422"/>
      <c r="S1195" s="304"/>
      <c r="T1195" s="424"/>
      <c r="U1195" s="424"/>
      <c r="V1195" s="424"/>
      <c r="W1195" s="424"/>
      <c r="X1195" s="424"/>
      <c r="Y1195" s="424"/>
      <c r="Z1195" s="425"/>
      <c r="AA1195" s="425"/>
      <c r="AB1195" s="425"/>
      <c r="AC1195" s="426"/>
      <c r="AD1195" s="368"/>
    </row>
    <row r="1196" spans="1:30" s="427" customFormat="1" ht="30" customHeight="1">
      <c r="A1196" s="414"/>
      <c r="B1196" s="415"/>
      <c r="C1196" s="51" t="s">
        <v>1992</v>
      </c>
      <c r="D1196" s="416"/>
      <c r="E1196" s="416"/>
      <c r="F1196" s="847" t="s">
        <v>1993</v>
      </c>
      <c r="G1196" s="848"/>
      <c r="H1196" s="417"/>
      <c r="I1196" s="368"/>
      <c r="J1196" s="418"/>
      <c r="K1196" s="419"/>
      <c r="L1196" s="420"/>
      <c r="M1196" s="421"/>
      <c r="N1196" s="422"/>
      <c r="O1196" s="423"/>
      <c r="P1196" s="422"/>
      <c r="Q1196" s="422"/>
      <c r="R1196" s="422"/>
      <c r="S1196" s="304"/>
      <c r="T1196" s="424"/>
      <c r="U1196" s="424"/>
      <c r="V1196" s="424"/>
      <c r="W1196" s="424"/>
      <c r="X1196" s="424"/>
      <c r="Y1196" s="424"/>
      <c r="Z1196" s="425"/>
      <c r="AA1196" s="425"/>
      <c r="AB1196" s="425"/>
      <c r="AC1196" s="426"/>
      <c r="AD1196" s="368"/>
    </row>
    <row r="1197" spans="1:30" s="362" customFormat="1" ht="30" customHeight="1">
      <c r="B1197" s="363"/>
      <c r="C1197" s="82" t="s">
        <v>1994</v>
      </c>
      <c r="D1197" s="370"/>
      <c r="E1197" s="370"/>
      <c r="F1197" s="845" t="s">
        <v>1995</v>
      </c>
      <c r="G1197" s="846"/>
      <c r="H1197" s="371" t="s">
        <v>1943</v>
      </c>
      <c r="I1197" s="371" t="s">
        <v>44</v>
      </c>
      <c r="J1197" s="227">
        <v>5438303400</v>
      </c>
      <c r="K1197" s="152"/>
      <c r="L1197" s="224"/>
      <c r="M1197" s="225"/>
      <c r="N1197" s="142">
        <f t="shared" ref="N1197" si="981">M1197</f>
        <v>0</v>
      </c>
      <c r="O1197" s="75">
        <v>500000000</v>
      </c>
      <c r="P1197" s="74">
        <f t="shared" ref="P1197:R1197" si="982">O1197</f>
        <v>500000000</v>
      </c>
      <c r="Q1197" s="74">
        <f t="shared" si="982"/>
        <v>500000000</v>
      </c>
      <c r="R1197" s="74">
        <f t="shared" si="982"/>
        <v>500000000</v>
      </c>
      <c r="S1197" s="143" t="s">
        <v>1877</v>
      </c>
      <c r="T1197" s="77">
        <v>10</v>
      </c>
      <c r="U1197" s="315">
        <f t="shared" ref="U1197:V1198" si="983">ROUNDUP(X1197,0)</f>
        <v>10</v>
      </c>
      <c r="V1197" s="315">
        <f t="shared" si="983"/>
        <v>10</v>
      </c>
      <c r="W1197" s="315">
        <v>31.708915184046983</v>
      </c>
      <c r="X1197" s="315">
        <f t="shared" ref="X1197:X1198" si="984">Q1197/J1197*100</f>
        <v>9.194043863018015</v>
      </c>
      <c r="Y1197" s="78">
        <f>(P1197/J1197)*100</f>
        <v>9.194043863018015</v>
      </c>
      <c r="Z1197" s="79">
        <f t="shared" ref="Z1197:AB1198" si="985">J1197-P1197</f>
        <v>4938303400</v>
      </c>
      <c r="AA1197" s="79">
        <f>J1197-Q1197</f>
        <v>4938303400</v>
      </c>
      <c r="AB1197" s="79">
        <f t="shared" si="985"/>
        <v>-500000000</v>
      </c>
      <c r="AC1197" s="430"/>
      <c r="AD1197" s="371"/>
    </row>
    <row r="1198" spans="1:30" s="104" customFormat="1" ht="30" customHeight="1">
      <c r="A1198" s="36"/>
      <c r="B1198" s="37"/>
      <c r="C1198" s="25" t="s">
        <v>1996</v>
      </c>
      <c r="D1198" s="109"/>
      <c r="E1198" s="109"/>
      <c r="F1198" s="818" t="s">
        <v>1997</v>
      </c>
      <c r="G1198" s="819"/>
      <c r="H1198" s="27"/>
      <c r="I1198" s="28"/>
      <c r="J1198" s="258">
        <f>SUM(J1199:J1246)</f>
        <v>4301167292</v>
      </c>
      <c r="K1198" s="207"/>
      <c r="L1198" s="320"/>
      <c r="M1198" s="320"/>
      <c r="N1198" s="258">
        <f>SUM(N1199:N1246)</f>
        <v>796993017</v>
      </c>
      <c r="O1198" s="258">
        <f>SUM(O1199:O1246)</f>
        <v>1106256184</v>
      </c>
      <c r="P1198" s="258">
        <v>1897092638</v>
      </c>
      <c r="Q1198" s="258">
        <f>SUM(Q1199:Q1246)</f>
        <v>2183885399</v>
      </c>
      <c r="R1198" s="258">
        <v>1897092638</v>
      </c>
      <c r="S1198" s="209"/>
      <c r="T1198" s="259">
        <v>45</v>
      </c>
      <c r="U1198" s="259">
        <f t="shared" si="983"/>
        <v>51</v>
      </c>
      <c r="V1198" s="259">
        <f t="shared" si="983"/>
        <v>45</v>
      </c>
      <c r="W1198" s="259">
        <v>31.708915184046983</v>
      </c>
      <c r="X1198" s="259">
        <f t="shared" si="984"/>
        <v>50.774249191886575</v>
      </c>
      <c r="Y1198" s="259">
        <f>(P1198/J1198)*100</f>
        <v>44.106460158583388</v>
      </c>
      <c r="Z1198" s="29">
        <f t="shared" si="985"/>
        <v>2404074654</v>
      </c>
      <c r="AA1198" s="29">
        <f>J1198-Q1198</f>
        <v>2117281893</v>
      </c>
      <c r="AB1198" s="29">
        <f t="shared" si="985"/>
        <v>-1897092638</v>
      </c>
      <c r="AC1198" s="111"/>
      <c r="AD1198" s="164"/>
    </row>
    <row r="1199" spans="1:30" s="50" customFormat="1" ht="30" customHeight="1">
      <c r="A1199" s="277"/>
      <c r="B1199" s="278"/>
      <c r="C1199" s="38" t="s">
        <v>1998</v>
      </c>
      <c r="D1199" s="165"/>
      <c r="E1199" s="165"/>
      <c r="F1199" s="772" t="s">
        <v>38</v>
      </c>
      <c r="G1199" s="773"/>
      <c r="H1199" s="40"/>
      <c r="I1199" s="41"/>
      <c r="J1199" s="210"/>
      <c r="K1199" s="120"/>
      <c r="L1199" s="116"/>
      <c r="M1199" s="116"/>
      <c r="N1199" s="287"/>
      <c r="O1199" s="287"/>
      <c r="P1199" s="287"/>
      <c r="Q1199" s="287"/>
      <c r="R1199" s="287"/>
      <c r="S1199" s="238"/>
      <c r="T1199" s="120"/>
      <c r="U1199" s="120"/>
      <c r="V1199" s="120"/>
      <c r="W1199" s="120"/>
      <c r="X1199" s="120"/>
      <c r="Y1199" s="120"/>
      <c r="Z1199" s="210"/>
      <c r="AA1199" s="210"/>
      <c r="AB1199" s="210"/>
      <c r="AC1199" s="213"/>
      <c r="AD1199" s="263"/>
    </row>
    <row r="1200" spans="1:30" s="65" customFormat="1" ht="30" customHeight="1">
      <c r="A1200" s="5"/>
      <c r="B1200" s="24"/>
      <c r="C1200" s="51" t="s">
        <v>1999</v>
      </c>
      <c r="D1200" s="171"/>
      <c r="E1200" s="171"/>
      <c r="F1200" s="802" t="s">
        <v>40</v>
      </c>
      <c r="G1200" s="817"/>
      <c r="H1200" s="54"/>
      <c r="I1200" s="288"/>
      <c r="J1200" s="289"/>
      <c r="K1200" s="220"/>
      <c r="L1200" s="267"/>
      <c r="M1200" s="290"/>
      <c r="N1200" s="431"/>
      <c r="O1200" s="431"/>
      <c r="P1200" s="431"/>
      <c r="Q1200" s="431"/>
      <c r="R1200" s="431"/>
      <c r="S1200" s="292"/>
      <c r="T1200" s="220"/>
      <c r="U1200" s="220"/>
      <c r="V1200" s="220"/>
      <c r="W1200" s="220"/>
      <c r="X1200" s="220"/>
      <c r="Y1200" s="220"/>
      <c r="Z1200" s="215"/>
      <c r="AA1200" s="215"/>
      <c r="AB1200" s="215"/>
      <c r="AC1200" s="63"/>
      <c r="AD1200" s="64"/>
    </row>
    <row r="1201" spans="1:30" s="36" customFormat="1" ht="30" customHeight="1">
      <c r="A1201" s="277"/>
      <c r="B1201" s="278"/>
      <c r="C1201" s="66" t="s">
        <v>2000</v>
      </c>
      <c r="D1201" s="67"/>
      <c r="E1201" s="67"/>
      <c r="F1201" s="766" t="s">
        <v>49</v>
      </c>
      <c r="G1201" s="783"/>
      <c r="H1201" s="68" t="s">
        <v>1299</v>
      </c>
      <c r="I1201" s="69" t="s">
        <v>44</v>
      </c>
      <c r="J1201" s="222">
        <v>3000200</v>
      </c>
      <c r="K1201" s="71" t="s">
        <v>45</v>
      </c>
      <c r="L1201" s="149" t="s">
        <v>46</v>
      </c>
      <c r="M1201" s="147"/>
      <c r="N1201" s="142">
        <f t="shared" ref="N1201" si="986">M1201</f>
        <v>0</v>
      </c>
      <c r="O1201" s="75">
        <v>2599900</v>
      </c>
      <c r="P1201" s="74">
        <f t="shared" ref="P1201:R1201" si="987">O1201</f>
        <v>2599900</v>
      </c>
      <c r="Q1201" s="74">
        <f t="shared" si="987"/>
        <v>2599900</v>
      </c>
      <c r="R1201" s="74">
        <f t="shared" si="987"/>
        <v>2599900</v>
      </c>
      <c r="S1201" s="143"/>
      <c r="T1201" s="77">
        <v>87</v>
      </c>
      <c r="U1201" s="315">
        <f t="shared" ref="U1201:V1201" si="988">ROUNDUP(X1201,0)</f>
        <v>87</v>
      </c>
      <c r="V1201" s="315">
        <f t="shared" si="988"/>
        <v>87</v>
      </c>
      <c r="W1201" s="315">
        <v>31.708915184046983</v>
      </c>
      <c r="X1201" s="315">
        <f t="shared" ref="X1201" si="989">Q1201/J1201*100</f>
        <v>86.657556162922461</v>
      </c>
      <c r="Y1201" s="78">
        <f>(P1201/J1201)*100</f>
        <v>86.657556162922461</v>
      </c>
      <c r="Z1201" s="79">
        <f>J1201-P1201</f>
        <v>400300</v>
      </c>
      <c r="AA1201" s="79">
        <f>J1201-Q1201</f>
        <v>400300</v>
      </c>
      <c r="AB1201" s="79" t="e">
        <f>L1201-R1201</f>
        <v>#VALUE!</v>
      </c>
      <c r="AC1201" s="79"/>
      <c r="AD1201" s="81"/>
    </row>
    <row r="1202" spans="1:30" s="65" customFormat="1" ht="30" customHeight="1">
      <c r="A1202" s="5"/>
      <c r="B1202" s="24"/>
      <c r="C1202" s="51" t="s">
        <v>2001</v>
      </c>
      <c r="D1202" s="171"/>
      <c r="E1202" s="171"/>
      <c r="F1202" s="802" t="s">
        <v>51</v>
      </c>
      <c r="G1202" s="817"/>
      <c r="H1202" s="54"/>
      <c r="I1202" s="288"/>
      <c r="J1202" s="289"/>
      <c r="K1202" s="220"/>
      <c r="L1202" s="267"/>
      <c r="M1202" s="290"/>
      <c r="N1202" s="431"/>
      <c r="O1202" s="431"/>
      <c r="P1202" s="431"/>
      <c r="Q1202" s="431"/>
      <c r="R1202" s="431"/>
      <c r="S1202" s="292"/>
      <c r="T1202" s="220"/>
      <c r="U1202" s="220"/>
      <c r="V1202" s="220"/>
      <c r="W1202" s="220"/>
      <c r="X1202" s="220"/>
      <c r="Y1202" s="220"/>
      <c r="Z1202" s="215"/>
      <c r="AA1202" s="215"/>
      <c r="AB1202" s="215"/>
      <c r="AC1202" s="63"/>
      <c r="AD1202" s="64"/>
    </row>
    <row r="1203" spans="1:30" s="100" customFormat="1" ht="30" customHeight="1">
      <c r="A1203" s="88"/>
      <c r="B1203" s="89"/>
      <c r="C1203" s="82" t="s">
        <v>2002</v>
      </c>
      <c r="D1203" s="83"/>
      <c r="E1203" s="83"/>
      <c r="F1203" s="822" t="s">
        <v>53</v>
      </c>
      <c r="G1203" s="849"/>
      <c r="H1203" s="68" t="s">
        <v>1299</v>
      </c>
      <c r="I1203" s="69" t="s">
        <v>44</v>
      </c>
      <c r="J1203" s="295">
        <v>2397272192</v>
      </c>
      <c r="K1203" s="71" t="s">
        <v>45</v>
      </c>
      <c r="L1203" s="149" t="s">
        <v>46</v>
      </c>
      <c r="M1203" s="147"/>
      <c r="N1203" s="142">
        <v>697003561</v>
      </c>
      <c r="O1203" s="75">
        <v>911113930</v>
      </c>
      <c r="P1203" s="74">
        <v>1251796757</v>
      </c>
      <c r="Q1203" s="74">
        <v>1422125028</v>
      </c>
      <c r="R1203" s="74">
        <v>1251796757</v>
      </c>
      <c r="S1203" s="143"/>
      <c r="T1203" s="77">
        <v>53</v>
      </c>
      <c r="U1203" s="315">
        <f t="shared" ref="U1203:V1205" si="990">ROUNDUP(X1203,0)</f>
        <v>60</v>
      </c>
      <c r="V1203" s="315">
        <f t="shared" si="990"/>
        <v>53</v>
      </c>
      <c r="W1203" s="315">
        <v>31.708915184046983</v>
      </c>
      <c r="X1203" s="315">
        <f t="shared" ref="X1203:X1205" si="991">Q1203/J1203*100</f>
        <v>59.322634815763131</v>
      </c>
      <c r="Y1203" s="78">
        <f>(P1203/J1203)*100</f>
        <v>52.217547977130167</v>
      </c>
      <c r="Z1203" s="79">
        <f t="shared" ref="Z1203:AB1205" si="992">J1203-P1203</f>
        <v>1145475435</v>
      </c>
      <c r="AA1203" s="79">
        <f>J1203-Q1203</f>
        <v>975147164</v>
      </c>
      <c r="AB1203" s="79" t="e">
        <f t="shared" si="992"/>
        <v>#VALUE!</v>
      </c>
      <c r="AC1203" s="102"/>
      <c r="AD1203" s="103"/>
    </row>
    <row r="1204" spans="1:30" s="100" customFormat="1" ht="30" customHeight="1">
      <c r="A1204" s="88"/>
      <c r="B1204" s="89"/>
      <c r="C1204" s="82" t="s">
        <v>2003</v>
      </c>
      <c r="D1204" s="83"/>
      <c r="E1204" s="83"/>
      <c r="F1204" s="822" t="s">
        <v>174</v>
      </c>
      <c r="G1204" s="823"/>
      <c r="H1204" s="68" t="s">
        <v>1299</v>
      </c>
      <c r="I1204" s="69" t="s">
        <v>44</v>
      </c>
      <c r="J1204" s="295">
        <v>43730600</v>
      </c>
      <c r="K1204" s="71" t="s">
        <v>45</v>
      </c>
      <c r="L1204" s="149" t="s">
        <v>46</v>
      </c>
      <c r="M1204" s="147"/>
      <c r="N1204" s="142">
        <v>7865100</v>
      </c>
      <c r="O1204" s="75">
        <v>9198100</v>
      </c>
      <c r="P1204" s="74">
        <v>20876800</v>
      </c>
      <c r="Q1204" s="74">
        <v>20876800</v>
      </c>
      <c r="R1204" s="74">
        <v>20876800</v>
      </c>
      <c r="S1204" s="143"/>
      <c r="T1204" s="77">
        <v>48</v>
      </c>
      <c r="U1204" s="315">
        <f t="shared" si="990"/>
        <v>48</v>
      </c>
      <c r="V1204" s="315">
        <f t="shared" si="990"/>
        <v>48</v>
      </c>
      <c r="W1204" s="315">
        <v>31.708915184046983</v>
      </c>
      <c r="X1204" s="315">
        <f t="shared" si="991"/>
        <v>47.739569088921719</v>
      </c>
      <c r="Y1204" s="78">
        <f>(P1204/J1204)*100</f>
        <v>47.739569088921719</v>
      </c>
      <c r="Z1204" s="79">
        <f t="shared" si="992"/>
        <v>22853800</v>
      </c>
      <c r="AA1204" s="79">
        <f>J1204-Q1204</f>
        <v>22853800</v>
      </c>
      <c r="AB1204" s="79" t="e">
        <f t="shared" si="992"/>
        <v>#VALUE!</v>
      </c>
      <c r="AC1204" s="102"/>
      <c r="AD1204" s="103"/>
    </row>
    <row r="1205" spans="1:30" s="100" customFormat="1" ht="30" customHeight="1">
      <c r="A1205" s="88"/>
      <c r="B1205" s="89"/>
      <c r="C1205" s="82" t="s">
        <v>2004</v>
      </c>
      <c r="D1205" s="83"/>
      <c r="E1205" s="83"/>
      <c r="F1205" s="822" t="s">
        <v>57</v>
      </c>
      <c r="G1205" s="823"/>
      <c r="H1205" s="68" t="s">
        <v>1299</v>
      </c>
      <c r="I1205" s="69" t="s">
        <v>44</v>
      </c>
      <c r="J1205" s="295">
        <v>3000100</v>
      </c>
      <c r="K1205" s="71" t="s">
        <v>45</v>
      </c>
      <c r="L1205" s="149" t="s">
        <v>46</v>
      </c>
      <c r="M1205" s="147"/>
      <c r="N1205" s="142">
        <f t="shared" ref="N1205:N1210" si="993">M1205</f>
        <v>0</v>
      </c>
      <c r="O1205" s="75">
        <v>2805500</v>
      </c>
      <c r="P1205" s="74">
        <f t="shared" ref="P1205:R1205" si="994">O1205</f>
        <v>2805500</v>
      </c>
      <c r="Q1205" s="74">
        <f t="shared" si="994"/>
        <v>2805500</v>
      </c>
      <c r="R1205" s="74">
        <f t="shared" si="994"/>
        <v>2805500</v>
      </c>
      <c r="S1205" s="143"/>
      <c r="T1205" s="77">
        <v>94</v>
      </c>
      <c r="U1205" s="315">
        <f t="shared" si="990"/>
        <v>94</v>
      </c>
      <c r="V1205" s="315">
        <f t="shared" si="990"/>
        <v>94</v>
      </c>
      <c r="W1205" s="315">
        <v>31.708915184046983</v>
      </c>
      <c r="X1205" s="315">
        <f t="shared" si="991"/>
        <v>93.513549548348379</v>
      </c>
      <c r="Y1205" s="78">
        <f>(P1205/J1205)*100</f>
        <v>93.513549548348379</v>
      </c>
      <c r="Z1205" s="79">
        <f t="shared" si="992"/>
        <v>194600</v>
      </c>
      <c r="AA1205" s="79">
        <f>J1205-Q1205</f>
        <v>194600</v>
      </c>
      <c r="AB1205" s="79" t="e">
        <f t="shared" si="992"/>
        <v>#VALUE!</v>
      </c>
      <c r="AC1205" s="102"/>
      <c r="AD1205" s="103"/>
    </row>
    <row r="1206" spans="1:30" s="65" customFormat="1" ht="30" customHeight="1">
      <c r="A1206" s="5"/>
      <c r="B1206" s="24"/>
      <c r="C1206" s="51" t="s">
        <v>2005</v>
      </c>
      <c r="D1206" s="171"/>
      <c r="E1206" s="171"/>
      <c r="F1206" s="802" t="s">
        <v>63</v>
      </c>
      <c r="G1206" s="817"/>
      <c r="H1206" s="54"/>
      <c r="I1206" s="288"/>
      <c r="J1206" s="289"/>
      <c r="K1206" s="220"/>
      <c r="L1206" s="267"/>
      <c r="M1206" s="290"/>
      <c r="N1206" s="431"/>
      <c r="O1206" s="431"/>
      <c r="P1206" s="431"/>
      <c r="Q1206" s="431"/>
      <c r="R1206" s="431"/>
      <c r="S1206" s="292"/>
      <c r="T1206" s="220"/>
      <c r="U1206" s="220"/>
      <c r="V1206" s="220"/>
      <c r="W1206" s="220"/>
      <c r="X1206" s="220"/>
      <c r="Y1206" s="220"/>
      <c r="Z1206" s="215"/>
      <c r="AA1206" s="215"/>
      <c r="AB1206" s="215"/>
      <c r="AC1206" s="63"/>
      <c r="AD1206" s="64"/>
    </row>
    <row r="1207" spans="1:30" s="100" customFormat="1" ht="30" customHeight="1">
      <c r="A1207" s="88"/>
      <c r="B1207" s="89"/>
      <c r="C1207" s="82" t="s">
        <v>2006</v>
      </c>
      <c r="D1207" s="83"/>
      <c r="E1207" s="83"/>
      <c r="F1207" s="822" t="s">
        <v>65</v>
      </c>
      <c r="G1207" s="849"/>
      <c r="H1207" s="68" t="s">
        <v>1299</v>
      </c>
      <c r="I1207" s="69" t="s">
        <v>44</v>
      </c>
      <c r="J1207" s="295">
        <v>5442000</v>
      </c>
      <c r="K1207" s="223"/>
      <c r="L1207" s="149" t="s">
        <v>46</v>
      </c>
      <c r="M1207" s="147"/>
      <c r="N1207" s="142">
        <f t="shared" si="993"/>
        <v>0</v>
      </c>
      <c r="O1207" s="75">
        <v>2149600</v>
      </c>
      <c r="P1207" s="74">
        <f t="shared" ref="P1207:R1207" si="995">O1207</f>
        <v>2149600</v>
      </c>
      <c r="Q1207" s="74">
        <v>4346600</v>
      </c>
      <c r="R1207" s="74">
        <f t="shared" si="995"/>
        <v>4346600</v>
      </c>
      <c r="S1207" s="143"/>
      <c r="T1207" s="77">
        <v>40</v>
      </c>
      <c r="U1207" s="315">
        <f t="shared" ref="U1207:V1211" si="996">ROUNDUP(X1207,0)</f>
        <v>80</v>
      </c>
      <c r="V1207" s="315">
        <f t="shared" si="996"/>
        <v>40</v>
      </c>
      <c r="W1207" s="315">
        <v>31.708915184046983</v>
      </c>
      <c r="X1207" s="315">
        <f t="shared" ref="X1207:X1211" si="997">Q1207/J1207*100</f>
        <v>79.871370819551629</v>
      </c>
      <c r="Y1207" s="78">
        <f>(P1207/J1207)*100</f>
        <v>39.500183755972067</v>
      </c>
      <c r="Z1207" s="79">
        <f t="shared" ref="Z1207:AB1211" si="998">J1207-P1207</f>
        <v>3292400</v>
      </c>
      <c r="AA1207" s="79">
        <f>J1207-Q1207</f>
        <v>1095400</v>
      </c>
      <c r="AB1207" s="79" t="e">
        <f t="shared" si="998"/>
        <v>#VALUE!</v>
      </c>
      <c r="AC1207" s="102"/>
      <c r="AD1207" s="103"/>
    </row>
    <row r="1208" spans="1:30" s="100" customFormat="1" ht="30" customHeight="1">
      <c r="A1208" s="88"/>
      <c r="B1208" s="89"/>
      <c r="C1208" s="82" t="s">
        <v>2007</v>
      </c>
      <c r="D1208" s="83"/>
      <c r="E1208" s="83"/>
      <c r="F1208" s="822" t="s">
        <v>67</v>
      </c>
      <c r="G1208" s="823"/>
      <c r="H1208" s="68" t="s">
        <v>1299</v>
      </c>
      <c r="I1208" s="69" t="s">
        <v>44</v>
      </c>
      <c r="J1208" s="295">
        <v>57260200</v>
      </c>
      <c r="K1208" s="274"/>
      <c r="L1208" s="149" t="s">
        <v>46</v>
      </c>
      <c r="M1208" s="147"/>
      <c r="N1208" s="142">
        <f t="shared" si="993"/>
        <v>0</v>
      </c>
      <c r="O1208" s="75">
        <v>14313000</v>
      </c>
      <c r="P1208" s="74">
        <v>28624000</v>
      </c>
      <c r="Q1208" s="74">
        <v>28624000</v>
      </c>
      <c r="R1208" s="74">
        <v>28624000</v>
      </c>
      <c r="S1208" s="143"/>
      <c r="T1208" s="77">
        <v>50</v>
      </c>
      <c r="U1208" s="315">
        <f t="shared" si="996"/>
        <v>50</v>
      </c>
      <c r="V1208" s="315">
        <f t="shared" si="996"/>
        <v>50</v>
      </c>
      <c r="W1208" s="315">
        <v>31.708915184046983</v>
      </c>
      <c r="X1208" s="315">
        <f t="shared" si="997"/>
        <v>49.989346876189742</v>
      </c>
      <c r="Y1208" s="78">
        <f>(P1208/J1208)*100</f>
        <v>49.989346876189742</v>
      </c>
      <c r="Z1208" s="79">
        <f t="shared" si="998"/>
        <v>28636200</v>
      </c>
      <c r="AA1208" s="79">
        <f>J1208-Q1208</f>
        <v>28636200</v>
      </c>
      <c r="AB1208" s="79" t="e">
        <f t="shared" si="998"/>
        <v>#VALUE!</v>
      </c>
      <c r="AC1208" s="102"/>
      <c r="AD1208" s="103"/>
    </row>
    <row r="1209" spans="1:30" s="100" customFormat="1" ht="30" customHeight="1">
      <c r="A1209" s="88"/>
      <c r="B1209" s="89"/>
      <c r="C1209" s="82" t="s">
        <v>2008</v>
      </c>
      <c r="D1209" s="83"/>
      <c r="E1209" s="83"/>
      <c r="F1209" s="822" t="s">
        <v>69</v>
      </c>
      <c r="G1209" s="849"/>
      <c r="H1209" s="68" t="s">
        <v>1299</v>
      </c>
      <c r="I1209" s="69" t="s">
        <v>44</v>
      </c>
      <c r="J1209" s="295">
        <v>15000400</v>
      </c>
      <c r="K1209" s="274"/>
      <c r="L1209" s="149" t="s">
        <v>46</v>
      </c>
      <c r="M1209" s="147"/>
      <c r="N1209" s="142">
        <v>2597800</v>
      </c>
      <c r="O1209" s="75">
        <v>5449900</v>
      </c>
      <c r="P1209" s="74">
        <v>9678900</v>
      </c>
      <c r="Q1209" s="74">
        <v>10854700</v>
      </c>
      <c r="R1209" s="74">
        <v>9678900</v>
      </c>
      <c r="S1209" s="143"/>
      <c r="T1209" s="77">
        <v>65</v>
      </c>
      <c r="U1209" s="315">
        <f t="shared" si="996"/>
        <v>73</v>
      </c>
      <c r="V1209" s="315">
        <f t="shared" si="996"/>
        <v>65</v>
      </c>
      <c r="W1209" s="315">
        <v>31.708915184046983</v>
      </c>
      <c r="X1209" s="315">
        <f t="shared" si="997"/>
        <v>72.362736993680159</v>
      </c>
      <c r="Y1209" s="78">
        <f>(P1209/J1209)*100</f>
        <v>64.524279352550593</v>
      </c>
      <c r="Z1209" s="79">
        <f t="shared" si="998"/>
        <v>5321500</v>
      </c>
      <c r="AA1209" s="79">
        <f>J1209-Q1209</f>
        <v>4145700</v>
      </c>
      <c r="AB1209" s="79" t="e">
        <f t="shared" si="998"/>
        <v>#VALUE!</v>
      </c>
      <c r="AC1209" s="102"/>
      <c r="AD1209" s="103"/>
    </row>
    <row r="1210" spans="1:30" s="100" customFormat="1" ht="30" customHeight="1">
      <c r="A1210" s="88"/>
      <c r="B1210" s="89"/>
      <c r="C1210" s="82" t="s">
        <v>2009</v>
      </c>
      <c r="D1210" s="83"/>
      <c r="E1210" s="83"/>
      <c r="F1210" s="822" t="s">
        <v>71</v>
      </c>
      <c r="G1210" s="849"/>
      <c r="H1210" s="68" t="s">
        <v>1299</v>
      </c>
      <c r="I1210" s="69" t="s">
        <v>44</v>
      </c>
      <c r="J1210" s="295">
        <v>25540100</v>
      </c>
      <c r="K1210" s="274"/>
      <c r="L1210" s="149" t="s">
        <v>46</v>
      </c>
      <c r="M1210" s="147"/>
      <c r="N1210" s="142">
        <f t="shared" si="993"/>
        <v>0</v>
      </c>
      <c r="O1210" s="75">
        <v>4940000</v>
      </c>
      <c r="P1210" s="74">
        <v>12660000</v>
      </c>
      <c r="Q1210" s="74">
        <v>12660000</v>
      </c>
      <c r="R1210" s="74">
        <v>12660000</v>
      </c>
      <c r="S1210" s="143"/>
      <c r="T1210" s="77">
        <v>50</v>
      </c>
      <c r="U1210" s="315">
        <f t="shared" si="996"/>
        <v>50</v>
      </c>
      <c r="V1210" s="315">
        <f t="shared" si="996"/>
        <v>50</v>
      </c>
      <c r="W1210" s="315">
        <v>31.708915184046983</v>
      </c>
      <c r="X1210" s="315">
        <f t="shared" si="997"/>
        <v>49.569108969816092</v>
      </c>
      <c r="Y1210" s="78">
        <f>(P1210/J1210)*100</f>
        <v>49.569108969816092</v>
      </c>
      <c r="Z1210" s="79">
        <f t="shared" si="998"/>
        <v>12880100</v>
      </c>
      <c r="AA1210" s="79">
        <f>J1210-Q1210</f>
        <v>12880100</v>
      </c>
      <c r="AB1210" s="79" t="e">
        <f t="shared" si="998"/>
        <v>#VALUE!</v>
      </c>
      <c r="AC1210" s="102"/>
      <c r="AD1210" s="103"/>
    </row>
    <row r="1211" spans="1:30" s="100" customFormat="1" ht="30" customHeight="1">
      <c r="A1211" s="88"/>
      <c r="B1211" s="89"/>
      <c r="C1211" s="82" t="s">
        <v>2010</v>
      </c>
      <c r="D1211" s="83"/>
      <c r="E1211" s="83"/>
      <c r="F1211" s="822" t="s">
        <v>77</v>
      </c>
      <c r="G1211" s="849"/>
      <c r="H1211" s="68" t="s">
        <v>1299</v>
      </c>
      <c r="I1211" s="69" t="s">
        <v>44</v>
      </c>
      <c r="J1211" s="295">
        <v>166300000</v>
      </c>
      <c r="K1211" s="274"/>
      <c r="L1211" s="149" t="s">
        <v>46</v>
      </c>
      <c r="M1211" s="147"/>
      <c r="N1211" s="142">
        <v>35635700</v>
      </c>
      <c r="O1211" s="75">
        <v>60214708</v>
      </c>
      <c r="P1211" s="74">
        <v>71057775</v>
      </c>
      <c r="Q1211" s="74">
        <v>88944656</v>
      </c>
      <c r="R1211" s="74">
        <v>71057775</v>
      </c>
      <c r="S1211" s="143"/>
      <c r="T1211" s="77">
        <v>43</v>
      </c>
      <c r="U1211" s="315">
        <f t="shared" si="996"/>
        <v>54</v>
      </c>
      <c r="V1211" s="315">
        <f t="shared" si="996"/>
        <v>43</v>
      </c>
      <c r="W1211" s="315">
        <v>31.708915184046983</v>
      </c>
      <c r="X1211" s="315">
        <f t="shared" si="997"/>
        <v>53.484459410703543</v>
      </c>
      <c r="Y1211" s="78">
        <f>(P1211/J1211)*100</f>
        <v>42.728668069753454</v>
      </c>
      <c r="Z1211" s="79">
        <f t="shared" si="998"/>
        <v>95242225</v>
      </c>
      <c r="AA1211" s="79">
        <f>J1211-Q1211</f>
        <v>77355344</v>
      </c>
      <c r="AB1211" s="79" t="e">
        <f t="shared" si="998"/>
        <v>#VALUE!</v>
      </c>
      <c r="AC1211" s="102"/>
      <c r="AD1211" s="103"/>
    </row>
    <row r="1212" spans="1:30" s="65" customFormat="1" ht="30" customHeight="1">
      <c r="A1212" s="5"/>
      <c r="B1212" s="24"/>
      <c r="C1212" s="51" t="s">
        <v>2011</v>
      </c>
      <c r="D1212" s="171"/>
      <c r="E1212" s="171"/>
      <c r="F1212" s="802" t="s">
        <v>193</v>
      </c>
      <c r="G1212" s="817"/>
      <c r="H1212" s="54"/>
      <c r="I1212" s="288"/>
      <c r="J1212" s="289"/>
      <c r="K1212" s="220"/>
      <c r="L1212" s="267"/>
      <c r="M1212" s="290"/>
      <c r="N1212" s="431"/>
      <c r="O1212" s="431"/>
      <c r="P1212" s="431"/>
      <c r="Q1212" s="431"/>
      <c r="R1212" s="431"/>
      <c r="S1212" s="292"/>
      <c r="T1212" s="220"/>
      <c r="U1212" s="220"/>
      <c r="V1212" s="220"/>
      <c r="W1212" s="220"/>
      <c r="X1212" s="220"/>
      <c r="Y1212" s="220"/>
      <c r="Z1212" s="215"/>
      <c r="AA1212" s="215"/>
      <c r="AB1212" s="215"/>
      <c r="AC1212" s="63"/>
      <c r="AD1212" s="64"/>
    </row>
    <row r="1213" spans="1:30" s="100" customFormat="1" ht="30" customHeight="1">
      <c r="A1213" s="88"/>
      <c r="B1213" s="89"/>
      <c r="C1213" s="82" t="s">
        <v>2012</v>
      </c>
      <c r="D1213" s="83"/>
      <c r="E1213" s="83"/>
      <c r="F1213" s="822" t="s">
        <v>195</v>
      </c>
      <c r="G1213" s="849"/>
      <c r="H1213" s="68" t="s">
        <v>1299</v>
      </c>
      <c r="I1213" s="69" t="s">
        <v>44</v>
      </c>
      <c r="J1213" s="295">
        <v>51082200</v>
      </c>
      <c r="K1213" s="274"/>
      <c r="L1213" s="149" t="s">
        <v>46</v>
      </c>
      <c r="M1213" s="147"/>
      <c r="N1213" s="142">
        <f t="shared" ref="N1213:R1215" si="999">M1213</f>
        <v>0</v>
      </c>
      <c r="O1213" s="75">
        <f t="shared" si="999"/>
        <v>0</v>
      </c>
      <c r="P1213" s="74">
        <f t="shared" si="999"/>
        <v>0</v>
      </c>
      <c r="Q1213" s="74">
        <v>50141200</v>
      </c>
      <c r="R1213" s="74">
        <f t="shared" si="999"/>
        <v>50141200</v>
      </c>
      <c r="S1213" s="143"/>
      <c r="T1213" s="77">
        <v>0</v>
      </c>
      <c r="U1213" s="315">
        <f t="shared" ref="U1213:V1215" si="1000">ROUNDUP(X1213,0)</f>
        <v>99</v>
      </c>
      <c r="V1213" s="315">
        <f t="shared" si="1000"/>
        <v>0</v>
      </c>
      <c r="W1213" s="315">
        <v>31.708915184046983</v>
      </c>
      <c r="X1213" s="315">
        <f t="shared" ref="X1213:X1215" si="1001">Q1213/J1213*100</f>
        <v>98.157871039226976</v>
      </c>
      <c r="Y1213" s="78">
        <f>(P1213/J1213)*100</f>
        <v>0</v>
      </c>
      <c r="Z1213" s="79">
        <f t="shared" ref="Z1213:AB1215" si="1002">J1213-P1213</f>
        <v>51082200</v>
      </c>
      <c r="AA1213" s="79">
        <f>J1213-Q1213</f>
        <v>941000</v>
      </c>
      <c r="AB1213" s="79" t="e">
        <f t="shared" si="1002"/>
        <v>#VALUE!</v>
      </c>
      <c r="AC1213" s="102"/>
      <c r="AD1213" s="103"/>
    </row>
    <row r="1214" spans="1:30" s="100" customFormat="1" ht="30" customHeight="1">
      <c r="A1214" s="88"/>
      <c r="B1214" s="89"/>
      <c r="C1214" s="82" t="s">
        <v>2013</v>
      </c>
      <c r="D1214" s="83"/>
      <c r="E1214" s="83"/>
      <c r="F1214" s="822" t="s">
        <v>197</v>
      </c>
      <c r="G1214" s="849"/>
      <c r="H1214" s="68" t="s">
        <v>1299</v>
      </c>
      <c r="I1214" s="69" t="s">
        <v>44</v>
      </c>
      <c r="J1214" s="295">
        <v>167648700</v>
      </c>
      <c r="K1214" s="274"/>
      <c r="L1214" s="149" t="s">
        <v>46</v>
      </c>
      <c r="M1214" s="147"/>
      <c r="N1214" s="142">
        <f t="shared" si="999"/>
        <v>0</v>
      </c>
      <c r="O1214" s="75">
        <f t="shared" si="999"/>
        <v>0</v>
      </c>
      <c r="P1214" s="74">
        <f t="shared" si="999"/>
        <v>0</v>
      </c>
      <c r="Q1214" s="74">
        <v>100683660</v>
      </c>
      <c r="R1214" s="74">
        <f t="shared" si="999"/>
        <v>100683660</v>
      </c>
      <c r="S1214" s="143"/>
      <c r="T1214" s="77">
        <v>0</v>
      </c>
      <c r="U1214" s="315">
        <f t="shared" si="1000"/>
        <v>61</v>
      </c>
      <c r="V1214" s="315">
        <f t="shared" si="1000"/>
        <v>0</v>
      </c>
      <c r="W1214" s="315">
        <v>31.708915184046983</v>
      </c>
      <c r="X1214" s="315">
        <f t="shared" si="1001"/>
        <v>60.056332080117535</v>
      </c>
      <c r="Y1214" s="78">
        <f>(P1214/J1214)*100</f>
        <v>0</v>
      </c>
      <c r="Z1214" s="79">
        <f t="shared" si="1002"/>
        <v>167648700</v>
      </c>
      <c r="AA1214" s="79">
        <f>J1214-Q1214</f>
        <v>66965040</v>
      </c>
      <c r="AB1214" s="79" t="e">
        <f t="shared" si="1002"/>
        <v>#VALUE!</v>
      </c>
      <c r="AC1214" s="102"/>
      <c r="AD1214" s="103"/>
    </row>
    <row r="1215" spans="1:30" s="100" customFormat="1" ht="30" customHeight="1">
      <c r="A1215" s="88"/>
      <c r="B1215" s="89"/>
      <c r="C1215" s="82" t="s">
        <v>2014</v>
      </c>
      <c r="D1215" s="83"/>
      <c r="E1215" s="83"/>
      <c r="F1215" s="822" t="s">
        <v>1155</v>
      </c>
      <c r="G1215" s="849"/>
      <c r="H1215" s="68" t="s">
        <v>1299</v>
      </c>
      <c r="I1215" s="69" t="s">
        <v>44</v>
      </c>
      <c r="J1215" s="295">
        <v>114845000</v>
      </c>
      <c r="K1215" s="274"/>
      <c r="L1215" s="149" t="s">
        <v>46</v>
      </c>
      <c r="M1215" s="147"/>
      <c r="N1215" s="142">
        <f t="shared" si="999"/>
        <v>0</v>
      </c>
      <c r="O1215" s="75">
        <f t="shared" si="999"/>
        <v>0</v>
      </c>
      <c r="P1215" s="74">
        <f t="shared" si="999"/>
        <v>0</v>
      </c>
      <c r="Q1215" s="74">
        <v>114470000</v>
      </c>
      <c r="R1215" s="74">
        <f t="shared" si="999"/>
        <v>114470000</v>
      </c>
      <c r="S1215" s="143"/>
      <c r="T1215" s="77">
        <v>0</v>
      </c>
      <c r="U1215" s="315">
        <f t="shared" si="1000"/>
        <v>100</v>
      </c>
      <c r="V1215" s="315">
        <f t="shared" si="1000"/>
        <v>0</v>
      </c>
      <c r="W1215" s="315">
        <v>31.708915184046983</v>
      </c>
      <c r="X1215" s="315">
        <f t="shared" si="1001"/>
        <v>99.673472941791104</v>
      </c>
      <c r="Y1215" s="78">
        <f>(P1215/J1215)*100</f>
        <v>0</v>
      </c>
      <c r="Z1215" s="79">
        <f t="shared" si="1002"/>
        <v>114845000</v>
      </c>
      <c r="AA1215" s="79">
        <f>J1215-Q1215</f>
        <v>375000</v>
      </c>
      <c r="AB1215" s="79" t="e">
        <f t="shared" si="1002"/>
        <v>#VALUE!</v>
      </c>
      <c r="AC1215" s="102"/>
      <c r="AD1215" s="103"/>
    </row>
    <row r="1216" spans="1:30" s="65" customFormat="1" ht="30" customHeight="1">
      <c r="A1216" s="5"/>
      <c r="B1216" s="24"/>
      <c r="C1216" s="51" t="s">
        <v>2015</v>
      </c>
      <c r="D1216" s="171"/>
      <c r="E1216" s="171"/>
      <c r="F1216" s="802" t="s">
        <v>79</v>
      </c>
      <c r="G1216" s="817"/>
      <c r="H1216" s="54"/>
      <c r="I1216" s="288"/>
      <c r="J1216" s="289"/>
      <c r="K1216" s="220"/>
      <c r="L1216" s="267"/>
      <c r="M1216" s="290"/>
      <c r="N1216" s="431"/>
      <c r="O1216" s="431"/>
      <c r="P1216" s="431"/>
      <c r="Q1216" s="431"/>
      <c r="R1216" s="431"/>
      <c r="S1216" s="292"/>
      <c r="T1216" s="220"/>
      <c r="U1216" s="220"/>
      <c r="V1216" s="220"/>
      <c r="W1216" s="220"/>
      <c r="X1216" s="220"/>
      <c r="Y1216" s="220"/>
      <c r="Z1216" s="215"/>
      <c r="AA1216" s="215"/>
      <c r="AB1216" s="215"/>
      <c r="AC1216" s="63"/>
      <c r="AD1216" s="64"/>
    </row>
    <row r="1217" spans="1:30" s="100" customFormat="1" ht="30" customHeight="1">
      <c r="A1217" s="88"/>
      <c r="B1217" s="89"/>
      <c r="C1217" s="82" t="s">
        <v>2016</v>
      </c>
      <c r="D1217" s="83"/>
      <c r="E1217" s="83"/>
      <c r="F1217" s="822" t="s">
        <v>81</v>
      </c>
      <c r="G1217" s="849"/>
      <c r="H1217" s="68" t="s">
        <v>1299</v>
      </c>
      <c r="I1217" s="69" t="s">
        <v>44</v>
      </c>
      <c r="J1217" s="295">
        <v>2000000</v>
      </c>
      <c r="K1217" s="274"/>
      <c r="L1217" s="149" t="s">
        <v>46</v>
      </c>
      <c r="M1217" s="147"/>
      <c r="N1217" s="142">
        <v>2000000</v>
      </c>
      <c r="O1217" s="75">
        <f t="shared" ref="O1217:R1218" si="1003">N1217</f>
        <v>2000000</v>
      </c>
      <c r="P1217" s="74">
        <f t="shared" si="1003"/>
        <v>2000000</v>
      </c>
      <c r="Q1217" s="74">
        <f t="shared" si="1003"/>
        <v>2000000</v>
      </c>
      <c r="R1217" s="74">
        <f t="shared" si="1003"/>
        <v>2000000</v>
      </c>
      <c r="S1217" s="143"/>
      <c r="T1217" s="77">
        <v>100</v>
      </c>
      <c r="U1217" s="315">
        <f t="shared" ref="U1217:V1219" si="1004">ROUNDUP(X1217,0)</f>
        <v>100</v>
      </c>
      <c r="V1217" s="315">
        <f t="shared" si="1004"/>
        <v>100</v>
      </c>
      <c r="W1217" s="315">
        <v>31.708915184046983</v>
      </c>
      <c r="X1217" s="315">
        <f t="shared" ref="X1217:X1219" si="1005">Q1217/J1217*100</f>
        <v>100</v>
      </c>
      <c r="Y1217" s="78">
        <f>(P1217/J1217)*100</f>
        <v>100</v>
      </c>
      <c r="Z1217" s="79">
        <f t="shared" ref="Z1217:AB1219" si="1006">J1217-P1217</f>
        <v>0</v>
      </c>
      <c r="AA1217" s="79">
        <f>J1217-Q1217</f>
        <v>0</v>
      </c>
      <c r="AB1217" s="79" t="e">
        <f t="shared" si="1006"/>
        <v>#VALUE!</v>
      </c>
      <c r="AC1217" s="102"/>
      <c r="AD1217" s="103"/>
    </row>
    <row r="1218" spans="1:30" s="100" customFormat="1" ht="30" customHeight="1">
      <c r="A1218" s="88"/>
      <c r="B1218" s="89"/>
      <c r="C1218" s="82" t="s">
        <v>2017</v>
      </c>
      <c r="D1218" s="83"/>
      <c r="E1218" s="83"/>
      <c r="F1218" s="822" t="s">
        <v>83</v>
      </c>
      <c r="G1218" s="823"/>
      <c r="H1218" s="68" t="s">
        <v>1299</v>
      </c>
      <c r="I1218" s="69" t="s">
        <v>44</v>
      </c>
      <c r="J1218" s="295">
        <v>47063800</v>
      </c>
      <c r="K1218" s="223"/>
      <c r="L1218" s="149" t="s">
        <v>46</v>
      </c>
      <c r="M1218" s="147"/>
      <c r="N1218" s="142">
        <v>9248100</v>
      </c>
      <c r="O1218" s="75">
        <v>13334590</v>
      </c>
      <c r="P1218" s="74">
        <f t="shared" si="1003"/>
        <v>13334590</v>
      </c>
      <c r="Q1218" s="74">
        <v>24338710</v>
      </c>
      <c r="R1218" s="74">
        <f t="shared" si="1003"/>
        <v>24338710</v>
      </c>
      <c r="S1218" s="143"/>
      <c r="T1218" s="77">
        <v>29</v>
      </c>
      <c r="U1218" s="315">
        <f t="shared" si="1004"/>
        <v>52</v>
      </c>
      <c r="V1218" s="315">
        <f t="shared" si="1004"/>
        <v>29</v>
      </c>
      <c r="W1218" s="315">
        <v>31.708915184046983</v>
      </c>
      <c r="X1218" s="315">
        <f t="shared" si="1005"/>
        <v>51.714289963836322</v>
      </c>
      <c r="Y1218" s="78">
        <f>(P1218/J1218)*100</f>
        <v>28.33300753445323</v>
      </c>
      <c r="Z1218" s="79">
        <f t="shared" si="1006"/>
        <v>33729210</v>
      </c>
      <c r="AA1218" s="79">
        <f>J1218-Q1218</f>
        <v>22725090</v>
      </c>
      <c r="AB1218" s="79" t="e">
        <f t="shared" si="1006"/>
        <v>#VALUE!</v>
      </c>
      <c r="AC1218" s="102"/>
      <c r="AD1218" s="103"/>
    </row>
    <row r="1219" spans="1:30" s="100" customFormat="1" ht="30" customHeight="1">
      <c r="A1219" s="88"/>
      <c r="B1219" s="89"/>
      <c r="C1219" s="82" t="s">
        <v>2018</v>
      </c>
      <c r="D1219" s="83"/>
      <c r="E1219" s="83"/>
      <c r="F1219" s="822" t="s">
        <v>87</v>
      </c>
      <c r="G1219" s="823"/>
      <c r="H1219" s="68" t="s">
        <v>1299</v>
      </c>
      <c r="I1219" s="69" t="s">
        <v>44</v>
      </c>
      <c r="J1219" s="295">
        <v>109159200</v>
      </c>
      <c r="K1219" s="223"/>
      <c r="L1219" s="149" t="s">
        <v>46</v>
      </c>
      <c r="M1219" s="147"/>
      <c r="N1219" s="142">
        <v>27288356</v>
      </c>
      <c r="O1219" s="75">
        <v>36288356</v>
      </c>
      <c r="P1219" s="74">
        <v>45288356</v>
      </c>
      <c r="Q1219" s="74">
        <v>72288356</v>
      </c>
      <c r="R1219" s="74">
        <v>45288356</v>
      </c>
      <c r="S1219" s="143"/>
      <c r="T1219" s="77">
        <v>42</v>
      </c>
      <c r="U1219" s="315">
        <f t="shared" si="1004"/>
        <v>67</v>
      </c>
      <c r="V1219" s="315">
        <f t="shared" si="1004"/>
        <v>42</v>
      </c>
      <c r="W1219" s="315">
        <v>31.708915184046983</v>
      </c>
      <c r="X1219" s="315">
        <f t="shared" si="1005"/>
        <v>66.222870816202402</v>
      </c>
      <c r="Y1219" s="78">
        <f>(P1219/J1219)*100</f>
        <v>41.488354623339127</v>
      </c>
      <c r="Z1219" s="79">
        <f t="shared" si="1006"/>
        <v>63870844</v>
      </c>
      <c r="AA1219" s="79">
        <f>J1219-Q1219</f>
        <v>36870844</v>
      </c>
      <c r="AB1219" s="79" t="e">
        <f t="shared" si="1006"/>
        <v>#VALUE!</v>
      </c>
      <c r="AC1219" s="102"/>
      <c r="AD1219" s="103"/>
    </row>
    <row r="1220" spans="1:30" s="65" customFormat="1" ht="30" customHeight="1">
      <c r="A1220" s="5"/>
      <c r="B1220" s="24"/>
      <c r="C1220" s="51" t="s">
        <v>2019</v>
      </c>
      <c r="D1220" s="171"/>
      <c r="E1220" s="171"/>
      <c r="F1220" s="802" t="s">
        <v>90</v>
      </c>
      <c r="G1220" s="817"/>
      <c r="H1220" s="54"/>
      <c r="I1220" s="288"/>
      <c r="J1220" s="289"/>
      <c r="K1220" s="220"/>
      <c r="L1220" s="267"/>
      <c r="M1220" s="290"/>
      <c r="N1220" s="431"/>
      <c r="O1220" s="431"/>
      <c r="P1220" s="431"/>
      <c r="Q1220" s="431"/>
      <c r="R1220" s="431"/>
      <c r="S1220" s="292"/>
      <c r="T1220" s="220"/>
      <c r="U1220" s="220"/>
      <c r="V1220" s="220"/>
      <c r="W1220" s="220"/>
      <c r="X1220" s="220"/>
      <c r="Y1220" s="220"/>
      <c r="Z1220" s="215"/>
      <c r="AA1220" s="215"/>
      <c r="AB1220" s="215"/>
      <c r="AC1220" s="63"/>
      <c r="AD1220" s="64"/>
    </row>
    <row r="1221" spans="1:30" s="50" customFormat="1" ht="30" customHeight="1">
      <c r="A1221" s="36"/>
      <c r="B1221" s="37"/>
      <c r="C1221" s="66" t="s">
        <v>2020</v>
      </c>
      <c r="D1221" s="67"/>
      <c r="E1221" s="67"/>
      <c r="F1221" s="762" t="s">
        <v>497</v>
      </c>
      <c r="G1221" s="812"/>
      <c r="H1221" s="69" t="s">
        <v>1299</v>
      </c>
      <c r="I1221" s="69" t="s">
        <v>44</v>
      </c>
      <c r="J1221" s="295">
        <v>72825700</v>
      </c>
      <c r="K1221" s="71"/>
      <c r="L1221" s="149" t="s">
        <v>1115</v>
      </c>
      <c r="M1221" s="147"/>
      <c r="N1221" s="142">
        <v>9098800</v>
      </c>
      <c r="O1221" s="75">
        <v>12031300</v>
      </c>
      <c r="P1221" s="74">
        <v>12772800</v>
      </c>
      <c r="Q1221" s="74">
        <v>25480300</v>
      </c>
      <c r="R1221" s="74">
        <v>12772800</v>
      </c>
      <c r="S1221" s="143"/>
      <c r="T1221" s="77">
        <v>18</v>
      </c>
      <c r="U1221" s="315">
        <f t="shared" ref="U1221:V1224" si="1007">ROUNDUP(X1221,0)</f>
        <v>35</v>
      </c>
      <c r="V1221" s="315">
        <f t="shared" si="1007"/>
        <v>18</v>
      </c>
      <c r="W1221" s="315">
        <v>31.708915184046983</v>
      </c>
      <c r="X1221" s="315">
        <f t="shared" ref="X1221:X1224" si="1008">Q1221/J1221*100</f>
        <v>34.988060533575371</v>
      </c>
      <c r="Y1221" s="78">
        <f>(P1221/J1221)*100</f>
        <v>17.538863340826111</v>
      </c>
      <c r="Z1221" s="79">
        <f t="shared" ref="Z1221:AB1224" si="1009">J1221-P1221</f>
        <v>60052900</v>
      </c>
      <c r="AA1221" s="79">
        <f>J1221-Q1221</f>
        <v>47345400</v>
      </c>
      <c r="AB1221" s="79" t="e">
        <f t="shared" si="1009"/>
        <v>#VALUE!</v>
      </c>
      <c r="AC1221" s="79"/>
      <c r="AD1221" s="81"/>
    </row>
    <row r="1222" spans="1:30" s="100" customFormat="1" ht="30" customHeight="1">
      <c r="A1222" s="88"/>
      <c r="B1222" s="89"/>
      <c r="C1222" s="82" t="s">
        <v>2021</v>
      </c>
      <c r="D1222" s="83"/>
      <c r="E1222" s="83"/>
      <c r="F1222" s="822" t="s">
        <v>501</v>
      </c>
      <c r="G1222" s="849"/>
      <c r="H1222" s="68" t="s">
        <v>1299</v>
      </c>
      <c r="I1222" s="69" t="s">
        <v>44</v>
      </c>
      <c r="J1222" s="295">
        <v>5000000</v>
      </c>
      <c r="K1222" s="274"/>
      <c r="L1222" s="149" t="s">
        <v>46</v>
      </c>
      <c r="M1222" s="147"/>
      <c r="N1222" s="142">
        <f t="shared" ref="N1222:R1224" si="1010">M1222</f>
        <v>0</v>
      </c>
      <c r="O1222" s="75">
        <f t="shared" si="1010"/>
        <v>0</v>
      </c>
      <c r="P1222" s="74">
        <f t="shared" si="1010"/>
        <v>0</v>
      </c>
      <c r="Q1222" s="74">
        <f t="shared" si="1010"/>
        <v>0</v>
      </c>
      <c r="R1222" s="74">
        <f t="shared" si="1010"/>
        <v>0</v>
      </c>
      <c r="S1222" s="143"/>
      <c r="T1222" s="77">
        <v>0</v>
      </c>
      <c r="U1222" s="315">
        <f t="shared" si="1007"/>
        <v>0</v>
      </c>
      <c r="V1222" s="315">
        <f t="shared" si="1007"/>
        <v>0</v>
      </c>
      <c r="W1222" s="315">
        <v>31.708915184046983</v>
      </c>
      <c r="X1222" s="315">
        <f t="shared" si="1008"/>
        <v>0</v>
      </c>
      <c r="Y1222" s="78">
        <f>(P1222/J1222)*100</f>
        <v>0</v>
      </c>
      <c r="Z1222" s="79">
        <f t="shared" si="1009"/>
        <v>5000000</v>
      </c>
      <c r="AA1222" s="79">
        <f>J1222-Q1222</f>
        <v>5000000</v>
      </c>
      <c r="AB1222" s="79" t="e">
        <f t="shared" si="1009"/>
        <v>#VALUE!</v>
      </c>
      <c r="AC1222" s="102"/>
      <c r="AD1222" s="103"/>
    </row>
    <row r="1223" spans="1:30" s="100" customFormat="1" ht="30" customHeight="1">
      <c r="A1223" s="271"/>
      <c r="B1223" s="272"/>
      <c r="C1223" s="82" t="s">
        <v>2022</v>
      </c>
      <c r="D1223" s="83"/>
      <c r="E1223" s="83"/>
      <c r="F1223" s="822" t="s">
        <v>206</v>
      </c>
      <c r="G1223" s="849"/>
      <c r="H1223" s="68" t="s">
        <v>1299</v>
      </c>
      <c r="I1223" s="69" t="s">
        <v>44</v>
      </c>
      <c r="J1223" s="295">
        <v>22916200</v>
      </c>
      <c r="K1223" s="274"/>
      <c r="L1223" s="149" t="s">
        <v>46</v>
      </c>
      <c r="M1223" s="147"/>
      <c r="N1223" s="142">
        <f t="shared" si="1010"/>
        <v>0</v>
      </c>
      <c r="O1223" s="75">
        <f t="shared" si="1010"/>
        <v>0</v>
      </c>
      <c r="P1223" s="74">
        <f t="shared" si="1010"/>
        <v>0</v>
      </c>
      <c r="Q1223" s="74">
        <v>10742000</v>
      </c>
      <c r="R1223" s="74">
        <f t="shared" si="1010"/>
        <v>10742000</v>
      </c>
      <c r="S1223" s="143"/>
      <c r="T1223" s="77">
        <v>0</v>
      </c>
      <c r="U1223" s="315">
        <f t="shared" si="1007"/>
        <v>47</v>
      </c>
      <c r="V1223" s="315">
        <f t="shared" si="1007"/>
        <v>0</v>
      </c>
      <c r="W1223" s="315">
        <v>31.708915184046983</v>
      </c>
      <c r="X1223" s="315">
        <f t="shared" si="1008"/>
        <v>46.87513636641328</v>
      </c>
      <c r="Y1223" s="78">
        <f>(P1223/J1223)*100</f>
        <v>0</v>
      </c>
      <c r="Z1223" s="79">
        <f t="shared" si="1009"/>
        <v>22916200</v>
      </c>
      <c r="AA1223" s="79">
        <f>J1223-Q1223</f>
        <v>12174200</v>
      </c>
      <c r="AB1223" s="79" t="e">
        <f t="shared" si="1009"/>
        <v>#VALUE!</v>
      </c>
      <c r="AC1223" s="102"/>
      <c r="AD1223" s="103"/>
    </row>
    <row r="1224" spans="1:30" s="100" customFormat="1" ht="30" customHeight="1">
      <c r="A1224" s="88"/>
      <c r="B1224" s="89"/>
      <c r="C1224" s="82" t="s">
        <v>2023</v>
      </c>
      <c r="D1224" s="83"/>
      <c r="E1224" s="83"/>
      <c r="F1224" s="822" t="s">
        <v>208</v>
      </c>
      <c r="G1224" s="823"/>
      <c r="H1224" s="68" t="s">
        <v>1299</v>
      </c>
      <c r="I1224" s="69" t="s">
        <v>44</v>
      </c>
      <c r="J1224" s="295">
        <v>14743900</v>
      </c>
      <c r="K1224" s="223"/>
      <c r="L1224" s="149" t="s">
        <v>46</v>
      </c>
      <c r="M1224" s="147"/>
      <c r="N1224" s="142">
        <f t="shared" si="1010"/>
        <v>0</v>
      </c>
      <c r="O1224" s="75">
        <f t="shared" si="1010"/>
        <v>0</v>
      </c>
      <c r="P1224" s="74">
        <f t="shared" si="1010"/>
        <v>0</v>
      </c>
      <c r="Q1224" s="74">
        <f t="shared" si="1010"/>
        <v>0</v>
      </c>
      <c r="R1224" s="74">
        <f t="shared" si="1010"/>
        <v>0</v>
      </c>
      <c r="S1224" s="143"/>
      <c r="T1224" s="77">
        <v>0</v>
      </c>
      <c r="U1224" s="315">
        <f t="shared" si="1007"/>
        <v>0</v>
      </c>
      <c r="V1224" s="315">
        <f t="shared" si="1007"/>
        <v>0</v>
      </c>
      <c r="W1224" s="315">
        <v>31.708915184046983</v>
      </c>
      <c r="X1224" s="315">
        <f t="shared" si="1008"/>
        <v>0</v>
      </c>
      <c r="Y1224" s="78">
        <f>(P1224/J1224)*100</f>
        <v>0</v>
      </c>
      <c r="Z1224" s="79">
        <f t="shared" si="1009"/>
        <v>14743900</v>
      </c>
      <c r="AA1224" s="79">
        <f>J1224-Q1224</f>
        <v>14743900</v>
      </c>
      <c r="AB1224" s="79" t="e">
        <f t="shared" si="1009"/>
        <v>#VALUE!</v>
      </c>
      <c r="AC1224" s="102"/>
      <c r="AD1224" s="103"/>
    </row>
    <row r="1225" spans="1:30" s="65" customFormat="1" ht="30" customHeight="1">
      <c r="A1225" s="5"/>
      <c r="B1225" s="24"/>
      <c r="C1225" s="51" t="s">
        <v>2024</v>
      </c>
      <c r="D1225" s="171"/>
      <c r="E1225" s="171"/>
      <c r="F1225" s="802" t="s">
        <v>2025</v>
      </c>
      <c r="G1225" s="817"/>
      <c r="H1225" s="54"/>
      <c r="I1225" s="288"/>
      <c r="J1225" s="289"/>
      <c r="K1225" s="220"/>
      <c r="L1225" s="267"/>
      <c r="M1225" s="290"/>
      <c r="N1225" s="431"/>
      <c r="O1225" s="431"/>
      <c r="P1225" s="431"/>
      <c r="Q1225" s="431"/>
      <c r="R1225" s="431"/>
      <c r="S1225" s="292"/>
      <c r="T1225" s="220"/>
      <c r="U1225" s="220"/>
      <c r="V1225" s="220"/>
      <c r="W1225" s="220"/>
      <c r="X1225" s="220"/>
      <c r="Y1225" s="220"/>
      <c r="Z1225" s="215"/>
      <c r="AA1225" s="215"/>
      <c r="AB1225" s="215"/>
      <c r="AC1225" s="63"/>
      <c r="AD1225" s="64"/>
    </row>
    <row r="1226" spans="1:30" s="65" customFormat="1" ht="30" customHeight="1">
      <c r="A1226" s="5"/>
      <c r="B1226" s="24"/>
      <c r="C1226" s="51" t="s">
        <v>2026</v>
      </c>
      <c r="D1226" s="171"/>
      <c r="E1226" s="171"/>
      <c r="F1226" s="802" t="s">
        <v>2027</v>
      </c>
      <c r="G1226" s="817"/>
      <c r="H1226" s="54"/>
      <c r="I1226" s="288"/>
      <c r="J1226" s="289"/>
      <c r="K1226" s="220"/>
      <c r="L1226" s="267"/>
      <c r="M1226" s="290"/>
      <c r="N1226" s="431"/>
      <c r="O1226" s="431"/>
      <c r="P1226" s="431"/>
      <c r="Q1226" s="431"/>
      <c r="R1226" s="431"/>
      <c r="S1226" s="292"/>
      <c r="T1226" s="220"/>
      <c r="U1226" s="220"/>
      <c r="V1226" s="220"/>
      <c r="W1226" s="220"/>
      <c r="X1226" s="220"/>
      <c r="Y1226" s="220"/>
      <c r="Z1226" s="215"/>
      <c r="AA1226" s="215"/>
      <c r="AB1226" s="215"/>
      <c r="AC1226" s="63"/>
      <c r="AD1226" s="64"/>
    </row>
    <row r="1227" spans="1:30" s="100" customFormat="1" ht="30" customHeight="1">
      <c r="A1227" s="271"/>
      <c r="B1227" s="272"/>
      <c r="C1227" s="82" t="s">
        <v>2028</v>
      </c>
      <c r="D1227" s="83"/>
      <c r="E1227" s="83"/>
      <c r="F1227" s="822" t="s">
        <v>2029</v>
      </c>
      <c r="G1227" s="849"/>
      <c r="H1227" s="68" t="s">
        <v>1299</v>
      </c>
      <c r="I1227" s="69" t="s">
        <v>44</v>
      </c>
      <c r="J1227" s="295">
        <v>22484000</v>
      </c>
      <c r="K1227" s="223"/>
      <c r="L1227" s="149" t="s">
        <v>46</v>
      </c>
      <c r="M1227" s="141"/>
      <c r="N1227" s="142">
        <v>915600</v>
      </c>
      <c r="O1227" s="75">
        <v>2108600</v>
      </c>
      <c r="P1227" s="74">
        <v>3145600</v>
      </c>
      <c r="Q1227" s="74">
        <v>7315600</v>
      </c>
      <c r="R1227" s="74">
        <v>3145600</v>
      </c>
      <c r="S1227" s="143"/>
      <c r="T1227" s="77">
        <v>14</v>
      </c>
      <c r="U1227" s="315">
        <f t="shared" ref="U1227:V1227" si="1011">ROUNDUP(X1227,0)</f>
        <v>33</v>
      </c>
      <c r="V1227" s="315">
        <f t="shared" si="1011"/>
        <v>14</v>
      </c>
      <c r="W1227" s="315">
        <v>31.708915184046983</v>
      </c>
      <c r="X1227" s="315">
        <f t="shared" ref="X1227" si="1012">Q1227/J1227*100</f>
        <v>32.536915139654866</v>
      </c>
      <c r="Y1227" s="78">
        <f>(P1227/J1227)*100</f>
        <v>13.990393168475359</v>
      </c>
      <c r="Z1227" s="79">
        <f>J1227-P1227</f>
        <v>19338400</v>
      </c>
      <c r="AA1227" s="79">
        <f>J1227-Q1227</f>
        <v>15168400</v>
      </c>
      <c r="AB1227" s="79" t="e">
        <f>L1227-R1227</f>
        <v>#VALUE!</v>
      </c>
      <c r="AC1227" s="102"/>
      <c r="AD1227" s="103"/>
    </row>
    <row r="1228" spans="1:30" s="65" customFormat="1" ht="30" customHeight="1">
      <c r="A1228" s="5"/>
      <c r="B1228" s="24"/>
      <c r="C1228" s="51" t="s">
        <v>2030</v>
      </c>
      <c r="D1228" s="171"/>
      <c r="E1228" s="171"/>
      <c r="F1228" s="802" t="s">
        <v>2031</v>
      </c>
      <c r="G1228" s="817"/>
      <c r="H1228" s="54"/>
      <c r="I1228" s="288"/>
      <c r="J1228" s="289"/>
      <c r="K1228" s="220"/>
      <c r="L1228" s="267"/>
      <c r="M1228" s="290"/>
      <c r="N1228" s="431"/>
      <c r="O1228" s="431"/>
      <c r="P1228" s="431"/>
      <c r="Q1228" s="431"/>
      <c r="R1228" s="431"/>
      <c r="S1228" s="292"/>
      <c r="T1228" s="220"/>
      <c r="U1228" s="220"/>
      <c r="V1228" s="220"/>
      <c r="W1228" s="220"/>
      <c r="X1228" s="220"/>
      <c r="Y1228" s="220"/>
      <c r="Z1228" s="215"/>
      <c r="AA1228" s="215"/>
      <c r="AB1228" s="215"/>
      <c r="AC1228" s="63"/>
      <c r="AD1228" s="64"/>
    </row>
    <row r="1229" spans="1:30" s="100" customFormat="1" ht="30" customHeight="1">
      <c r="A1229" s="88"/>
      <c r="B1229" s="89"/>
      <c r="C1229" s="82" t="s">
        <v>2032</v>
      </c>
      <c r="D1229" s="83"/>
      <c r="E1229" s="83"/>
      <c r="F1229" s="822" t="s">
        <v>2033</v>
      </c>
      <c r="G1229" s="823"/>
      <c r="H1229" s="68" t="s">
        <v>1299</v>
      </c>
      <c r="I1229" s="69" t="s">
        <v>44</v>
      </c>
      <c r="J1229" s="295">
        <v>270000000</v>
      </c>
      <c r="K1229" s="274"/>
      <c r="L1229" s="149" t="s">
        <v>46</v>
      </c>
      <c r="M1229" s="147"/>
      <c r="N1229" s="142">
        <f t="shared" ref="N1229:N1230" si="1013">M1229</f>
        <v>0</v>
      </c>
      <c r="O1229" s="75">
        <v>3393600</v>
      </c>
      <c r="P1229" s="74">
        <v>12263600</v>
      </c>
      <c r="Q1229" s="74">
        <v>27506601</v>
      </c>
      <c r="R1229" s="74">
        <v>12263600</v>
      </c>
      <c r="S1229" s="143"/>
      <c r="T1229" s="77">
        <v>5</v>
      </c>
      <c r="U1229" s="315">
        <f t="shared" ref="U1229:V1230" si="1014">ROUNDUP(X1229,0)</f>
        <v>11</v>
      </c>
      <c r="V1229" s="315">
        <f t="shared" si="1014"/>
        <v>5</v>
      </c>
      <c r="W1229" s="315">
        <v>31.708915184046983</v>
      </c>
      <c r="X1229" s="315">
        <f t="shared" ref="X1229:X1230" si="1015">Q1229/J1229*100</f>
        <v>10.18763</v>
      </c>
      <c r="Y1229" s="78">
        <f>(P1229/J1229)*100</f>
        <v>4.5420740740740744</v>
      </c>
      <c r="Z1229" s="79">
        <f t="shared" ref="Z1229:AB1230" si="1016">J1229-P1229</f>
        <v>257736400</v>
      </c>
      <c r="AA1229" s="79">
        <f>J1229-Q1229</f>
        <v>242493399</v>
      </c>
      <c r="AB1229" s="79" t="e">
        <f t="shared" si="1016"/>
        <v>#VALUE!</v>
      </c>
      <c r="AC1229" s="102"/>
      <c r="AD1229" s="103"/>
    </row>
    <row r="1230" spans="1:30" s="100" customFormat="1" ht="30" customHeight="1">
      <c r="A1230" s="88"/>
      <c r="B1230" s="89"/>
      <c r="C1230" s="82" t="s">
        <v>2034</v>
      </c>
      <c r="D1230" s="83"/>
      <c r="E1230" s="83"/>
      <c r="F1230" s="822" t="s">
        <v>2035</v>
      </c>
      <c r="G1230" s="823"/>
      <c r="H1230" s="68" t="s">
        <v>1299</v>
      </c>
      <c r="I1230" s="69" t="s">
        <v>44</v>
      </c>
      <c r="J1230" s="295">
        <v>21825000</v>
      </c>
      <c r="K1230" s="223"/>
      <c r="L1230" s="149" t="s">
        <v>46</v>
      </c>
      <c r="M1230" s="147"/>
      <c r="N1230" s="142">
        <f t="shared" si="1013"/>
        <v>0</v>
      </c>
      <c r="O1230" s="75">
        <v>4024700</v>
      </c>
      <c r="P1230" s="74">
        <v>9904700</v>
      </c>
      <c r="Q1230" s="74">
        <v>11824700</v>
      </c>
      <c r="R1230" s="74">
        <v>9904700</v>
      </c>
      <c r="S1230" s="143"/>
      <c r="T1230" s="77">
        <v>46</v>
      </c>
      <c r="U1230" s="315">
        <f t="shared" si="1014"/>
        <v>55</v>
      </c>
      <c r="V1230" s="315">
        <f t="shared" si="1014"/>
        <v>46</v>
      </c>
      <c r="W1230" s="315">
        <v>31.708915184046983</v>
      </c>
      <c r="X1230" s="315">
        <f t="shared" si="1015"/>
        <v>54.179610538373424</v>
      </c>
      <c r="Y1230" s="78">
        <f>(P1230/J1230)*100</f>
        <v>45.382359679266898</v>
      </c>
      <c r="Z1230" s="79">
        <f t="shared" si="1016"/>
        <v>11920300</v>
      </c>
      <c r="AA1230" s="79">
        <f>J1230-Q1230</f>
        <v>10000300</v>
      </c>
      <c r="AB1230" s="79" t="e">
        <f t="shared" si="1016"/>
        <v>#VALUE!</v>
      </c>
      <c r="AC1230" s="102"/>
      <c r="AD1230" s="103"/>
    </row>
    <row r="1231" spans="1:30" s="65" customFormat="1" ht="30" customHeight="1">
      <c r="A1231" s="5"/>
      <c r="B1231" s="24"/>
      <c r="C1231" s="51" t="s">
        <v>2036</v>
      </c>
      <c r="D1231" s="171"/>
      <c r="E1231" s="171"/>
      <c r="F1231" s="802" t="s">
        <v>2037</v>
      </c>
      <c r="G1231" s="817"/>
      <c r="H1231" s="54"/>
      <c r="I1231" s="288"/>
      <c r="J1231" s="289"/>
      <c r="K1231" s="220"/>
      <c r="L1231" s="267"/>
      <c r="M1231" s="290"/>
      <c r="N1231" s="431"/>
      <c r="O1231" s="431"/>
      <c r="P1231" s="431"/>
      <c r="Q1231" s="431"/>
      <c r="R1231" s="431"/>
      <c r="S1231" s="292"/>
      <c r="T1231" s="220"/>
      <c r="U1231" s="220"/>
      <c r="V1231" s="220"/>
      <c r="W1231" s="220"/>
      <c r="X1231" s="220"/>
      <c r="Y1231" s="220"/>
      <c r="Z1231" s="215"/>
      <c r="AA1231" s="215"/>
      <c r="AB1231" s="215"/>
      <c r="AC1231" s="63"/>
      <c r="AD1231" s="64"/>
    </row>
    <row r="1232" spans="1:30" s="65" customFormat="1" ht="30" customHeight="1">
      <c r="A1232" s="5"/>
      <c r="B1232" s="24"/>
      <c r="C1232" s="51" t="s">
        <v>2038</v>
      </c>
      <c r="D1232" s="171"/>
      <c r="E1232" s="171"/>
      <c r="F1232" s="802" t="s">
        <v>2039</v>
      </c>
      <c r="G1232" s="817"/>
      <c r="H1232" s="54"/>
      <c r="I1232" s="288"/>
      <c r="J1232" s="289"/>
      <c r="K1232" s="220"/>
      <c r="L1232" s="267"/>
      <c r="M1232" s="290"/>
      <c r="N1232" s="431"/>
      <c r="O1232" s="431"/>
      <c r="P1232" s="431"/>
      <c r="Q1232" s="431"/>
      <c r="R1232" s="431"/>
      <c r="S1232" s="292"/>
      <c r="T1232" s="220"/>
      <c r="U1232" s="220"/>
      <c r="V1232" s="220"/>
      <c r="W1232" s="220"/>
      <c r="X1232" s="220"/>
      <c r="Y1232" s="220"/>
      <c r="Z1232" s="215"/>
      <c r="AA1232" s="215"/>
      <c r="AB1232" s="215"/>
      <c r="AC1232" s="63"/>
      <c r="AD1232" s="64"/>
    </row>
    <row r="1233" spans="1:30" s="50" customFormat="1" ht="30" customHeight="1">
      <c r="A1233" s="36"/>
      <c r="B1233" s="37"/>
      <c r="C1233" s="82" t="s">
        <v>2040</v>
      </c>
      <c r="D1233" s="67"/>
      <c r="E1233" s="67"/>
      <c r="F1233" s="822" t="s">
        <v>2041</v>
      </c>
      <c r="G1233" s="823"/>
      <c r="H1233" s="69" t="s">
        <v>1299</v>
      </c>
      <c r="I1233" s="69" t="s">
        <v>44</v>
      </c>
      <c r="J1233" s="295">
        <v>26765500</v>
      </c>
      <c r="K1233" s="223"/>
      <c r="L1233" s="149" t="s">
        <v>46</v>
      </c>
      <c r="M1233" s="147"/>
      <c r="N1233" s="142">
        <f t="shared" ref="N1233:R1246" si="1017">M1233</f>
        <v>0</v>
      </c>
      <c r="O1233" s="75">
        <v>4541000</v>
      </c>
      <c r="P1233" s="74">
        <v>9941000</v>
      </c>
      <c r="Q1233" s="74">
        <v>10801000</v>
      </c>
      <c r="R1233" s="74">
        <v>9941000</v>
      </c>
      <c r="S1233" s="143"/>
      <c r="T1233" s="77">
        <v>38</v>
      </c>
      <c r="U1233" s="315">
        <f t="shared" ref="U1233:V1234" si="1018">ROUNDUP(X1233,0)</f>
        <v>41</v>
      </c>
      <c r="V1233" s="315">
        <f t="shared" si="1018"/>
        <v>38</v>
      </c>
      <c r="W1233" s="315">
        <v>31.708915184046983</v>
      </c>
      <c r="X1233" s="315">
        <f t="shared" ref="X1233:X1234" si="1019">Q1233/J1233*100</f>
        <v>40.354187293344047</v>
      </c>
      <c r="Y1233" s="78">
        <f>(P1233/J1233)*100</f>
        <v>37.141095813640696</v>
      </c>
      <c r="Z1233" s="79">
        <f t="shared" ref="Z1233:AB1234" si="1020">J1233-P1233</f>
        <v>16824500</v>
      </c>
      <c r="AA1233" s="79">
        <f>J1233-Q1233</f>
        <v>15964500</v>
      </c>
      <c r="AB1233" s="79" t="e">
        <f t="shared" si="1020"/>
        <v>#VALUE!</v>
      </c>
      <c r="AC1233" s="79"/>
      <c r="AD1233" s="81"/>
    </row>
    <row r="1234" spans="1:30" s="100" customFormat="1" ht="30" customHeight="1">
      <c r="A1234" s="88"/>
      <c r="B1234" s="89"/>
      <c r="C1234" s="82" t="s">
        <v>2042</v>
      </c>
      <c r="D1234" s="83"/>
      <c r="E1234" s="83"/>
      <c r="F1234" s="822" t="s">
        <v>2043</v>
      </c>
      <c r="G1234" s="823"/>
      <c r="H1234" s="68" t="s">
        <v>1299</v>
      </c>
      <c r="I1234" s="69" t="s">
        <v>44</v>
      </c>
      <c r="J1234" s="295">
        <v>26333000</v>
      </c>
      <c r="K1234" s="223"/>
      <c r="L1234" s="149" t="s">
        <v>46</v>
      </c>
      <c r="M1234" s="147"/>
      <c r="N1234" s="142">
        <f t="shared" si="1017"/>
        <v>0</v>
      </c>
      <c r="O1234" s="75">
        <f t="shared" si="1017"/>
        <v>0</v>
      </c>
      <c r="P1234" s="74">
        <f t="shared" si="1017"/>
        <v>0</v>
      </c>
      <c r="Q1234" s="74">
        <v>8678188</v>
      </c>
      <c r="R1234" s="74">
        <f t="shared" si="1017"/>
        <v>8678188</v>
      </c>
      <c r="S1234" s="143"/>
      <c r="T1234" s="77">
        <v>0</v>
      </c>
      <c r="U1234" s="315">
        <f t="shared" si="1018"/>
        <v>33</v>
      </c>
      <c r="V1234" s="315">
        <f t="shared" si="1018"/>
        <v>0</v>
      </c>
      <c r="W1234" s="315">
        <v>31.708915184046983</v>
      </c>
      <c r="X1234" s="315">
        <f t="shared" si="1019"/>
        <v>32.955561462803331</v>
      </c>
      <c r="Y1234" s="78">
        <f>(P1234/J1234)*100</f>
        <v>0</v>
      </c>
      <c r="Z1234" s="79">
        <f t="shared" si="1020"/>
        <v>26333000</v>
      </c>
      <c r="AA1234" s="79">
        <f>J1234-Q1234</f>
        <v>17654812</v>
      </c>
      <c r="AB1234" s="79" t="e">
        <f t="shared" si="1020"/>
        <v>#VALUE!</v>
      </c>
      <c r="AC1234" s="102"/>
      <c r="AD1234" s="103"/>
    </row>
    <row r="1235" spans="1:30" s="65" customFormat="1" ht="30" customHeight="1">
      <c r="A1235" s="5"/>
      <c r="B1235" s="24"/>
      <c r="C1235" s="51" t="s">
        <v>2044</v>
      </c>
      <c r="D1235" s="171"/>
      <c r="E1235" s="171"/>
      <c r="F1235" s="802" t="s">
        <v>2045</v>
      </c>
      <c r="G1235" s="817"/>
      <c r="H1235" s="54"/>
      <c r="I1235" s="288"/>
      <c r="J1235" s="289"/>
      <c r="K1235" s="220"/>
      <c r="L1235" s="267"/>
      <c r="M1235" s="290"/>
      <c r="N1235" s="431"/>
      <c r="O1235" s="431"/>
      <c r="P1235" s="431"/>
      <c r="Q1235" s="431"/>
      <c r="R1235" s="431"/>
      <c r="S1235" s="292"/>
      <c r="T1235" s="220"/>
      <c r="U1235" s="220"/>
      <c r="V1235" s="220"/>
      <c r="W1235" s="220"/>
      <c r="X1235" s="220"/>
      <c r="Y1235" s="220"/>
      <c r="Z1235" s="215"/>
      <c r="AA1235" s="215"/>
      <c r="AB1235" s="215"/>
      <c r="AC1235" s="63"/>
      <c r="AD1235" s="64"/>
    </row>
    <row r="1236" spans="1:30" s="65" customFormat="1" ht="30" customHeight="1">
      <c r="A1236" s="5"/>
      <c r="B1236" s="24"/>
      <c r="C1236" s="51" t="s">
        <v>2046</v>
      </c>
      <c r="D1236" s="171"/>
      <c r="E1236" s="171"/>
      <c r="F1236" s="802" t="s">
        <v>2047</v>
      </c>
      <c r="G1236" s="817"/>
      <c r="H1236" s="54"/>
      <c r="I1236" s="288"/>
      <c r="J1236" s="289"/>
      <c r="K1236" s="220"/>
      <c r="L1236" s="267"/>
      <c r="M1236" s="290"/>
      <c r="N1236" s="431"/>
      <c r="O1236" s="431"/>
      <c r="P1236" s="431"/>
      <c r="Q1236" s="431"/>
      <c r="R1236" s="431"/>
      <c r="S1236" s="292"/>
      <c r="T1236" s="220"/>
      <c r="U1236" s="220"/>
      <c r="V1236" s="220"/>
      <c r="W1236" s="220"/>
      <c r="X1236" s="220"/>
      <c r="Y1236" s="220"/>
      <c r="Z1236" s="215"/>
      <c r="AA1236" s="215"/>
      <c r="AB1236" s="215"/>
      <c r="AC1236" s="63"/>
      <c r="AD1236" s="64"/>
    </row>
    <row r="1237" spans="1:30" s="100" customFormat="1" ht="30" customHeight="1">
      <c r="A1237" s="271"/>
      <c r="B1237" s="272"/>
      <c r="C1237" s="82" t="s">
        <v>2048</v>
      </c>
      <c r="D1237" s="83"/>
      <c r="E1237" s="83"/>
      <c r="F1237" s="822" t="s">
        <v>2049</v>
      </c>
      <c r="G1237" s="823"/>
      <c r="H1237" s="68" t="s">
        <v>1299</v>
      </c>
      <c r="I1237" s="69" t="s">
        <v>44</v>
      </c>
      <c r="J1237" s="295">
        <v>103636100</v>
      </c>
      <c r="K1237" s="223"/>
      <c r="L1237" s="149" t="s">
        <v>46</v>
      </c>
      <c r="M1237" s="147"/>
      <c r="N1237" s="142">
        <v>840000</v>
      </c>
      <c r="O1237" s="75">
        <v>9749400</v>
      </c>
      <c r="P1237" s="74">
        <v>28249400</v>
      </c>
      <c r="Q1237" s="74">
        <v>34629400</v>
      </c>
      <c r="R1237" s="74">
        <v>28249400</v>
      </c>
      <c r="S1237" s="143"/>
      <c r="T1237" s="77">
        <v>28</v>
      </c>
      <c r="U1237" s="315">
        <f t="shared" ref="U1237:V1238" si="1021">ROUNDUP(X1237,0)</f>
        <v>34</v>
      </c>
      <c r="V1237" s="315">
        <f t="shared" si="1021"/>
        <v>28</v>
      </c>
      <c r="W1237" s="315">
        <v>31.708915184046983</v>
      </c>
      <c r="X1237" s="315">
        <f t="shared" ref="X1237:X1238" si="1022">Q1237/J1237*100</f>
        <v>33.414418334923838</v>
      </c>
      <c r="Y1237" s="78">
        <f>(P1237/J1237)*100</f>
        <v>27.258262323649774</v>
      </c>
      <c r="Z1237" s="79">
        <f t="shared" ref="Z1237:AB1238" si="1023">J1237-P1237</f>
        <v>75386700</v>
      </c>
      <c r="AA1237" s="79">
        <f>J1237-Q1237</f>
        <v>69006700</v>
      </c>
      <c r="AB1237" s="79" t="e">
        <f t="shared" si="1023"/>
        <v>#VALUE!</v>
      </c>
      <c r="AC1237" s="102"/>
      <c r="AD1237" s="103"/>
    </row>
    <row r="1238" spans="1:30" s="100" customFormat="1" ht="30" customHeight="1">
      <c r="A1238" s="88"/>
      <c r="B1238" s="89"/>
      <c r="C1238" s="82" t="s">
        <v>2050</v>
      </c>
      <c r="D1238" s="83"/>
      <c r="E1238" s="83"/>
      <c r="F1238" s="822" t="s">
        <v>2051</v>
      </c>
      <c r="G1238" s="849"/>
      <c r="H1238" s="68" t="s">
        <v>1299</v>
      </c>
      <c r="I1238" s="69" t="s">
        <v>44</v>
      </c>
      <c r="J1238" s="295">
        <v>13959700</v>
      </c>
      <c r="K1238" s="223"/>
      <c r="L1238" s="149" t="s">
        <v>46</v>
      </c>
      <c r="M1238" s="147"/>
      <c r="N1238" s="142">
        <f t="shared" si="1017"/>
        <v>0</v>
      </c>
      <c r="O1238" s="75">
        <f t="shared" si="1017"/>
        <v>0</v>
      </c>
      <c r="P1238" s="74">
        <f t="shared" si="1017"/>
        <v>0</v>
      </c>
      <c r="Q1238" s="74">
        <f t="shared" si="1017"/>
        <v>0</v>
      </c>
      <c r="R1238" s="74">
        <f t="shared" si="1017"/>
        <v>0</v>
      </c>
      <c r="S1238" s="143"/>
      <c r="T1238" s="77">
        <v>0</v>
      </c>
      <c r="U1238" s="315">
        <f t="shared" si="1021"/>
        <v>0</v>
      </c>
      <c r="V1238" s="315">
        <f t="shared" si="1021"/>
        <v>0</v>
      </c>
      <c r="W1238" s="315">
        <v>31.708915184046983</v>
      </c>
      <c r="X1238" s="315">
        <f t="shared" si="1022"/>
        <v>0</v>
      </c>
      <c r="Y1238" s="78">
        <f>(P1238/J1238)*100</f>
        <v>0</v>
      </c>
      <c r="Z1238" s="79">
        <f t="shared" si="1023"/>
        <v>13959700</v>
      </c>
      <c r="AA1238" s="79">
        <f>J1238-Q1238</f>
        <v>13959700</v>
      </c>
      <c r="AB1238" s="79" t="e">
        <f t="shared" si="1023"/>
        <v>#VALUE!</v>
      </c>
      <c r="AC1238" s="102"/>
      <c r="AD1238" s="103"/>
    </row>
    <row r="1239" spans="1:30" s="65" customFormat="1" ht="30" customHeight="1">
      <c r="A1239" s="5"/>
      <c r="B1239" s="24"/>
      <c r="C1239" s="51" t="s">
        <v>2052</v>
      </c>
      <c r="D1239" s="171"/>
      <c r="E1239" s="171"/>
      <c r="F1239" s="802" t="s">
        <v>2053</v>
      </c>
      <c r="G1239" s="817"/>
      <c r="H1239" s="54"/>
      <c r="I1239" s="288"/>
      <c r="J1239" s="289"/>
      <c r="K1239" s="220"/>
      <c r="L1239" s="267"/>
      <c r="M1239" s="290"/>
      <c r="N1239" s="431"/>
      <c r="O1239" s="431"/>
      <c r="P1239" s="431"/>
      <c r="Q1239" s="431"/>
      <c r="R1239" s="431"/>
      <c r="S1239" s="292"/>
      <c r="T1239" s="220"/>
      <c r="U1239" s="220"/>
      <c r="V1239" s="220"/>
      <c r="W1239" s="220"/>
      <c r="X1239" s="220"/>
      <c r="Y1239" s="220"/>
      <c r="Z1239" s="215"/>
      <c r="AA1239" s="215"/>
      <c r="AB1239" s="215"/>
      <c r="AC1239" s="63"/>
      <c r="AD1239" s="64"/>
    </row>
    <row r="1240" spans="1:30" s="65" customFormat="1" ht="30" customHeight="1">
      <c r="A1240" s="5"/>
      <c r="B1240" s="24"/>
      <c r="C1240" s="51" t="s">
        <v>2054</v>
      </c>
      <c r="D1240" s="171"/>
      <c r="E1240" s="171"/>
      <c r="F1240" s="802" t="s">
        <v>2055</v>
      </c>
      <c r="G1240" s="817"/>
      <c r="H1240" s="54"/>
      <c r="I1240" s="288"/>
      <c r="J1240" s="289"/>
      <c r="K1240" s="220"/>
      <c r="L1240" s="267"/>
      <c r="M1240" s="290"/>
      <c r="N1240" s="431"/>
      <c r="O1240" s="431"/>
      <c r="P1240" s="431"/>
      <c r="Q1240" s="431"/>
      <c r="R1240" s="431"/>
      <c r="S1240" s="292"/>
      <c r="T1240" s="220"/>
      <c r="U1240" s="220"/>
      <c r="V1240" s="220"/>
      <c r="W1240" s="220"/>
      <c r="X1240" s="220"/>
      <c r="Y1240" s="220"/>
      <c r="Z1240" s="215"/>
      <c r="AA1240" s="215"/>
      <c r="AB1240" s="215"/>
      <c r="AC1240" s="63"/>
      <c r="AD1240" s="64"/>
    </row>
    <row r="1241" spans="1:30" s="100" customFormat="1" ht="30" customHeight="1">
      <c r="A1241" s="271"/>
      <c r="B1241" s="272"/>
      <c r="C1241" s="82" t="s">
        <v>2056</v>
      </c>
      <c r="D1241" s="83"/>
      <c r="E1241" s="83"/>
      <c r="F1241" s="822" t="s">
        <v>2057</v>
      </c>
      <c r="G1241" s="823"/>
      <c r="H1241" s="68" t="s">
        <v>1299</v>
      </c>
      <c r="I1241" s="69" t="s">
        <v>44</v>
      </c>
      <c r="J1241" s="295">
        <v>120791000</v>
      </c>
      <c r="K1241" s="223"/>
      <c r="L1241" s="149" t="s">
        <v>46</v>
      </c>
      <c r="M1241" s="141"/>
      <c r="N1241" s="142">
        <v>4500000</v>
      </c>
      <c r="O1241" s="75">
        <v>0</v>
      </c>
      <c r="P1241" s="74">
        <f t="shared" ref="P1241:R1243" si="1024">O1241</f>
        <v>0</v>
      </c>
      <c r="Q1241" s="74">
        <f t="shared" si="1024"/>
        <v>0</v>
      </c>
      <c r="R1241" s="74">
        <f t="shared" si="1024"/>
        <v>0</v>
      </c>
      <c r="S1241" s="143"/>
      <c r="T1241" s="77">
        <v>0</v>
      </c>
      <c r="U1241" s="315">
        <f t="shared" ref="U1241:V1243" si="1025">ROUNDUP(X1241,0)</f>
        <v>0</v>
      </c>
      <c r="V1241" s="315">
        <f t="shared" si="1025"/>
        <v>0</v>
      </c>
      <c r="W1241" s="315">
        <v>31.708915184046983</v>
      </c>
      <c r="X1241" s="315">
        <f t="shared" ref="X1241:X1243" si="1026">Q1241/J1241*100</f>
        <v>0</v>
      </c>
      <c r="Y1241" s="78">
        <f>(P1241/J1241)*100</f>
        <v>0</v>
      </c>
      <c r="Z1241" s="79">
        <f t="shared" ref="Z1241:AB1243" si="1027">J1241-P1241</f>
        <v>120791000</v>
      </c>
      <c r="AA1241" s="79">
        <f>J1241-Q1241</f>
        <v>120791000</v>
      </c>
      <c r="AB1241" s="79" t="e">
        <f t="shared" si="1027"/>
        <v>#VALUE!</v>
      </c>
      <c r="AC1241" s="102"/>
      <c r="AD1241" s="103"/>
    </row>
    <row r="1242" spans="1:30" s="100" customFormat="1" ht="30" customHeight="1">
      <c r="A1242" s="271"/>
      <c r="B1242" s="272"/>
      <c r="C1242" s="82" t="s">
        <v>2058</v>
      </c>
      <c r="D1242" s="83"/>
      <c r="E1242" s="83"/>
      <c r="F1242" s="822" t="s">
        <v>2059</v>
      </c>
      <c r="G1242" s="823"/>
      <c r="H1242" s="68" t="s">
        <v>1299</v>
      </c>
      <c r="I1242" s="69" t="s">
        <v>44</v>
      </c>
      <c r="J1242" s="295">
        <v>190222000</v>
      </c>
      <c r="K1242" s="223"/>
      <c r="L1242" s="149" t="s">
        <v>46</v>
      </c>
      <c r="M1242" s="141"/>
      <c r="N1242" s="142">
        <f t="shared" si="1017"/>
        <v>0</v>
      </c>
      <c r="O1242" s="75">
        <v>6000000</v>
      </c>
      <c r="P1242" s="74">
        <f t="shared" si="1024"/>
        <v>6000000</v>
      </c>
      <c r="Q1242" s="74">
        <v>9000000</v>
      </c>
      <c r="R1242" s="74">
        <f t="shared" si="1024"/>
        <v>9000000</v>
      </c>
      <c r="S1242" s="143"/>
      <c r="T1242" s="77">
        <v>4</v>
      </c>
      <c r="U1242" s="315">
        <f t="shared" si="1025"/>
        <v>5</v>
      </c>
      <c r="V1242" s="315">
        <f t="shared" si="1025"/>
        <v>4</v>
      </c>
      <c r="W1242" s="315">
        <v>31.708915184046983</v>
      </c>
      <c r="X1242" s="315">
        <f t="shared" si="1026"/>
        <v>4.731313938450862</v>
      </c>
      <c r="Y1242" s="78">
        <f>(P1242/J1242)*100</f>
        <v>3.1542092923005747</v>
      </c>
      <c r="Z1242" s="79">
        <f t="shared" si="1027"/>
        <v>184222000</v>
      </c>
      <c r="AA1242" s="79">
        <f>J1242-Q1242</f>
        <v>181222000</v>
      </c>
      <c r="AB1242" s="79" t="e">
        <f t="shared" si="1027"/>
        <v>#VALUE!</v>
      </c>
      <c r="AC1242" s="102"/>
      <c r="AD1242" s="103"/>
    </row>
    <row r="1243" spans="1:30" s="100" customFormat="1" ht="30" customHeight="1">
      <c r="A1243" s="271"/>
      <c r="B1243" s="272"/>
      <c r="C1243" s="82" t="s">
        <v>2060</v>
      </c>
      <c r="D1243" s="83"/>
      <c r="E1243" s="83"/>
      <c r="F1243" s="822" t="s">
        <v>2061</v>
      </c>
      <c r="G1243" s="823"/>
      <c r="H1243" s="68" t="s">
        <v>1299</v>
      </c>
      <c r="I1243" s="69" t="s">
        <v>44</v>
      </c>
      <c r="J1243" s="295">
        <v>96600000</v>
      </c>
      <c r="K1243" s="223"/>
      <c r="L1243" s="149" t="s">
        <v>46</v>
      </c>
      <c r="M1243" s="141"/>
      <c r="N1243" s="142">
        <f t="shared" si="1017"/>
        <v>0</v>
      </c>
      <c r="O1243" s="75">
        <f t="shared" si="1017"/>
        <v>0</v>
      </c>
      <c r="P1243" s="74">
        <f t="shared" si="1024"/>
        <v>0</v>
      </c>
      <c r="Q1243" s="74">
        <f t="shared" si="1024"/>
        <v>0</v>
      </c>
      <c r="R1243" s="74">
        <f t="shared" si="1024"/>
        <v>0</v>
      </c>
      <c r="S1243" s="143"/>
      <c r="T1243" s="77">
        <v>0</v>
      </c>
      <c r="U1243" s="315">
        <f t="shared" si="1025"/>
        <v>0</v>
      </c>
      <c r="V1243" s="315">
        <f t="shared" si="1025"/>
        <v>0</v>
      </c>
      <c r="W1243" s="315">
        <v>31.708915184046983</v>
      </c>
      <c r="X1243" s="315">
        <f t="shared" si="1026"/>
        <v>0</v>
      </c>
      <c r="Y1243" s="78">
        <f>(P1243/J1243)*100</f>
        <v>0</v>
      </c>
      <c r="Z1243" s="79">
        <f t="shared" si="1027"/>
        <v>96600000</v>
      </c>
      <c r="AA1243" s="79">
        <f>J1243-Q1243</f>
        <v>96600000</v>
      </c>
      <c r="AB1243" s="79" t="e">
        <f t="shared" si="1027"/>
        <v>#VALUE!</v>
      </c>
      <c r="AC1243" s="102"/>
      <c r="AD1243" s="103"/>
    </row>
    <row r="1244" spans="1:30" s="65" customFormat="1" ht="30" customHeight="1">
      <c r="A1244" s="5"/>
      <c r="B1244" s="24"/>
      <c r="C1244" s="51" t="s">
        <v>2062</v>
      </c>
      <c r="D1244" s="171"/>
      <c r="E1244" s="171"/>
      <c r="F1244" s="802" t="s">
        <v>2063</v>
      </c>
      <c r="G1244" s="817"/>
      <c r="H1244" s="54"/>
      <c r="I1244" s="288"/>
      <c r="J1244" s="289"/>
      <c r="K1244" s="220"/>
      <c r="L1244" s="267"/>
      <c r="M1244" s="290"/>
      <c r="N1244" s="431"/>
      <c r="O1244" s="431"/>
      <c r="P1244" s="431"/>
      <c r="Q1244" s="431"/>
      <c r="R1244" s="431"/>
      <c r="S1244" s="292"/>
      <c r="T1244" s="220"/>
      <c r="U1244" s="220"/>
      <c r="V1244" s="220"/>
      <c r="W1244" s="220"/>
      <c r="X1244" s="220"/>
      <c r="Y1244" s="220"/>
      <c r="Z1244" s="215"/>
      <c r="AA1244" s="215"/>
      <c r="AB1244" s="215"/>
      <c r="AC1244" s="63"/>
      <c r="AD1244" s="64"/>
    </row>
    <row r="1245" spans="1:30" s="65" customFormat="1" ht="30" customHeight="1">
      <c r="A1245" s="5"/>
      <c r="B1245" s="24"/>
      <c r="C1245" s="51" t="s">
        <v>2064</v>
      </c>
      <c r="D1245" s="171"/>
      <c r="E1245" s="171"/>
      <c r="F1245" s="802" t="s">
        <v>2065</v>
      </c>
      <c r="G1245" s="817"/>
      <c r="H1245" s="54"/>
      <c r="I1245" s="288"/>
      <c r="J1245" s="289"/>
      <c r="K1245" s="220"/>
      <c r="L1245" s="267"/>
      <c r="M1245" s="290"/>
      <c r="N1245" s="431"/>
      <c r="O1245" s="431"/>
      <c r="P1245" s="431"/>
      <c r="Q1245" s="431"/>
      <c r="R1245" s="431"/>
      <c r="S1245" s="292"/>
      <c r="T1245" s="220"/>
      <c r="U1245" s="220"/>
      <c r="V1245" s="220"/>
      <c r="W1245" s="220"/>
      <c r="X1245" s="220"/>
      <c r="Y1245" s="220"/>
      <c r="Z1245" s="215"/>
      <c r="AA1245" s="215"/>
      <c r="AB1245" s="215"/>
      <c r="AC1245" s="63"/>
      <c r="AD1245" s="64"/>
    </row>
    <row r="1246" spans="1:30" s="100" customFormat="1" ht="45" customHeight="1">
      <c r="A1246" s="88"/>
      <c r="B1246" s="89"/>
      <c r="C1246" s="82" t="s">
        <v>2066</v>
      </c>
      <c r="D1246" s="83"/>
      <c r="E1246" s="83"/>
      <c r="F1246" s="822" t="s">
        <v>2067</v>
      </c>
      <c r="G1246" s="823"/>
      <c r="H1246" s="68" t="s">
        <v>1299</v>
      </c>
      <c r="I1246" s="69" t="s">
        <v>44</v>
      </c>
      <c r="J1246" s="295">
        <v>84720500</v>
      </c>
      <c r="K1246" s="223"/>
      <c r="L1246" s="149" t="s">
        <v>46</v>
      </c>
      <c r="M1246" s="147"/>
      <c r="N1246" s="142">
        <f t="shared" si="1017"/>
        <v>0</v>
      </c>
      <c r="O1246" s="75">
        <f>N1246</f>
        <v>0</v>
      </c>
      <c r="P1246" s="74">
        <v>80148500</v>
      </c>
      <c r="Q1246" s="74">
        <v>80148500</v>
      </c>
      <c r="R1246" s="74">
        <v>80148500</v>
      </c>
      <c r="S1246" s="143"/>
      <c r="T1246" s="77">
        <v>95</v>
      </c>
      <c r="U1246" s="315">
        <f t="shared" ref="U1246:V1247" si="1028">ROUNDUP(X1246,0)</f>
        <v>95</v>
      </c>
      <c r="V1246" s="315">
        <f t="shared" si="1028"/>
        <v>95</v>
      </c>
      <c r="W1246" s="315">
        <v>31.708915184046983</v>
      </c>
      <c r="X1246" s="315">
        <f t="shared" ref="X1246:X1247" si="1029">Q1246/J1246*100</f>
        <v>94.603431282865429</v>
      </c>
      <c r="Y1246" s="78">
        <f>(P1246/J1246)*100</f>
        <v>94.603431282865429</v>
      </c>
      <c r="Z1246" s="79">
        <f t="shared" ref="Z1246:AB1247" si="1030">J1246-P1246</f>
        <v>4572000</v>
      </c>
      <c r="AA1246" s="79">
        <f>J1246-Q1246</f>
        <v>4572000</v>
      </c>
      <c r="AB1246" s="79" t="e">
        <f t="shared" si="1030"/>
        <v>#VALUE!</v>
      </c>
      <c r="AC1246" s="102"/>
      <c r="AD1246" s="103"/>
    </row>
    <row r="1247" spans="1:30" s="432" customFormat="1" ht="30" customHeight="1">
      <c r="A1247" s="36"/>
      <c r="B1247" s="37"/>
      <c r="C1247" s="25" t="s">
        <v>2068</v>
      </c>
      <c r="D1247" s="109"/>
      <c r="E1247" s="109"/>
      <c r="F1247" s="818" t="s">
        <v>2069</v>
      </c>
      <c r="G1247" s="819"/>
      <c r="H1247" s="27"/>
      <c r="I1247" s="28"/>
      <c r="J1247" s="258">
        <f>SUM(J1248:J1282)</f>
        <v>4842834418</v>
      </c>
      <c r="K1247" s="207"/>
      <c r="L1247" s="320"/>
      <c r="M1247" s="320"/>
      <c r="N1247" s="258">
        <f>SUM(N1248:N1282)</f>
        <v>2037077021</v>
      </c>
      <c r="O1247" s="258">
        <f>SUM(O1248:O1282)</f>
        <v>1669108046</v>
      </c>
      <c r="P1247" s="258">
        <f>SUM(P1248:P1282)</f>
        <v>2170421726</v>
      </c>
      <c r="Q1247" s="258">
        <f>SUM(Q1248:Q1282)</f>
        <v>3021166505</v>
      </c>
      <c r="R1247" s="258">
        <f>SUM(R1248:R1282)</f>
        <v>2579010723</v>
      </c>
      <c r="S1247" s="209"/>
      <c r="T1247" s="259">
        <v>45</v>
      </c>
      <c r="U1247" s="259">
        <f t="shared" si="1028"/>
        <v>63</v>
      </c>
      <c r="V1247" s="259">
        <f t="shared" si="1028"/>
        <v>45</v>
      </c>
      <c r="W1247" s="259">
        <v>31.708915184046983</v>
      </c>
      <c r="X1247" s="259">
        <f t="shared" si="1029"/>
        <v>62.384261864721879</v>
      </c>
      <c r="Y1247" s="259">
        <f>(P1247/J1247)*100</f>
        <v>44.817178095804962</v>
      </c>
      <c r="Z1247" s="29">
        <f t="shared" si="1030"/>
        <v>2672412692</v>
      </c>
      <c r="AA1247" s="29">
        <f>J1247-Q1247</f>
        <v>1821667913</v>
      </c>
      <c r="AB1247" s="29">
        <f t="shared" si="1030"/>
        <v>-2579010723</v>
      </c>
      <c r="AC1247" s="111"/>
      <c r="AD1247" s="164"/>
    </row>
    <row r="1248" spans="1:30" s="36" customFormat="1" ht="30" customHeight="1">
      <c r="A1248" s="277"/>
      <c r="B1248" s="278"/>
      <c r="C1248" s="38" t="s">
        <v>2070</v>
      </c>
      <c r="D1248" s="165"/>
      <c r="E1248" s="165"/>
      <c r="F1248" s="772" t="s">
        <v>38</v>
      </c>
      <c r="G1248" s="773"/>
      <c r="H1248" s="40"/>
      <c r="I1248" s="41"/>
      <c r="J1248" s="210"/>
      <c r="K1248" s="120"/>
      <c r="L1248" s="116"/>
      <c r="M1248" s="116"/>
      <c r="N1248" s="287"/>
      <c r="O1248" s="287"/>
      <c r="P1248" s="287"/>
      <c r="Q1248" s="287"/>
      <c r="R1248" s="287"/>
      <c r="S1248" s="238"/>
      <c r="T1248" s="120"/>
      <c r="U1248" s="120"/>
      <c r="V1248" s="120"/>
      <c r="W1248" s="120"/>
      <c r="X1248" s="120"/>
      <c r="Y1248" s="120"/>
      <c r="Z1248" s="210"/>
      <c r="AA1248" s="210"/>
      <c r="AB1248" s="210"/>
      <c r="AC1248" s="213"/>
      <c r="AD1248" s="263"/>
    </row>
    <row r="1249" spans="1:30" s="293" customFormat="1" ht="30" customHeight="1">
      <c r="A1249" s="5"/>
      <c r="B1249" s="24"/>
      <c r="C1249" s="51" t="s">
        <v>2071</v>
      </c>
      <c r="D1249" s="171"/>
      <c r="E1249" s="171"/>
      <c r="F1249" s="802" t="s">
        <v>40</v>
      </c>
      <c r="G1249" s="817"/>
      <c r="H1249" s="266"/>
      <c r="I1249" s="288"/>
      <c r="J1249" s="289"/>
      <c r="K1249" s="220"/>
      <c r="L1249" s="267"/>
      <c r="M1249" s="290"/>
      <c r="N1249" s="291"/>
      <c r="O1249" s="291"/>
      <c r="P1249" s="291"/>
      <c r="Q1249" s="291"/>
      <c r="R1249" s="291"/>
      <c r="S1249" s="60"/>
      <c r="T1249" s="220"/>
      <c r="U1249" s="220"/>
      <c r="V1249" s="220"/>
      <c r="W1249" s="220"/>
      <c r="X1249" s="220"/>
      <c r="Y1249" s="220"/>
      <c r="Z1249" s="215"/>
      <c r="AA1249" s="215"/>
      <c r="AB1249" s="215"/>
      <c r="AC1249" s="63"/>
      <c r="AD1249" s="64"/>
    </row>
    <row r="1250" spans="1:30" s="88" customFormat="1" ht="30" customHeight="1">
      <c r="A1250" s="271"/>
      <c r="B1250" s="272"/>
      <c r="C1250" s="66" t="s">
        <v>2072</v>
      </c>
      <c r="D1250" s="83"/>
      <c r="E1250" s="83"/>
      <c r="F1250" s="766" t="s">
        <v>42</v>
      </c>
      <c r="G1250" s="783"/>
      <c r="H1250" s="159" t="s">
        <v>376</v>
      </c>
      <c r="I1250" s="145" t="s">
        <v>44</v>
      </c>
      <c r="J1250" s="222">
        <v>33755000</v>
      </c>
      <c r="K1250" s="71" t="s">
        <v>45</v>
      </c>
      <c r="L1250" s="140" t="s">
        <v>46</v>
      </c>
      <c r="M1250" s="433" t="s">
        <v>2073</v>
      </c>
      <c r="N1250" s="142" t="str">
        <f t="shared" ref="N1250:O1251" si="1031">M1250</f>
        <v>1 Dok. Renja, 1 Dok Perubahan Renja+ Rakor PD</v>
      </c>
      <c r="O1250" s="75" t="str">
        <f t="shared" si="1031"/>
        <v>1 Dok. Renja, 1 Dok Perubahan Renja+ Rakor PD</v>
      </c>
      <c r="P1250" s="74">
        <v>8783975</v>
      </c>
      <c r="Q1250" s="74">
        <v>12448800</v>
      </c>
      <c r="R1250" s="74">
        <v>8783975</v>
      </c>
      <c r="S1250" s="143" t="s">
        <v>2074</v>
      </c>
      <c r="T1250" s="77">
        <v>27</v>
      </c>
      <c r="U1250" s="315">
        <f t="shared" ref="U1250:V1251" si="1032">ROUNDUP(X1250,0)</f>
        <v>37</v>
      </c>
      <c r="V1250" s="315">
        <f t="shared" si="1032"/>
        <v>27</v>
      </c>
      <c r="W1250" s="315">
        <v>31.708915184046983</v>
      </c>
      <c r="X1250" s="315">
        <f t="shared" ref="X1250:X1251" si="1033">Q1250/J1250*100</f>
        <v>36.879869648940897</v>
      </c>
      <c r="Y1250" s="78">
        <f>(P1250/J1250)*100</f>
        <v>26.022737372241149</v>
      </c>
      <c r="Z1250" s="79">
        <f t="shared" ref="Z1250:AB1251" si="1034">J1250-P1250</f>
        <v>24971025</v>
      </c>
      <c r="AA1250" s="79">
        <f>J1250-Q1250</f>
        <v>21306200</v>
      </c>
      <c r="AB1250" s="79" t="e">
        <f t="shared" si="1034"/>
        <v>#VALUE!</v>
      </c>
      <c r="AC1250" s="102"/>
      <c r="AD1250" s="103"/>
    </row>
    <row r="1251" spans="1:30" s="88" customFormat="1" ht="30" customHeight="1">
      <c r="B1251" s="89"/>
      <c r="C1251" s="82" t="s">
        <v>2075</v>
      </c>
      <c r="D1251" s="83"/>
      <c r="E1251" s="83"/>
      <c r="F1251" s="824" t="s">
        <v>49</v>
      </c>
      <c r="G1251" s="825"/>
      <c r="H1251" s="159" t="s">
        <v>376</v>
      </c>
      <c r="I1251" s="145" t="s">
        <v>44</v>
      </c>
      <c r="J1251" s="222">
        <v>5999800</v>
      </c>
      <c r="K1251" s="71" t="s">
        <v>45</v>
      </c>
      <c r="L1251" s="140" t="s">
        <v>46</v>
      </c>
      <c r="M1251" s="433" t="s">
        <v>2076</v>
      </c>
      <c r="N1251" s="142" t="str">
        <f t="shared" si="1031"/>
        <v>1 Dok. Lakip</v>
      </c>
      <c r="O1251" s="75" t="str">
        <f t="shared" si="1031"/>
        <v>1 Dok. Lakip</v>
      </c>
      <c r="P1251" s="74">
        <v>5999800</v>
      </c>
      <c r="Q1251" s="74">
        <v>5379400</v>
      </c>
      <c r="R1251" s="74">
        <v>5999800</v>
      </c>
      <c r="S1251" s="143" t="s">
        <v>2074</v>
      </c>
      <c r="T1251" s="77">
        <v>100</v>
      </c>
      <c r="U1251" s="315">
        <f t="shared" si="1032"/>
        <v>90</v>
      </c>
      <c r="V1251" s="315">
        <f t="shared" si="1032"/>
        <v>100</v>
      </c>
      <c r="W1251" s="315">
        <v>31.708915184046983</v>
      </c>
      <c r="X1251" s="315">
        <f t="shared" si="1033"/>
        <v>89.659655321844056</v>
      </c>
      <c r="Y1251" s="78">
        <f>(P1251/J1251)*100</f>
        <v>100</v>
      </c>
      <c r="Z1251" s="79">
        <f t="shared" si="1034"/>
        <v>0</v>
      </c>
      <c r="AA1251" s="79">
        <f>J1251-Q1251</f>
        <v>620400</v>
      </c>
      <c r="AB1251" s="79" t="e">
        <f t="shared" si="1034"/>
        <v>#VALUE!</v>
      </c>
      <c r="AC1251" s="102"/>
      <c r="AD1251" s="103"/>
    </row>
    <row r="1252" spans="1:30" s="293" customFormat="1" ht="30" customHeight="1">
      <c r="A1252" s="5"/>
      <c r="B1252" s="24"/>
      <c r="C1252" s="51" t="s">
        <v>2077</v>
      </c>
      <c r="D1252" s="171"/>
      <c r="E1252" s="171"/>
      <c r="F1252" s="802" t="s">
        <v>51</v>
      </c>
      <c r="G1252" s="817"/>
      <c r="H1252" s="266"/>
      <c r="I1252" s="288"/>
      <c r="J1252" s="289"/>
      <c r="K1252" s="220"/>
      <c r="L1252" s="267"/>
      <c r="M1252" s="290"/>
      <c r="N1252" s="291"/>
      <c r="O1252" s="291"/>
      <c r="P1252" s="291"/>
      <c r="Q1252" s="291"/>
      <c r="R1252" s="291"/>
      <c r="S1252" s="60"/>
      <c r="T1252" s="220"/>
      <c r="U1252" s="220"/>
      <c r="V1252" s="220"/>
      <c r="W1252" s="220"/>
      <c r="X1252" s="220"/>
      <c r="Y1252" s="220"/>
      <c r="Z1252" s="215"/>
      <c r="AA1252" s="215"/>
      <c r="AB1252" s="215"/>
      <c r="AC1252" s="63"/>
      <c r="AD1252" s="64"/>
    </row>
    <row r="1253" spans="1:30" s="100" customFormat="1" ht="30" customHeight="1">
      <c r="A1253" s="88"/>
      <c r="B1253" s="89"/>
      <c r="C1253" s="82" t="s">
        <v>2078</v>
      </c>
      <c r="D1253" s="83"/>
      <c r="E1253" s="83"/>
      <c r="F1253" s="822" t="s">
        <v>53</v>
      </c>
      <c r="G1253" s="823"/>
      <c r="H1253" s="159" t="s">
        <v>376</v>
      </c>
      <c r="I1253" s="145" t="s">
        <v>44</v>
      </c>
      <c r="J1253" s="295">
        <v>2310108196</v>
      </c>
      <c r="K1253" s="71" t="s">
        <v>45</v>
      </c>
      <c r="L1253" s="140" t="s">
        <v>46</v>
      </c>
      <c r="M1253" s="141" t="s">
        <v>2079</v>
      </c>
      <c r="N1253" s="142">
        <v>925034827</v>
      </c>
      <c r="O1253" s="75">
        <f t="shared" ref="O1253:O1255" si="1035">N1253</f>
        <v>925034827</v>
      </c>
      <c r="P1253" s="74">
        <v>1366672432</v>
      </c>
      <c r="Q1253" s="74">
        <v>1584859748</v>
      </c>
      <c r="R1253" s="74">
        <v>1366672432</v>
      </c>
      <c r="S1253" s="143" t="s">
        <v>2074</v>
      </c>
      <c r="T1253" s="77">
        <v>60</v>
      </c>
      <c r="U1253" s="315">
        <f t="shared" ref="U1253:V1255" si="1036">ROUNDUP(X1253,0)</f>
        <v>69</v>
      </c>
      <c r="V1253" s="315">
        <f t="shared" si="1036"/>
        <v>60</v>
      </c>
      <c r="W1253" s="315">
        <v>31.708915184046983</v>
      </c>
      <c r="X1253" s="315">
        <f t="shared" ref="X1253:X1255" si="1037">Q1253/J1253*100</f>
        <v>68.60543375172719</v>
      </c>
      <c r="Y1253" s="78">
        <f>(P1253/J1253)*100</f>
        <v>59.160537777685974</v>
      </c>
      <c r="Z1253" s="79">
        <f t="shared" ref="Z1253:AB1255" si="1038">J1253-P1253</f>
        <v>943435764</v>
      </c>
      <c r="AA1253" s="79">
        <f>J1253-Q1253</f>
        <v>725248448</v>
      </c>
      <c r="AB1253" s="79" t="e">
        <f t="shared" si="1038"/>
        <v>#VALUE!</v>
      </c>
      <c r="AC1253" s="102"/>
      <c r="AD1253" s="103"/>
    </row>
    <row r="1254" spans="1:30" s="100" customFormat="1" ht="30" customHeight="1">
      <c r="A1254" s="88"/>
      <c r="B1254" s="89"/>
      <c r="C1254" s="82" t="s">
        <v>2080</v>
      </c>
      <c r="D1254" s="83"/>
      <c r="E1254" s="83"/>
      <c r="F1254" s="822" t="s">
        <v>174</v>
      </c>
      <c r="G1254" s="823"/>
      <c r="H1254" s="159" t="s">
        <v>376</v>
      </c>
      <c r="I1254" s="145" t="s">
        <v>44</v>
      </c>
      <c r="J1254" s="295">
        <v>50587200</v>
      </c>
      <c r="K1254" s="71" t="s">
        <v>45</v>
      </c>
      <c r="L1254" s="140" t="s">
        <v>46</v>
      </c>
      <c r="M1254" s="141" t="s">
        <v>2081</v>
      </c>
      <c r="N1254" s="142">
        <v>12464800</v>
      </c>
      <c r="O1254" s="75">
        <f t="shared" si="1035"/>
        <v>12464800</v>
      </c>
      <c r="P1254" s="74">
        <v>12464800</v>
      </c>
      <c r="Q1254" s="74">
        <v>25293600</v>
      </c>
      <c r="R1254" s="74">
        <v>12464800</v>
      </c>
      <c r="S1254" s="143" t="s">
        <v>2074</v>
      </c>
      <c r="T1254" s="77">
        <v>25</v>
      </c>
      <c r="U1254" s="315">
        <f t="shared" si="1036"/>
        <v>50</v>
      </c>
      <c r="V1254" s="315">
        <f t="shared" si="1036"/>
        <v>25</v>
      </c>
      <c r="W1254" s="315">
        <v>31.708915184046983</v>
      </c>
      <c r="X1254" s="315">
        <f t="shared" si="1037"/>
        <v>50</v>
      </c>
      <c r="Y1254" s="78">
        <f>(P1254/J1254)*100</f>
        <v>24.640225195306321</v>
      </c>
      <c r="Z1254" s="79">
        <f t="shared" si="1038"/>
        <v>38122400</v>
      </c>
      <c r="AA1254" s="79">
        <f>J1254-Q1254</f>
        <v>25293600</v>
      </c>
      <c r="AB1254" s="79" t="e">
        <f t="shared" si="1038"/>
        <v>#VALUE!</v>
      </c>
      <c r="AC1254" s="102"/>
      <c r="AD1254" s="103"/>
    </row>
    <row r="1255" spans="1:30" s="100" customFormat="1" ht="30" customHeight="1">
      <c r="A1255" s="271"/>
      <c r="B1255" s="272"/>
      <c r="C1255" s="82" t="s">
        <v>2082</v>
      </c>
      <c r="D1255" s="83"/>
      <c r="E1255" s="83"/>
      <c r="F1255" s="822" t="s">
        <v>472</v>
      </c>
      <c r="G1255" s="823"/>
      <c r="H1255" s="159" t="s">
        <v>376</v>
      </c>
      <c r="I1255" s="145" t="s">
        <v>44</v>
      </c>
      <c r="J1255" s="295">
        <v>5999800</v>
      </c>
      <c r="K1255" s="71" t="s">
        <v>45</v>
      </c>
      <c r="L1255" s="140" t="s">
        <v>46</v>
      </c>
      <c r="M1255" s="141" t="s">
        <v>2083</v>
      </c>
      <c r="N1255" s="142">
        <v>1999800</v>
      </c>
      <c r="O1255" s="75">
        <f t="shared" si="1035"/>
        <v>1999800</v>
      </c>
      <c r="P1255" s="74">
        <v>5999800</v>
      </c>
      <c r="Q1255" s="74">
        <v>5379400</v>
      </c>
      <c r="R1255" s="74">
        <v>5999800</v>
      </c>
      <c r="S1255" s="143" t="s">
        <v>2074</v>
      </c>
      <c r="T1255" s="77">
        <v>100</v>
      </c>
      <c r="U1255" s="315">
        <f t="shared" si="1036"/>
        <v>90</v>
      </c>
      <c r="V1255" s="315">
        <f t="shared" si="1036"/>
        <v>100</v>
      </c>
      <c r="W1255" s="315">
        <v>31.708915184046983</v>
      </c>
      <c r="X1255" s="315">
        <f t="shared" si="1037"/>
        <v>89.659655321844056</v>
      </c>
      <c r="Y1255" s="78">
        <f>(P1255/J1255)*100</f>
        <v>100</v>
      </c>
      <c r="Z1255" s="79">
        <f t="shared" si="1038"/>
        <v>0</v>
      </c>
      <c r="AA1255" s="79">
        <f>J1255-Q1255</f>
        <v>620400</v>
      </c>
      <c r="AB1255" s="79" t="e">
        <f t="shared" si="1038"/>
        <v>#VALUE!</v>
      </c>
      <c r="AC1255" s="102"/>
      <c r="AD1255" s="103"/>
    </row>
    <row r="1256" spans="1:30" s="293" customFormat="1" ht="30" customHeight="1">
      <c r="A1256" s="5"/>
      <c r="B1256" s="24"/>
      <c r="C1256" s="51" t="s">
        <v>2084</v>
      </c>
      <c r="D1256" s="171"/>
      <c r="E1256" s="171"/>
      <c r="F1256" s="802" t="s">
        <v>63</v>
      </c>
      <c r="G1256" s="817"/>
      <c r="H1256" s="266"/>
      <c r="I1256" s="288"/>
      <c r="J1256" s="289"/>
      <c r="K1256" s="220"/>
      <c r="L1256" s="267"/>
      <c r="M1256" s="290"/>
      <c r="N1256" s="291"/>
      <c r="O1256" s="291"/>
      <c r="P1256" s="291"/>
      <c r="Q1256" s="291"/>
      <c r="R1256" s="291"/>
      <c r="S1256" s="60"/>
      <c r="T1256" s="220"/>
      <c r="U1256" s="220"/>
      <c r="V1256" s="220"/>
      <c r="W1256" s="220"/>
      <c r="X1256" s="220"/>
      <c r="Y1256" s="220"/>
      <c r="Z1256" s="215"/>
      <c r="AA1256" s="215"/>
      <c r="AB1256" s="215"/>
      <c r="AC1256" s="63"/>
      <c r="AD1256" s="64"/>
    </row>
    <row r="1257" spans="1:30" s="100" customFormat="1" ht="30" customHeight="1">
      <c r="A1257" s="88"/>
      <c r="B1257" s="89"/>
      <c r="C1257" s="82" t="s">
        <v>2085</v>
      </c>
      <c r="D1257" s="83"/>
      <c r="E1257" s="83"/>
      <c r="F1257" s="822" t="s">
        <v>65</v>
      </c>
      <c r="G1257" s="823"/>
      <c r="H1257" s="159" t="s">
        <v>376</v>
      </c>
      <c r="I1257" s="145" t="s">
        <v>44</v>
      </c>
      <c r="J1257" s="295">
        <v>19982100</v>
      </c>
      <c r="K1257" s="274" t="s">
        <v>45</v>
      </c>
      <c r="L1257" s="140" t="s">
        <v>46</v>
      </c>
      <c r="M1257" s="141" t="s">
        <v>1310</v>
      </c>
      <c r="N1257" s="142">
        <v>4995525</v>
      </c>
      <c r="O1257" s="75">
        <v>4995525</v>
      </c>
      <c r="P1257" s="74">
        <v>4995525</v>
      </c>
      <c r="Q1257" s="74">
        <v>9625300</v>
      </c>
      <c r="R1257" s="74">
        <v>4995525</v>
      </c>
      <c r="S1257" s="143" t="s">
        <v>2074</v>
      </c>
      <c r="T1257" s="77">
        <v>25</v>
      </c>
      <c r="U1257" s="315">
        <f t="shared" ref="U1257:V1262" si="1039">ROUNDUP(X1257,0)</f>
        <v>49</v>
      </c>
      <c r="V1257" s="315">
        <f t="shared" si="1039"/>
        <v>25</v>
      </c>
      <c r="W1257" s="315">
        <v>31.708915184046983</v>
      </c>
      <c r="X1257" s="315">
        <f t="shared" ref="X1257:X1262" si="1040">Q1257/J1257*100</f>
        <v>48.169611802563296</v>
      </c>
      <c r="Y1257" s="78">
        <f t="shared" ref="Y1257:Y1262" si="1041">(P1257/J1257)*100</f>
        <v>25</v>
      </c>
      <c r="Z1257" s="79">
        <f t="shared" ref="Z1257:AB1262" si="1042">J1257-P1257</f>
        <v>14986575</v>
      </c>
      <c r="AA1257" s="79">
        <f t="shared" ref="AA1257:AA1262" si="1043">J1257-Q1257</f>
        <v>10356800</v>
      </c>
      <c r="AB1257" s="79" t="e">
        <f t="shared" si="1042"/>
        <v>#VALUE!</v>
      </c>
      <c r="AC1257" s="102"/>
      <c r="AD1257" s="103"/>
    </row>
    <row r="1258" spans="1:30" s="100" customFormat="1" ht="30" customHeight="1">
      <c r="A1258" s="88"/>
      <c r="B1258" s="89"/>
      <c r="C1258" s="82" t="s">
        <v>2086</v>
      </c>
      <c r="D1258" s="83"/>
      <c r="E1258" s="83"/>
      <c r="F1258" s="822" t="s">
        <v>67</v>
      </c>
      <c r="G1258" s="823"/>
      <c r="H1258" s="159" t="s">
        <v>376</v>
      </c>
      <c r="I1258" s="145" t="s">
        <v>44</v>
      </c>
      <c r="J1258" s="295">
        <v>27989000</v>
      </c>
      <c r="K1258" s="71" t="s">
        <v>45</v>
      </c>
      <c r="L1258" s="140" t="s">
        <v>46</v>
      </c>
      <c r="M1258" s="141" t="s">
        <v>1310</v>
      </c>
      <c r="N1258" s="142">
        <v>0</v>
      </c>
      <c r="O1258" s="75">
        <v>7231300</v>
      </c>
      <c r="P1258" s="74">
        <v>7231300</v>
      </c>
      <c r="Q1258" s="74">
        <v>14764600</v>
      </c>
      <c r="R1258" s="74">
        <v>7231300</v>
      </c>
      <c r="S1258" s="143" t="s">
        <v>2074</v>
      </c>
      <c r="T1258" s="77">
        <v>26</v>
      </c>
      <c r="U1258" s="315">
        <f t="shared" si="1039"/>
        <v>53</v>
      </c>
      <c r="V1258" s="315">
        <f t="shared" si="1039"/>
        <v>26</v>
      </c>
      <c r="W1258" s="315">
        <v>31.708915184046983</v>
      </c>
      <c r="X1258" s="315">
        <f t="shared" si="1040"/>
        <v>52.751438064954094</v>
      </c>
      <c r="Y1258" s="78">
        <f t="shared" si="1041"/>
        <v>25.836221372682129</v>
      </c>
      <c r="Z1258" s="79">
        <f t="shared" si="1042"/>
        <v>20757700</v>
      </c>
      <c r="AA1258" s="79">
        <f t="shared" si="1043"/>
        <v>13224400</v>
      </c>
      <c r="AB1258" s="79" t="e">
        <f t="shared" si="1042"/>
        <v>#VALUE!</v>
      </c>
      <c r="AC1258" s="102"/>
      <c r="AD1258" s="103"/>
    </row>
    <row r="1259" spans="1:30" s="100" customFormat="1" ht="30" customHeight="1">
      <c r="A1259" s="88"/>
      <c r="B1259" s="89"/>
      <c r="C1259" s="82" t="s">
        <v>2087</v>
      </c>
      <c r="D1259" s="83"/>
      <c r="E1259" s="83"/>
      <c r="F1259" s="822" t="s">
        <v>69</v>
      </c>
      <c r="G1259" s="823"/>
      <c r="H1259" s="159" t="s">
        <v>376</v>
      </c>
      <c r="I1259" s="145" t="s">
        <v>44</v>
      </c>
      <c r="J1259" s="295">
        <v>18371600</v>
      </c>
      <c r="K1259" s="71" t="s">
        <v>45</v>
      </c>
      <c r="L1259" s="140" t="s">
        <v>46</v>
      </c>
      <c r="M1259" s="141" t="s">
        <v>1310</v>
      </c>
      <c r="N1259" s="142">
        <v>4592900</v>
      </c>
      <c r="O1259" s="75">
        <v>4592900</v>
      </c>
      <c r="P1259" s="74">
        <v>4592900</v>
      </c>
      <c r="Q1259" s="74">
        <v>9176400</v>
      </c>
      <c r="R1259" s="74">
        <v>4592900</v>
      </c>
      <c r="S1259" s="143" t="s">
        <v>2074</v>
      </c>
      <c r="T1259" s="77">
        <v>25</v>
      </c>
      <c r="U1259" s="315">
        <f t="shared" si="1039"/>
        <v>50</v>
      </c>
      <c r="V1259" s="315">
        <f t="shared" si="1039"/>
        <v>25</v>
      </c>
      <c r="W1259" s="315">
        <v>31.708915184046983</v>
      </c>
      <c r="X1259" s="315">
        <f t="shared" si="1040"/>
        <v>49.948834069977579</v>
      </c>
      <c r="Y1259" s="78">
        <f t="shared" si="1041"/>
        <v>25</v>
      </c>
      <c r="Z1259" s="79">
        <f t="shared" si="1042"/>
        <v>13778700</v>
      </c>
      <c r="AA1259" s="79">
        <f t="shared" si="1043"/>
        <v>9195200</v>
      </c>
      <c r="AB1259" s="79" t="e">
        <f t="shared" si="1042"/>
        <v>#VALUE!</v>
      </c>
      <c r="AC1259" s="102"/>
      <c r="AD1259" s="103"/>
    </row>
    <row r="1260" spans="1:30" s="100" customFormat="1" ht="30" customHeight="1">
      <c r="A1260" s="271"/>
      <c r="B1260" s="272"/>
      <c r="C1260" s="82" t="s">
        <v>2088</v>
      </c>
      <c r="D1260" s="83"/>
      <c r="E1260" s="83"/>
      <c r="F1260" s="822" t="s">
        <v>71</v>
      </c>
      <c r="G1260" s="823"/>
      <c r="H1260" s="159" t="s">
        <v>376</v>
      </c>
      <c r="I1260" s="145" t="s">
        <v>44</v>
      </c>
      <c r="J1260" s="295">
        <v>19313100</v>
      </c>
      <c r="K1260" s="71" t="s">
        <v>45</v>
      </c>
      <c r="L1260" s="140" t="s">
        <v>46</v>
      </c>
      <c r="M1260" s="141" t="s">
        <v>1310</v>
      </c>
      <c r="N1260" s="142">
        <v>4828275</v>
      </c>
      <c r="O1260" s="75">
        <v>4828275</v>
      </c>
      <c r="P1260" s="74">
        <v>4828275</v>
      </c>
      <c r="Q1260" s="74">
        <v>4622200</v>
      </c>
      <c r="R1260" s="74">
        <v>4828275</v>
      </c>
      <c r="S1260" s="143" t="s">
        <v>2074</v>
      </c>
      <c r="T1260" s="77">
        <v>25</v>
      </c>
      <c r="U1260" s="315">
        <f t="shared" si="1039"/>
        <v>24</v>
      </c>
      <c r="V1260" s="315">
        <f t="shared" si="1039"/>
        <v>25</v>
      </c>
      <c r="W1260" s="315">
        <v>31.708915184046983</v>
      </c>
      <c r="X1260" s="315">
        <f t="shared" si="1040"/>
        <v>23.932978134012664</v>
      </c>
      <c r="Y1260" s="78">
        <f t="shared" si="1041"/>
        <v>25</v>
      </c>
      <c r="Z1260" s="79">
        <f t="shared" si="1042"/>
        <v>14484825</v>
      </c>
      <c r="AA1260" s="79">
        <f t="shared" si="1043"/>
        <v>14690900</v>
      </c>
      <c r="AB1260" s="79" t="e">
        <f t="shared" si="1042"/>
        <v>#VALUE!</v>
      </c>
      <c r="AC1260" s="102"/>
      <c r="AD1260" s="103"/>
    </row>
    <row r="1261" spans="1:30" s="100" customFormat="1" ht="30" customHeight="1">
      <c r="A1261" s="271"/>
      <c r="B1261" s="272"/>
      <c r="C1261" s="82" t="s">
        <v>2089</v>
      </c>
      <c r="D1261" s="83"/>
      <c r="E1261" s="83"/>
      <c r="F1261" s="822" t="s">
        <v>73</v>
      </c>
      <c r="G1261" s="823"/>
      <c r="H1261" s="159" t="s">
        <v>376</v>
      </c>
      <c r="I1261" s="145" t="s">
        <v>44</v>
      </c>
      <c r="J1261" s="295">
        <v>19996000</v>
      </c>
      <c r="K1261" s="71" t="s">
        <v>45</v>
      </c>
      <c r="L1261" s="140" t="s">
        <v>46</v>
      </c>
      <c r="M1261" s="141" t="s">
        <v>1310</v>
      </c>
      <c r="N1261" s="142">
        <v>4998999</v>
      </c>
      <c r="O1261" s="75">
        <v>3135000</v>
      </c>
      <c r="P1261" s="74">
        <v>3135000</v>
      </c>
      <c r="Q1261" s="74">
        <v>7350000</v>
      </c>
      <c r="R1261" s="74">
        <v>3135000</v>
      </c>
      <c r="S1261" s="143" t="s">
        <v>2074</v>
      </c>
      <c r="T1261" s="77">
        <v>16</v>
      </c>
      <c r="U1261" s="315">
        <f t="shared" si="1039"/>
        <v>37</v>
      </c>
      <c r="V1261" s="315">
        <f t="shared" si="1039"/>
        <v>16</v>
      </c>
      <c r="W1261" s="315">
        <v>31.708915184046983</v>
      </c>
      <c r="X1261" s="315">
        <f t="shared" si="1040"/>
        <v>36.757351470294061</v>
      </c>
      <c r="Y1261" s="78">
        <f t="shared" si="1041"/>
        <v>15.678135627125425</v>
      </c>
      <c r="Z1261" s="79">
        <f t="shared" si="1042"/>
        <v>16861000</v>
      </c>
      <c r="AA1261" s="79">
        <f t="shared" si="1043"/>
        <v>12646000</v>
      </c>
      <c r="AB1261" s="79" t="e">
        <f t="shared" si="1042"/>
        <v>#VALUE!</v>
      </c>
      <c r="AC1261" s="102"/>
      <c r="AD1261" s="103"/>
    </row>
    <row r="1262" spans="1:30" s="100" customFormat="1" ht="30" customHeight="1">
      <c r="A1262" s="88"/>
      <c r="B1262" s="89"/>
      <c r="C1262" s="82" t="s">
        <v>2090</v>
      </c>
      <c r="D1262" s="83"/>
      <c r="E1262" s="83"/>
      <c r="F1262" s="822" t="s">
        <v>77</v>
      </c>
      <c r="G1262" s="823"/>
      <c r="H1262" s="159" t="s">
        <v>376</v>
      </c>
      <c r="I1262" s="145" t="s">
        <v>44</v>
      </c>
      <c r="J1262" s="295">
        <v>187574000</v>
      </c>
      <c r="K1262" s="71" t="s">
        <v>45</v>
      </c>
      <c r="L1262" s="140" t="s">
        <v>46</v>
      </c>
      <c r="M1262" s="141" t="s">
        <v>1310</v>
      </c>
      <c r="N1262" s="142">
        <v>46893498</v>
      </c>
      <c r="O1262" s="75">
        <v>90777900</v>
      </c>
      <c r="P1262" s="74">
        <v>90777900</v>
      </c>
      <c r="Q1262" s="74">
        <v>124718239</v>
      </c>
      <c r="R1262" s="74">
        <v>90777900</v>
      </c>
      <c r="S1262" s="143" t="s">
        <v>2074</v>
      </c>
      <c r="T1262" s="77">
        <v>49</v>
      </c>
      <c r="U1262" s="315">
        <f t="shared" si="1039"/>
        <v>67</v>
      </c>
      <c r="V1262" s="315">
        <f t="shared" si="1039"/>
        <v>49</v>
      </c>
      <c r="W1262" s="315">
        <v>31.708915184046983</v>
      </c>
      <c r="X1262" s="315">
        <f t="shared" si="1040"/>
        <v>66.490152686406432</v>
      </c>
      <c r="Y1262" s="78">
        <f t="shared" si="1041"/>
        <v>48.395779798906027</v>
      </c>
      <c r="Z1262" s="79">
        <f t="shared" si="1042"/>
        <v>96796100</v>
      </c>
      <c r="AA1262" s="79">
        <f t="shared" si="1043"/>
        <v>62855761</v>
      </c>
      <c r="AB1262" s="79" t="e">
        <f t="shared" si="1042"/>
        <v>#VALUE!</v>
      </c>
      <c r="AC1262" s="102"/>
      <c r="AD1262" s="103"/>
    </row>
    <row r="1263" spans="1:30" s="293" customFormat="1" ht="30" customHeight="1">
      <c r="A1263" s="5"/>
      <c r="B1263" s="24"/>
      <c r="C1263" s="51" t="s">
        <v>2091</v>
      </c>
      <c r="D1263" s="171"/>
      <c r="E1263" s="171"/>
      <c r="F1263" s="802" t="s">
        <v>193</v>
      </c>
      <c r="G1263" s="817"/>
      <c r="H1263" s="266"/>
      <c r="I1263" s="288"/>
      <c r="J1263" s="289"/>
      <c r="K1263" s="220"/>
      <c r="L1263" s="267"/>
      <c r="M1263" s="290"/>
      <c r="N1263" s="291"/>
      <c r="O1263" s="291"/>
      <c r="P1263" s="291"/>
      <c r="Q1263" s="291"/>
      <c r="R1263" s="291"/>
      <c r="S1263" s="60"/>
      <c r="T1263" s="220"/>
      <c r="U1263" s="220"/>
      <c r="V1263" s="220"/>
      <c r="W1263" s="220"/>
      <c r="X1263" s="220"/>
      <c r="Y1263" s="220"/>
      <c r="Z1263" s="215"/>
      <c r="AA1263" s="215"/>
      <c r="AB1263" s="215"/>
      <c r="AC1263" s="63"/>
      <c r="AD1263" s="64"/>
    </row>
    <row r="1264" spans="1:30" s="100" customFormat="1" ht="30" customHeight="1">
      <c r="A1264" s="88"/>
      <c r="B1264" s="89"/>
      <c r="C1264" s="82" t="s">
        <v>2092</v>
      </c>
      <c r="D1264" s="83"/>
      <c r="E1264" s="83"/>
      <c r="F1264" s="822" t="s">
        <v>197</v>
      </c>
      <c r="G1264" s="823"/>
      <c r="H1264" s="159" t="s">
        <v>376</v>
      </c>
      <c r="I1264" s="145" t="s">
        <v>44</v>
      </c>
      <c r="J1264" s="295">
        <v>25000000</v>
      </c>
      <c r="K1264" s="71" t="s">
        <v>45</v>
      </c>
      <c r="L1264" s="140" t="s">
        <v>46</v>
      </c>
      <c r="M1264" s="434" t="s">
        <v>2093</v>
      </c>
      <c r="N1264" s="142">
        <v>0</v>
      </c>
      <c r="O1264" s="75">
        <f>N1264</f>
        <v>0</v>
      </c>
      <c r="P1264" s="74">
        <f t="shared" ref="P1264:R1264" si="1044">O1264</f>
        <v>0</v>
      </c>
      <c r="Q1264" s="74">
        <v>24785697</v>
      </c>
      <c r="R1264" s="74">
        <f t="shared" si="1044"/>
        <v>24785697</v>
      </c>
      <c r="S1264" s="143" t="s">
        <v>2074</v>
      </c>
      <c r="T1264" s="77">
        <v>0</v>
      </c>
      <c r="U1264" s="315">
        <f t="shared" ref="U1264:V1264" si="1045">ROUNDUP(X1264,0)</f>
        <v>100</v>
      </c>
      <c r="V1264" s="315">
        <f t="shared" si="1045"/>
        <v>0</v>
      </c>
      <c r="W1264" s="315">
        <v>31.708915184046983</v>
      </c>
      <c r="X1264" s="315">
        <f t="shared" ref="X1264" si="1046">Q1264/J1264*100</f>
        <v>99.14278800000001</v>
      </c>
      <c r="Y1264" s="78">
        <f>(P1264/J1264)*100</f>
        <v>0</v>
      </c>
      <c r="Z1264" s="79">
        <f>J1264-P1264</f>
        <v>25000000</v>
      </c>
      <c r="AA1264" s="79">
        <f>J1264-Q1264</f>
        <v>214303</v>
      </c>
      <c r="AB1264" s="79" t="e">
        <f>L1264-R1264</f>
        <v>#VALUE!</v>
      </c>
      <c r="AC1264" s="102"/>
      <c r="AD1264" s="103"/>
    </row>
    <row r="1265" spans="1:30" s="293" customFormat="1" ht="30" customHeight="1">
      <c r="A1265" s="5"/>
      <c r="B1265" s="24"/>
      <c r="C1265" s="51" t="s">
        <v>2094</v>
      </c>
      <c r="D1265" s="171"/>
      <c r="E1265" s="171"/>
      <c r="F1265" s="802" t="s">
        <v>79</v>
      </c>
      <c r="G1265" s="817"/>
      <c r="H1265" s="266"/>
      <c r="I1265" s="288"/>
      <c r="J1265" s="289"/>
      <c r="K1265" s="220"/>
      <c r="L1265" s="267"/>
      <c r="M1265" s="290"/>
      <c r="N1265" s="291"/>
      <c r="O1265" s="291"/>
      <c r="P1265" s="291"/>
      <c r="Q1265" s="291"/>
      <c r="R1265" s="291"/>
      <c r="S1265" s="60"/>
      <c r="T1265" s="220"/>
      <c r="U1265" s="220"/>
      <c r="V1265" s="220"/>
      <c r="W1265" s="220"/>
      <c r="X1265" s="220"/>
      <c r="Y1265" s="220"/>
      <c r="Z1265" s="215"/>
      <c r="AA1265" s="215"/>
      <c r="AB1265" s="215"/>
      <c r="AC1265" s="63"/>
      <c r="AD1265" s="64"/>
    </row>
    <row r="1266" spans="1:30" s="100" customFormat="1" ht="30" customHeight="1">
      <c r="A1266" s="271"/>
      <c r="B1266" s="272"/>
      <c r="C1266" s="82" t="s">
        <v>2095</v>
      </c>
      <c r="D1266" s="83"/>
      <c r="E1266" s="83"/>
      <c r="F1266" s="822" t="s">
        <v>81</v>
      </c>
      <c r="G1266" s="823"/>
      <c r="H1266" s="159" t="s">
        <v>376</v>
      </c>
      <c r="I1266" s="145" t="s">
        <v>44</v>
      </c>
      <c r="J1266" s="295">
        <v>2000000</v>
      </c>
      <c r="K1266" s="71" t="s">
        <v>45</v>
      </c>
      <c r="L1266" s="140" t="s">
        <v>46</v>
      </c>
      <c r="M1266" s="141" t="s">
        <v>2096</v>
      </c>
      <c r="N1266" s="142">
        <v>400000</v>
      </c>
      <c r="O1266" s="75">
        <v>400000</v>
      </c>
      <c r="P1266" s="74">
        <v>1000000</v>
      </c>
      <c r="Q1266" s="74">
        <v>1000000</v>
      </c>
      <c r="R1266" s="74">
        <v>1000000</v>
      </c>
      <c r="S1266" s="143" t="s">
        <v>2074</v>
      </c>
      <c r="T1266" s="77">
        <v>50</v>
      </c>
      <c r="U1266" s="315">
        <f t="shared" ref="U1266:V1268" si="1047">ROUNDUP(X1266,0)</f>
        <v>50</v>
      </c>
      <c r="V1266" s="315">
        <f t="shared" si="1047"/>
        <v>50</v>
      </c>
      <c r="W1266" s="315">
        <v>31.708915184046983</v>
      </c>
      <c r="X1266" s="315">
        <f t="shared" ref="X1266:X1268" si="1048">Q1266/J1266*100</f>
        <v>50</v>
      </c>
      <c r="Y1266" s="78">
        <f>(P1266/J1266)*100</f>
        <v>50</v>
      </c>
      <c r="Z1266" s="79">
        <f t="shared" ref="Z1266:AB1268" si="1049">J1266-P1266</f>
        <v>1000000</v>
      </c>
      <c r="AA1266" s="79">
        <f>J1266-Q1266</f>
        <v>1000000</v>
      </c>
      <c r="AB1266" s="79" t="e">
        <f t="shared" si="1049"/>
        <v>#VALUE!</v>
      </c>
      <c r="AC1266" s="102"/>
      <c r="AD1266" s="103"/>
    </row>
    <row r="1267" spans="1:30" s="100" customFormat="1" ht="30" customHeight="1">
      <c r="A1267" s="271"/>
      <c r="B1267" s="272"/>
      <c r="C1267" s="82" t="s">
        <v>2097</v>
      </c>
      <c r="D1267" s="83"/>
      <c r="E1267" s="83"/>
      <c r="F1267" s="822" t="s">
        <v>83</v>
      </c>
      <c r="G1267" s="823"/>
      <c r="H1267" s="159" t="s">
        <v>376</v>
      </c>
      <c r="I1267" s="145" t="s">
        <v>44</v>
      </c>
      <c r="J1267" s="295">
        <v>50000300</v>
      </c>
      <c r="K1267" s="71" t="s">
        <v>45</v>
      </c>
      <c r="L1267" s="140" t="s">
        <v>46</v>
      </c>
      <c r="M1267" s="141" t="s">
        <v>1310</v>
      </c>
      <c r="N1267" s="142">
        <v>12500075</v>
      </c>
      <c r="O1267" s="75">
        <v>7638120</v>
      </c>
      <c r="P1267" s="74">
        <v>7638120</v>
      </c>
      <c r="Q1267" s="74">
        <v>16297930</v>
      </c>
      <c r="R1267" s="74">
        <v>7638120</v>
      </c>
      <c r="S1267" s="143" t="s">
        <v>2074</v>
      </c>
      <c r="T1267" s="77">
        <v>16</v>
      </c>
      <c r="U1267" s="315">
        <f t="shared" si="1047"/>
        <v>33</v>
      </c>
      <c r="V1267" s="315">
        <f t="shared" si="1047"/>
        <v>16</v>
      </c>
      <c r="W1267" s="315">
        <v>31.708915184046983</v>
      </c>
      <c r="X1267" s="315">
        <f t="shared" si="1048"/>
        <v>32.595664426013442</v>
      </c>
      <c r="Y1267" s="78">
        <f>(P1267/J1267)*100</f>
        <v>15.276148343109941</v>
      </c>
      <c r="Z1267" s="79">
        <f t="shared" si="1049"/>
        <v>42362180</v>
      </c>
      <c r="AA1267" s="79">
        <f>J1267-Q1267</f>
        <v>33702370</v>
      </c>
      <c r="AB1267" s="79" t="e">
        <f t="shared" si="1049"/>
        <v>#VALUE!</v>
      </c>
      <c r="AC1267" s="102"/>
      <c r="AD1267" s="103"/>
    </row>
    <row r="1268" spans="1:30" s="100" customFormat="1" ht="30" customHeight="1">
      <c r="A1268" s="88"/>
      <c r="B1268" s="272"/>
      <c r="C1268" s="82" t="s">
        <v>2098</v>
      </c>
      <c r="D1268" s="83"/>
      <c r="E1268" s="83"/>
      <c r="F1268" s="822" t="s">
        <v>87</v>
      </c>
      <c r="G1268" s="823"/>
      <c r="H1268" s="159" t="s">
        <v>376</v>
      </c>
      <c r="I1268" s="145" t="s">
        <v>44</v>
      </c>
      <c r="J1268" s="295">
        <v>145324800</v>
      </c>
      <c r="K1268" s="71" t="s">
        <v>45</v>
      </c>
      <c r="L1268" s="140" t="s">
        <v>46</v>
      </c>
      <c r="M1268" s="141" t="s">
        <v>1310</v>
      </c>
      <c r="N1268" s="142">
        <v>36331200</v>
      </c>
      <c r="O1268" s="75">
        <v>52788699</v>
      </c>
      <c r="P1268" s="74">
        <v>52788699</v>
      </c>
      <c r="Q1268" s="74">
        <v>63673591</v>
      </c>
      <c r="R1268" s="74">
        <v>52788699</v>
      </c>
      <c r="S1268" s="143" t="s">
        <v>2074</v>
      </c>
      <c r="T1268" s="77">
        <v>37</v>
      </c>
      <c r="U1268" s="315">
        <f t="shared" si="1047"/>
        <v>44</v>
      </c>
      <c r="V1268" s="315">
        <f t="shared" si="1047"/>
        <v>37</v>
      </c>
      <c r="W1268" s="315">
        <v>31.708915184046983</v>
      </c>
      <c r="X1268" s="315">
        <f t="shared" si="1048"/>
        <v>43.814676503941513</v>
      </c>
      <c r="Y1268" s="78">
        <f>(P1268/J1268)*100</f>
        <v>36.324632134363853</v>
      </c>
      <c r="Z1268" s="79">
        <f t="shared" si="1049"/>
        <v>92536101</v>
      </c>
      <c r="AA1268" s="79">
        <f>J1268-Q1268</f>
        <v>81651209</v>
      </c>
      <c r="AB1268" s="79" t="e">
        <f t="shared" si="1049"/>
        <v>#VALUE!</v>
      </c>
      <c r="AC1268" s="102"/>
      <c r="AD1268" s="103"/>
    </row>
    <row r="1269" spans="1:30" s="293" customFormat="1" ht="30" customHeight="1">
      <c r="A1269" s="5"/>
      <c r="B1269" s="24"/>
      <c r="C1269" s="51" t="s">
        <v>2099</v>
      </c>
      <c r="D1269" s="171"/>
      <c r="E1269" s="171"/>
      <c r="F1269" s="802" t="s">
        <v>90</v>
      </c>
      <c r="G1269" s="817"/>
      <c r="H1269" s="266"/>
      <c r="I1269" s="288"/>
      <c r="J1269" s="289"/>
      <c r="K1269" s="220"/>
      <c r="L1269" s="267"/>
      <c r="M1269" s="290"/>
      <c r="N1269" s="291"/>
      <c r="O1269" s="291"/>
      <c r="P1269" s="291"/>
      <c r="Q1269" s="291"/>
      <c r="R1269" s="291"/>
      <c r="S1269" s="60"/>
      <c r="T1269" s="220"/>
      <c r="U1269" s="220"/>
      <c r="V1269" s="220"/>
      <c r="W1269" s="220"/>
      <c r="X1269" s="220"/>
      <c r="Y1269" s="220"/>
      <c r="Z1269" s="215"/>
      <c r="AA1269" s="215"/>
      <c r="AB1269" s="215"/>
      <c r="AC1269" s="63"/>
      <c r="AD1269" s="64"/>
    </row>
    <row r="1270" spans="1:30" s="100" customFormat="1" ht="30" customHeight="1">
      <c r="A1270" s="88"/>
      <c r="B1270" s="272"/>
      <c r="C1270" s="82" t="s">
        <v>2100</v>
      </c>
      <c r="D1270" s="83"/>
      <c r="E1270" s="83"/>
      <c r="F1270" s="822" t="s">
        <v>497</v>
      </c>
      <c r="G1270" s="823"/>
      <c r="H1270" s="159" t="s">
        <v>376</v>
      </c>
      <c r="I1270" s="145" t="s">
        <v>44</v>
      </c>
      <c r="J1270" s="295">
        <v>40235600</v>
      </c>
      <c r="K1270" s="71" t="s">
        <v>45</v>
      </c>
      <c r="L1270" s="140" t="s">
        <v>46</v>
      </c>
      <c r="M1270" s="141" t="s">
        <v>823</v>
      </c>
      <c r="N1270" s="142">
        <v>10118125</v>
      </c>
      <c r="O1270" s="75">
        <v>10118125</v>
      </c>
      <c r="P1270" s="74">
        <v>10118125</v>
      </c>
      <c r="Q1270" s="74">
        <v>20471350</v>
      </c>
      <c r="R1270" s="74">
        <v>10118125</v>
      </c>
      <c r="S1270" s="143" t="s">
        <v>2074</v>
      </c>
      <c r="T1270" s="77">
        <v>26</v>
      </c>
      <c r="U1270" s="315">
        <f t="shared" ref="U1270:V1272" si="1050">ROUNDUP(X1270,0)</f>
        <v>51</v>
      </c>
      <c r="V1270" s="315">
        <f t="shared" si="1050"/>
        <v>26</v>
      </c>
      <c r="W1270" s="315">
        <v>31.708915184046983</v>
      </c>
      <c r="X1270" s="315">
        <f t="shared" ref="X1270:X1272" si="1051">Q1270/J1270*100</f>
        <v>50.878699460179547</v>
      </c>
      <c r="Y1270" s="78">
        <f>(P1270/J1270)*100</f>
        <v>25.147195518396643</v>
      </c>
      <c r="Z1270" s="79">
        <f t="shared" ref="Z1270:AB1272" si="1052">J1270-P1270</f>
        <v>30117475</v>
      </c>
      <c r="AA1270" s="79">
        <f>J1270-Q1270</f>
        <v>19764250</v>
      </c>
      <c r="AB1270" s="79" t="e">
        <f t="shared" si="1052"/>
        <v>#VALUE!</v>
      </c>
      <c r="AC1270" s="102"/>
      <c r="AD1270" s="103"/>
    </row>
    <row r="1271" spans="1:30" s="100" customFormat="1" ht="30" customHeight="1">
      <c r="A1271" s="271"/>
      <c r="B1271" s="272"/>
      <c r="C1271" s="82" t="s">
        <v>2101</v>
      </c>
      <c r="D1271" s="83"/>
      <c r="E1271" s="83"/>
      <c r="F1271" s="822" t="s">
        <v>501</v>
      </c>
      <c r="G1271" s="823"/>
      <c r="H1271" s="159" t="s">
        <v>376</v>
      </c>
      <c r="I1271" s="145" t="s">
        <v>44</v>
      </c>
      <c r="J1271" s="295">
        <v>11680000</v>
      </c>
      <c r="K1271" s="71" t="s">
        <v>45</v>
      </c>
      <c r="L1271" s="140" t="s">
        <v>46</v>
      </c>
      <c r="M1271" s="141" t="s">
        <v>1310</v>
      </c>
      <c r="N1271" s="142">
        <v>2920000</v>
      </c>
      <c r="O1271" s="75">
        <v>2920000</v>
      </c>
      <c r="P1271" s="74">
        <v>2920000</v>
      </c>
      <c r="Q1271" s="74">
        <v>5840000</v>
      </c>
      <c r="R1271" s="74">
        <v>2920000</v>
      </c>
      <c r="S1271" s="143" t="s">
        <v>2074</v>
      </c>
      <c r="T1271" s="77">
        <v>25</v>
      </c>
      <c r="U1271" s="315">
        <f t="shared" si="1050"/>
        <v>50</v>
      </c>
      <c r="V1271" s="315">
        <f t="shared" si="1050"/>
        <v>25</v>
      </c>
      <c r="W1271" s="315">
        <v>31.708915184046983</v>
      </c>
      <c r="X1271" s="315">
        <f t="shared" si="1051"/>
        <v>50</v>
      </c>
      <c r="Y1271" s="78">
        <f>(P1271/J1271)*100</f>
        <v>25</v>
      </c>
      <c r="Z1271" s="79">
        <f t="shared" si="1052"/>
        <v>8760000</v>
      </c>
      <c r="AA1271" s="79">
        <f>J1271-Q1271</f>
        <v>5840000</v>
      </c>
      <c r="AB1271" s="79" t="e">
        <f t="shared" si="1052"/>
        <v>#VALUE!</v>
      </c>
      <c r="AC1271" s="102"/>
      <c r="AD1271" s="103"/>
    </row>
    <row r="1272" spans="1:30" s="100" customFormat="1" ht="30" customHeight="1">
      <c r="A1272" s="271"/>
      <c r="B1272" s="272"/>
      <c r="C1272" s="82" t="s">
        <v>2102</v>
      </c>
      <c r="D1272" s="83"/>
      <c r="E1272" s="83"/>
      <c r="F1272" s="822" t="s">
        <v>206</v>
      </c>
      <c r="G1272" s="823"/>
      <c r="H1272" s="159" t="s">
        <v>376</v>
      </c>
      <c r="I1272" s="145" t="s">
        <v>44</v>
      </c>
      <c r="J1272" s="295">
        <v>103971100</v>
      </c>
      <c r="K1272" s="71" t="s">
        <v>45</v>
      </c>
      <c r="L1272" s="140" t="s">
        <v>46</v>
      </c>
      <c r="M1272" s="141" t="s">
        <v>1310</v>
      </c>
      <c r="N1272" s="142">
        <v>25992775</v>
      </c>
      <c r="O1272" s="75">
        <v>25992775</v>
      </c>
      <c r="P1272" s="74">
        <v>25992775</v>
      </c>
      <c r="Q1272" s="74">
        <v>47486950</v>
      </c>
      <c r="R1272" s="74">
        <v>25992775</v>
      </c>
      <c r="S1272" s="143" t="s">
        <v>2074</v>
      </c>
      <c r="T1272" s="77">
        <v>25</v>
      </c>
      <c r="U1272" s="315">
        <f t="shared" si="1050"/>
        <v>46</v>
      </c>
      <c r="V1272" s="315">
        <f t="shared" si="1050"/>
        <v>25</v>
      </c>
      <c r="W1272" s="315">
        <v>31.708915184046983</v>
      </c>
      <c r="X1272" s="315">
        <f t="shared" si="1051"/>
        <v>45.673220731530208</v>
      </c>
      <c r="Y1272" s="78">
        <f>(P1272/J1272)*100</f>
        <v>25</v>
      </c>
      <c r="Z1272" s="79">
        <f t="shared" si="1052"/>
        <v>77978325</v>
      </c>
      <c r="AA1272" s="79">
        <f>J1272-Q1272</f>
        <v>56484150</v>
      </c>
      <c r="AB1272" s="79" t="e">
        <f t="shared" si="1052"/>
        <v>#VALUE!</v>
      </c>
      <c r="AC1272" s="102"/>
      <c r="AD1272" s="103"/>
    </row>
    <row r="1273" spans="1:30" s="293" customFormat="1" ht="30" customHeight="1">
      <c r="A1273" s="5"/>
      <c r="B1273" s="24"/>
      <c r="C1273" s="51" t="s">
        <v>2103</v>
      </c>
      <c r="D1273" s="171"/>
      <c r="E1273" s="171"/>
      <c r="F1273" s="802" t="s">
        <v>2104</v>
      </c>
      <c r="G1273" s="817"/>
      <c r="H1273" s="266"/>
      <c r="I1273" s="288"/>
      <c r="J1273" s="289"/>
      <c r="K1273" s="220"/>
      <c r="L1273" s="267"/>
      <c r="M1273" s="290"/>
      <c r="N1273" s="291"/>
      <c r="O1273" s="291"/>
      <c r="P1273" s="291"/>
      <c r="Q1273" s="291"/>
      <c r="R1273" s="291"/>
      <c r="S1273" s="60"/>
      <c r="T1273" s="220"/>
      <c r="U1273" s="220"/>
      <c r="V1273" s="220"/>
      <c r="W1273" s="220"/>
      <c r="X1273" s="220"/>
      <c r="Y1273" s="220"/>
      <c r="Z1273" s="215"/>
      <c r="AA1273" s="215"/>
      <c r="AB1273" s="215"/>
      <c r="AC1273" s="63"/>
      <c r="AD1273" s="64"/>
    </row>
    <row r="1274" spans="1:30" s="293" customFormat="1" ht="45" customHeight="1">
      <c r="A1274" s="5"/>
      <c r="B1274" s="24"/>
      <c r="C1274" s="51" t="s">
        <v>2105</v>
      </c>
      <c r="D1274" s="171"/>
      <c r="E1274" s="171"/>
      <c r="F1274" s="802" t="s">
        <v>2106</v>
      </c>
      <c r="G1274" s="817"/>
      <c r="H1274" s="266"/>
      <c r="I1274" s="288"/>
      <c r="J1274" s="289"/>
      <c r="K1274" s="220"/>
      <c r="L1274" s="267"/>
      <c r="M1274" s="290"/>
      <c r="N1274" s="291"/>
      <c r="O1274" s="291"/>
      <c r="P1274" s="291"/>
      <c r="Q1274" s="291"/>
      <c r="R1274" s="291"/>
      <c r="S1274" s="60"/>
      <c r="T1274" s="220"/>
      <c r="U1274" s="220"/>
      <c r="V1274" s="220"/>
      <c r="W1274" s="220"/>
      <c r="X1274" s="220"/>
      <c r="Y1274" s="220"/>
      <c r="Z1274" s="215"/>
      <c r="AA1274" s="215"/>
      <c r="AB1274" s="215"/>
      <c r="AC1274" s="63"/>
      <c r="AD1274" s="64"/>
    </row>
    <row r="1275" spans="1:30" s="100" customFormat="1" ht="30" customHeight="1">
      <c r="A1275" s="271"/>
      <c r="B1275" s="272"/>
      <c r="C1275" s="82" t="s">
        <v>2107</v>
      </c>
      <c r="D1275" s="83"/>
      <c r="E1275" s="83"/>
      <c r="F1275" s="822" t="s">
        <v>2108</v>
      </c>
      <c r="G1275" s="823"/>
      <c r="H1275" s="159" t="s">
        <v>376</v>
      </c>
      <c r="I1275" s="145" t="s">
        <v>44</v>
      </c>
      <c r="J1275" s="295">
        <v>257750600</v>
      </c>
      <c r="K1275" s="71" t="s">
        <v>45</v>
      </c>
      <c r="L1275" s="140" t="s">
        <v>46</v>
      </c>
      <c r="M1275" s="141" t="s">
        <v>2109</v>
      </c>
      <c r="N1275" s="142">
        <v>0</v>
      </c>
      <c r="O1275" s="75">
        <f>N1275</f>
        <v>0</v>
      </c>
      <c r="P1275" s="74">
        <v>40292300</v>
      </c>
      <c r="Q1275" s="74">
        <v>140000000</v>
      </c>
      <c r="R1275" s="74">
        <v>40292300</v>
      </c>
      <c r="S1275" s="143" t="s">
        <v>2074</v>
      </c>
      <c r="T1275" s="77">
        <v>16</v>
      </c>
      <c r="U1275" s="315">
        <f t="shared" ref="U1275:V1275" si="1053">ROUNDUP(X1275,0)</f>
        <v>55</v>
      </c>
      <c r="V1275" s="315">
        <f t="shared" si="1053"/>
        <v>16</v>
      </c>
      <c r="W1275" s="315">
        <v>31.708915184046983</v>
      </c>
      <c r="X1275" s="315">
        <f t="shared" ref="X1275" si="1054">Q1275/J1275*100</f>
        <v>54.316071427185818</v>
      </c>
      <c r="Y1275" s="78">
        <f>(P1275/J1275)*100</f>
        <v>15.632281748325708</v>
      </c>
      <c r="Z1275" s="79">
        <f>J1275-P1275</f>
        <v>217458300</v>
      </c>
      <c r="AA1275" s="79">
        <f>J1275-Q1275</f>
        <v>117750600</v>
      </c>
      <c r="AB1275" s="79" t="e">
        <f>L1275-R1275</f>
        <v>#VALUE!</v>
      </c>
      <c r="AC1275" s="102"/>
      <c r="AD1275" s="103"/>
    </row>
    <row r="1276" spans="1:30" s="293" customFormat="1" ht="30" customHeight="1">
      <c r="A1276" s="5"/>
      <c r="B1276" s="24"/>
      <c r="C1276" s="51" t="s">
        <v>2110</v>
      </c>
      <c r="D1276" s="171"/>
      <c r="E1276" s="171"/>
      <c r="F1276" s="802" t="s">
        <v>2111</v>
      </c>
      <c r="G1276" s="817"/>
      <c r="H1276" s="266"/>
      <c r="I1276" s="288"/>
      <c r="J1276" s="289"/>
      <c r="K1276" s="220"/>
      <c r="L1276" s="267"/>
      <c r="M1276" s="290"/>
      <c r="N1276" s="291"/>
      <c r="O1276" s="291"/>
      <c r="P1276" s="291"/>
      <c r="Q1276" s="291"/>
      <c r="R1276" s="291"/>
      <c r="S1276" s="60"/>
      <c r="T1276" s="220"/>
      <c r="U1276" s="220"/>
      <c r="V1276" s="220"/>
      <c r="W1276" s="220"/>
      <c r="X1276" s="220"/>
      <c r="Y1276" s="220"/>
      <c r="Z1276" s="215"/>
      <c r="AA1276" s="215"/>
      <c r="AB1276" s="215"/>
      <c r="AC1276" s="63"/>
      <c r="AD1276" s="64"/>
    </row>
    <row r="1277" spans="1:30" s="100" customFormat="1" ht="30" customHeight="1">
      <c r="A1277" s="271"/>
      <c r="B1277" s="272"/>
      <c r="C1277" s="82" t="s">
        <v>2112</v>
      </c>
      <c r="D1277" s="83"/>
      <c r="E1277" s="83"/>
      <c r="F1277" s="822" t="s">
        <v>2113</v>
      </c>
      <c r="G1277" s="823"/>
      <c r="H1277" s="159" t="s">
        <v>376</v>
      </c>
      <c r="I1277" s="145" t="s">
        <v>44</v>
      </c>
      <c r="J1277" s="295">
        <v>50000000</v>
      </c>
      <c r="K1277" s="71" t="s">
        <v>45</v>
      </c>
      <c r="L1277" s="140" t="s">
        <v>46</v>
      </c>
      <c r="M1277" s="141" t="s">
        <v>2114</v>
      </c>
      <c r="N1277" s="142">
        <v>0</v>
      </c>
      <c r="O1277" s="75">
        <f>N1277</f>
        <v>0</v>
      </c>
      <c r="P1277" s="74">
        <f t="shared" ref="P1277:R1277" si="1055">O1277</f>
        <v>0</v>
      </c>
      <c r="Q1277" s="74">
        <f t="shared" si="1055"/>
        <v>0</v>
      </c>
      <c r="R1277" s="74">
        <f t="shared" si="1055"/>
        <v>0</v>
      </c>
      <c r="S1277" s="143" t="s">
        <v>2074</v>
      </c>
      <c r="T1277" s="77">
        <v>0</v>
      </c>
      <c r="U1277" s="315">
        <f t="shared" ref="U1277:V1277" si="1056">ROUNDUP(X1277,0)</f>
        <v>0</v>
      </c>
      <c r="V1277" s="315">
        <f t="shared" si="1056"/>
        <v>0</v>
      </c>
      <c r="W1277" s="315">
        <v>31.708915184046983</v>
      </c>
      <c r="X1277" s="315">
        <f t="shared" ref="X1277" si="1057">Q1277/J1277*100</f>
        <v>0</v>
      </c>
      <c r="Y1277" s="78">
        <f>(P1277/J1277)*100</f>
        <v>0</v>
      </c>
      <c r="Z1277" s="79">
        <f>J1277-P1277</f>
        <v>50000000</v>
      </c>
      <c r="AA1277" s="79">
        <f>J1277-Q1277</f>
        <v>50000000</v>
      </c>
      <c r="AB1277" s="79" t="e">
        <f>L1277-R1277</f>
        <v>#VALUE!</v>
      </c>
      <c r="AC1277" s="102"/>
      <c r="AD1277" s="103"/>
    </row>
    <row r="1278" spans="1:30" s="293" customFormat="1" ht="30" customHeight="1">
      <c r="A1278" s="5"/>
      <c r="B1278" s="24"/>
      <c r="C1278" s="51" t="s">
        <v>2115</v>
      </c>
      <c r="D1278" s="171"/>
      <c r="E1278" s="171"/>
      <c r="F1278" s="802" t="s">
        <v>2116</v>
      </c>
      <c r="G1278" s="817"/>
      <c r="H1278" s="266"/>
      <c r="I1278" s="288"/>
      <c r="J1278" s="289"/>
      <c r="K1278" s="220"/>
      <c r="L1278" s="267"/>
      <c r="M1278" s="290"/>
      <c r="N1278" s="291"/>
      <c r="O1278" s="291"/>
      <c r="P1278" s="291"/>
      <c r="Q1278" s="291"/>
      <c r="R1278" s="291"/>
      <c r="S1278" s="60"/>
      <c r="T1278" s="220"/>
      <c r="U1278" s="220"/>
      <c r="V1278" s="220"/>
      <c r="W1278" s="220"/>
      <c r="X1278" s="220"/>
      <c r="Y1278" s="220"/>
      <c r="Z1278" s="215"/>
      <c r="AA1278" s="215"/>
      <c r="AB1278" s="215"/>
      <c r="AC1278" s="63"/>
      <c r="AD1278" s="64"/>
    </row>
    <row r="1279" spans="1:30" s="293" customFormat="1" ht="30" customHeight="1">
      <c r="A1279" s="5"/>
      <c r="B1279" s="24"/>
      <c r="C1279" s="51" t="s">
        <v>2117</v>
      </c>
      <c r="D1279" s="171"/>
      <c r="E1279" s="171"/>
      <c r="F1279" s="802" t="s">
        <v>2118</v>
      </c>
      <c r="G1279" s="817"/>
      <c r="H1279" s="266"/>
      <c r="I1279" s="288"/>
      <c r="J1279" s="289"/>
      <c r="K1279" s="220"/>
      <c r="L1279" s="267"/>
      <c r="M1279" s="290"/>
      <c r="N1279" s="291"/>
      <c r="O1279" s="291"/>
      <c r="P1279" s="291"/>
      <c r="Q1279" s="291"/>
      <c r="R1279" s="291"/>
      <c r="S1279" s="60"/>
      <c r="T1279" s="220"/>
      <c r="U1279" s="220"/>
      <c r="V1279" s="220"/>
      <c r="W1279" s="220"/>
      <c r="X1279" s="220"/>
      <c r="Y1279" s="220"/>
      <c r="Z1279" s="215"/>
      <c r="AA1279" s="215"/>
      <c r="AB1279" s="215"/>
      <c r="AC1279" s="63"/>
      <c r="AD1279" s="64"/>
    </row>
    <row r="1280" spans="1:30" s="100" customFormat="1" ht="30" customHeight="1">
      <c r="A1280" s="271"/>
      <c r="B1280" s="272"/>
      <c r="C1280" s="82" t="s">
        <v>2119</v>
      </c>
      <c r="D1280" s="83"/>
      <c r="E1280" s="83"/>
      <c r="F1280" s="822" t="s">
        <v>2120</v>
      </c>
      <c r="G1280" s="823"/>
      <c r="H1280" s="159" t="s">
        <v>376</v>
      </c>
      <c r="I1280" s="145" t="s">
        <v>44</v>
      </c>
      <c r="J1280" s="295">
        <v>617196222</v>
      </c>
      <c r="K1280" s="71" t="s">
        <v>45</v>
      </c>
      <c r="L1280" s="140" t="s">
        <v>46</v>
      </c>
      <c r="M1280" s="141" t="s">
        <v>2121</v>
      </c>
      <c r="N1280" s="142">
        <v>523006222</v>
      </c>
      <c r="O1280" s="75">
        <v>94190000</v>
      </c>
      <c r="P1280" s="74">
        <f t="shared" ref="P1280:R1280" si="1058">O1280</f>
        <v>94190000</v>
      </c>
      <c r="Q1280" s="74">
        <v>107993300</v>
      </c>
      <c r="R1280" s="74">
        <f t="shared" si="1058"/>
        <v>107993300</v>
      </c>
      <c r="S1280" s="143" t="s">
        <v>2074</v>
      </c>
      <c r="T1280" s="77">
        <v>16</v>
      </c>
      <c r="U1280" s="315">
        <f t="shared" ref="U1280:V1280" si="1059">ROUNDUP(X1280,0)</f>
        <v>18</v>
      </c>
      <c r="V1280" s="315">
        <f t="shared" si="1059"/>
        <v>16</v>
      </c>
      <c r="W1280" s="315">
        <v>31.708915184046983</v>
      </c>
      <c r="X1280" s="315">
        <f t="shared" ref="X1280" si="1060">Q1280/J1280*100</f>
        <v>17.497401336977074</v>
      </c>
      <c r="Y1280" s="78">
        <f>(P1280/J1280)*100</f>
        <v>15.260948891550408</v>
      </c>
      <c r="Z1280" s="79">
        <f>J1280-P1280</f>
        <v>523006222</v>
      </c>
      <c r="AA1280" s="79">
        <f>J1280-Q1280</f>
        <v>509202922</v>
      </c>
      <c r="AB1280" s="79" t="e">
        <f>L1280-R1280</f>
        <v>#VALUE!</v>
      </c>
      <c r="AC1280" s="102"/>
      <c r="AD1280" s="103"/>
    </row>
    <row r="1281" spans="1:30" s="293" customFormat="1" ht="30" customHeight="1">
      <c r="A1281" s="5"/>
      <c r="B1281" s="24"/>
      <c r="C1281" s="51" t="s">
        <v>2122</v>
      </c>
      <c r="D1281" s="171"/>
      <c r="E1281" s="171"/>
      <c r="F1281" s="802" t="s">
        <v>2123</v>
      </c>
      <c r="G1281" s="817"/>
      <c r="H1281" s="266"/>
      <c r="I1281" s="288"/>
      <c r="J1281" s="289"/>
      <c r="K1281" s="220"/>
      <c r="L1281" s="267"/>
      <c r="M1281" s="290"/>
      <c r="N1281" s="291"/>
      <c r="O1281" s="291"/>
      <c r="P1281" s="291"/>
      <c r="Q1281" s="291"/>
      <c r="R1281" s="291"/>
      <c r="S1281" s="60"/>
      <c r="T1281" s="220"/>
      <c r="U1281" s="220"/>
      <c r="V1281" s="220"/>
      <c r="W1281" s="220"/>
      <c r="X1281" s="220"/>
      <c r="Y1281" s="220"/>
      <c r="Z1281" s="215"/>
      <c r="AA1281" s="215"/>
      <c r="AB1281" s="215"/>
      <c r="AC1281" s="63"/>
      <c r="AD1281" s="64"/>
    </row>
    <row r="1282" spans="1:30" s="100" customFormat="1" ht="30" customHeight="1">
      <c r="A1282" s="271"/>
      <c r="B1282" s="272"/>
      <c r="C1282" s="82" t="s">
        <v>2124</v>
      </c>
      <c r="D1282" s="83"/>
      <c r="E1282" s="83"/>
      <c r="F1282" s="822" t="s">
        <v>2125</v>
      </c>
      <c r="G1282" s="823"/>
      <c r="H1282" s="159" t="s">
        <v>376</v>
      </c>
      <c r="I1282" s="145" t="s">
        <v>44</v>
      </c>
      <c r="J1282" s="295">
        <v>840000000</v>
      </c>
      <c r="K1282" s="71" t="s">
        <v>45</v>
      </c>
      <c r="L1282" s="140" t="s">
        <v>46</v>
      </c>
      <c r="M1282" s="141" t="s">
        <v>2126</v>
      </c>
      <c r="N1282" s="142">
        <v>420000000</v>
      </c>
      <c r="O1282" s="75">
        <f>N1282</f>
        <v>420000000</v>
      </c>
      <c r="P1282" s="74">
        <f t="shared" ref="P1282:R1282" si="1061">O1282</f>
        <v>420000000</v>
      </c>
      <c r="Q1282" s="74">
        <v>790000000</v>
      </c>
      <c r="R1282" s="74">
        <f t="shared" si="1061"/>
        <v>790000000</v>
      </c>
      <c r="S1282" s="143" t="s">
        <v>2074</v>
      </c>
      <c r="T1282" s="77">
        <v>50</v>
      </c>
      <c r="U1282" s="315">
        <f t="shared" ref="U1282:V1283" si="1062">ROUNDUP(X1282,0)</f>
        <v>95</v>
      </c>
      <c r="V1282" s="315">
        <f t="shared" si="1062"/>
        <v>50</v>
      </c>
      <c r="W1282" s="315">
        <v>31.708915184046983</v>
      </c>
      <c r="X1282" s="315">
        <f t="shared" ref="X1282:X1283" si="1063">Q1282/J1282*100</f>
        <v>94.047619047619051</v>
      </c>
      <c r="Y1282" s="78">
        <f>(P1282/J1282)*100</f>
        <v>50</v>
      </c>
      <c r="Z1282" s="79">
        <f t="shared" ref="Z1282:AB1283" si="1064">J1282-P1282</f>
        <v>420000000</v>
      </c>
      <c r="AA1282" s="79">
        <f>J1282-Q1282</f>
        <v>50000000</v>
      </c>
      <c r="AB1282" s="79" t="e">
        <f t="shared" si="1064"/>
        <v>#VALUE!</v>
      </c>
      <c r="AC1282" s="102"/>
      <c r="AD1282" s="103"/>
    </row>
    <row r="1283" spans="1:30" s="349" customFormat="1" ht="30" customHeight="1">
      <c r="A1283" s="36"/>
      <c r="B1283" s="37"/>
      <c r="C1283" s="25" t="s">
        <v>2127</v>
      </c>
      <c r="D1283" s="109"/>
      <c r="E1283" s="109"/>
      <c r="F1283" s="770" t="s">
        <v>2128</v>
      </c>
      <c r="G1283" s="771"/>
      <c r="H1283" s="348"/>
      <c r="I1283" s="28"/>
      <c r="J1283" s="435">
        <f>SUM(J1284:J1319)</f>
        <v>3900042950</v>
      </c>
      <c r="K1283" s="436"/>
      <c r="L1283" s="320"/>
      <c r="M1283" s="320"/>
      <c r="N1283" s="435">
        <f>SUM(N1284:N1319)</f>
        <v>992603232</v>
      </c>
      <c r="O1283" s="435">
        <f>SUM(O1284:O1319)</f>
        <v>1173609444</v>
      </c>
      <c r="P1283" s="435">
        <v>1608239588</v>
      </c>
      <c r="Q1283" s="435">
        <f>SUM(Q1284:Q1319)</f>
        <v>1926451521</v>
      </c>
      <c r="R1283" s="435">
        <v>1608239588</v>
      </c>
      <c r="S1283" s="389"/>
      <c r="T1283" s="259">
        <v>50</v>
      </c>
      <c r="U1283" s="259">
        <f t="shared" si="1062"/>
        <v>50</v>
      </c>
      <c r="V1283" s="259">
        <f t="shared" si="1062"/>
        <v>42</v>
      </c>
      <c r="W1283" s="259">
        <v>31.708915184046983</v>
      </c>
      <c r="X1283" s="259">
        <f t="shared" si="1063"/>
        <v>49.395648860738831</v>
      </c>
      <c r="Y1283" s="259">
        <f>(P1283/J1283)*100</f>
        <v>41.236458383105756</v>
      </c>
      <c r="Z1283" s="29">
        <f t="shared" si="1064"/>
        <v>2291803362</v>
      </c>
      <c r="AA1283" s="29">
        <f>J1283-Q1283</f>
        <v>1973591429</v>
      </c>
      <c r="AB1283" s="29">
        <f t="shared" si="1064"/>
        <v>-1608239588</v>
      </c>
      <c r="AC1283" s="111"/>
      <c r="AD1283" s="112"/>
    </row>
    <row r="1284" spans="1:30" s="361" customFormat="1" ht="30" customHeight="1">
      <c r="A1284" s="350"/>
      <c r="B1284" s="351"/>
      <c r="C1284" s="38" t="s">
        <v>2129</v>
      </c>
      <c r="D1284" s="437"/>
      <c r="E1284" s="437"/>
      <c r="F1284" s="800" t="s">
        <v>38</v>
      </c>
      <c r="G1284" s="850"/>
      <c r="H1284" s="438"/>
      <c r="I1284" s="439"/>
      <c r="J1284" s="440"/>
      <c r="K1284" s="441"/>
      <c r="L1284" s="442"/>
      <c r="M1284" s="442"/>
      <c r="N1284" s="443"/>
      <c r="O1284" s="444"/>
      <c r="P1284" s="443"/>
      <c r="Q1284" s="443"/>
      <c r="R1284" s="443"/>
      <c r="S1284" s="119"/>
      <c r="T1284" s="445"/>
      <c r="U1284" s="445"/>
      <c r="V1284" s="445"/>
      <c r="W1284" s="445"/>
      <c r="X1284" s="445"/>
      <c r="Y1284" s="445"/>
      <c r="Z1284" s="446"/>
      <c r="AA1284" s="446"/>
      <c r="AB1284" s="446"/>
      <c r="AC1284" s="447"/>
      <c r="AD1284" s="439"/>
    </row>
    <row r="1285" spans="1:30" s="454" customFormat="1" ht="30" customHeight="1">
      <c r="A1285" s="414"/>
      <c r="B1285" s="415"/>
      <c r="C1285" s="51" t="s">
        <v>2130</v>
      </c>
      <c r="D1285" s="352"/>
      <c r="E1285" s="352"/>
      <c r="F1285" s="802" t="s">
        <v>40</v>
      </c>
      <c r="G1285" s="851"/>
      <c r="H1285" s="364"/>
      <c r="I1285" s="368"/>
      <c r="J1285" s="448"/>
      <c r="K1285" s="133"/>
      <c r="L1285" s="449"/>
      <c r="M1285" s="450"/>
      <c r="N1285" s="451"/>
      <c r="O1285" s="452"/>
      <c r="P1285" s="451"/>
      <c r="Q1285" s="451"/>
      <c r="R1285" s="451"/>
      <c r="S1285" s="132"/>
      <c r="T1285" s="424"/>
      <c r="U1285" s="424"/>
      <c r="V1285" s="424"/>
      <c r="W1285" s="424"/>
      <c r="X1285" s="424"/>
      <c r="Y1285" s="424"/>
      <c r="Z1285" s="453"/>
      <c r="AA1285" s="453"/>
      <c r="AB1285" s="453"/>
      <c r="AC1285" s="426"/>
      <c r="AD1285" s="368"/>
    </row>
    <row r="1286" spans="1:30" s="369" customFormat="1" ht="30" customHeight="1">
      <c r="A1286" s="362"/>
      <c r="B1286" s="363"/>
      <c r="C1286" s="82" t="s">
        <v>2131</v>
      </c>
      <c r="D1286" s="370"/>
      <c r="E1286" s="370"/>
      <c r="F1286" s="822" t="s">
        <v>42</v>
      </c>
      <c r="G1286" s="849"/>
      <c r="H1286" s="455" t="s">
        <v>376</v>
      </c>
      <c r="I1286" s="429" t="s">
        <v>44</v>
      </c>
      <c r="J1286" s="456">
        <v>4950000</v>
      </c>
      <c r="K1286" s="71" t="s">
        <v>45</v>
      </c>
      <c r="L1286" s="372" t="s">
        <v>46</v>
      </c>
      <c r="M1286" s="373" t="s">
        <v>2132</v>
      </c>
      <c r="N1286" s="142">
        <v>0</v>
      </c>
      <c r="O1286" s="75">
        <v>4800600</v>
      </c>
      <c r="P1286" s="74">
        <f t="shared" ref="P1286:R1289" si="1065">O1286</f>
        <v>4800600</v>
      </c>
      <c r="Q1286" s="74">
        <f t="shared" si="1065"/>
        <v>4800600</v>
      </c>
      <c r="R1286" s="74">
        <f t="shared" si="1065"/>
        <v>4800600</v>
      </c>
      <c r="S1286" s="457" t="s">
        <v>2133</v>
      </c>
      <c r="T1286" s="77">
        <v>97</v>
      </c>
      <c r="U1286" s="315">
        <f t="shared" ref="U1286:V1289" si="1066">ROUNDUP(X1286,0)</f>
        <v>97</v>
      </c>
      <c r="V1286" s="315">
        <f t="shared" si="1066"/>
        <v>97</v>
      </c>
      <c r="W1286" s="315">
        <v>31.708915184046983</v>
      </c>
      <c r="X1286" s="315">
        <f t="shared" ref="X1286:X1289" si="1067">Q1286/J1286*100</f>
        <v>96.981818181818184</v>
      </c>
      <c r="Y1286" s="78">
        <f>(P1286/J1286)*100</f>
        <v>96.981818181818184</v>
      </c>
      <c r="Z1286" s="79">
        <f t="shared" ref="Z1286:AB1289" si="1068">J1286-P1286</f>
        <v>149400</v>
      </c>
      <c r="AA1286" s="79">
        <f>J1286-Q1286</f>
        <v>149400</v>
      </c>
      <c r="AB1286" s="79" t="e">
        <f t="shared" si="1068"/>
        <v>#VALUE!</v>
      </c>
      <c r="AC1286" s="428"/>
      <c r="AD1286" s="429"/>
    </row>
    <row r="1287" spans="1:30" s="369" customFormat="1" ht="30" customHeight="1">
      <c r="A1287" s="362"/>
      <c r="B1287" s="363"/>
      <c r="C1287" s="82" t="s">
        <v>2134</v>
      </c>
      <c r="D1287" s="370"/>
      <c r="E1287" s="370"/>
      <c r="F1287" s="822" t="s">
        <v>1040</v>
      </c>
      <c r="G1287" s="823"/>
      <c r="H1287" s="371" t="s">
        <v>376</v>
      </c>
      <c r="I1287" s="429" t="s">
        <v>44</v>
      </c>
      <c r="J1287" s="456">
        <v>1800000</v>
      </c>
      <c r="K1287" s="71" t="s">
        <v>45</v>
      </c>
      <c r="L1287" s="372" t="s">
        <v>46</v>
      </c>
      <c r="M1287" s="458" t="s">
        <v>2132</v>
      </c>
      <c r="N1287" s="142">
        <v>0</v>
      </c>
      <c r="O1287" s="75">
        <f t="shared" ref="O1287:O1289" si="1069">N1287</f>
        <v>0</v>
      </c>
      <c r="P1287" s="74">
        <f t="shared" si="1065"/>
        <v>0</v>
      </c>
      <c r="Q1287" s="74">
        <f t="shared" si="1065"/>
        <v>0</v>
      </c>
      <c r="R1287" s="74">
        <f t="shared" si="1065"/>
        <v>0</v>
      </c>
      <c r="S1287" s="457" t="s">
        <v>2133</v>
      </c>
      <c r="T1287" s="77">
        <v>0</v>
      </c>
      <c r="U1287" s="315">
        <f t="shared" si="1066"/>
        <v>0</v>
      </c>
      <c r="V1287" s="315">
        <f t="shared" si="1066"/>
        <v>0</v>
      </c>
      <c r="W1287" s="315">
        <v>31.708915184046983</v>
      </c>
      <c r="X1287" s="315">
        <f t="shared" si="1067"/>
        <v>0</v>
      </c>
      <c r="Y1287" s="78">
        <f>(P1287/J1287)*100</f>
        <v>0</v>
      </c>
      <c r="Z1287" s="79">
        <f t="shared" si="1068"/>
        <v>1800000</v>
      </c>
      <c r="AA1287" s="79">
        <f>J1287-Q1287</f>
        <v>1800000</v>
      </c>
      <c r="AB1287" s="79" t="e">
        <f t="shared" si="1068"/>
        <v>#VALUE!</v>
      </c>
      <c r="AC1287" s="428"/>
      <c r="AD1287" s="429"/>
    </row>
    <row r="1288" spans="1:30" s="369" customFormat="1" ht="30" customHeight="1">
      <c r="A1288" s="362"/>
      <c r="B1288" s="363"/>
      <c r="C1288" s="82" t="s">
        <v>2135</v>
      </c>
      <c r="D1288" s="370"/>
      <c r="E1288" s="370"/>
      <c r="F1288" s="822" t="s">
        <v>2136</v>
      </c>
      <c r="G1288" s="849"/>
      <c r="H1288" s="371" t="s">
        <v>376</v>
      </c>
      <c r="I1288" s="429" t="s">
        <v>44</v>
      </c>
      <c r="J1288" s="456">
        <v>1800000</v>
      </c>
      <c r="K1288" s="71" t="s">
        <v>45</v>
      </c>
      <c r="L1288" s="372" t="s">
        <v>46</v>
      </c>
      <c r="M1288" s="373" t="s">
        <v>2132</v>
      </c>
      <c r="N1288" s="142">
        <v>0</v>
      </c>
      <c r="O1288" s="75">
        <f t="shared" si="1069"/>
        <v>0</v>
      </c>
      <c r="P1288" s="74">
        <f t="shared" si="1065"/>
        <v>0</v>
      </c>
      <c r="Q1288" s="74">
        <f t="shared" si="1065"/>
        <v>0</v>
      </c>
      <c r="R1288" s="74">
        <f t="shared" si="1065"/>
        <v>0</v>
      </c>
      <c r="S1288" s="457" t="s">
        <v>2133</v>
      </c>
      <c r="T1288" s="77">
        <v>0</v>
      </c>
      <c r="U1288" s="315">
        <f t="shared" si="1066"/>
        <v>0</v>
      </c>
      <c r="V1288" s="315">
        <f t="shared" si="1066"/>
        <v>0</v>
      </c>
      <c r="W1288" s="315">
        <v>31.708915184046983</v>
      </c>
      <c r="X1288" s="315">
        <f t="shared" si="1067"/>
        <v>0</v>
      </c>
      <c r="Y1288" s="78">
        <f>(P1288/J1288)*100</f>
        <v>0</v>
      </c>
      <c r="Z1288" s="79">
        <f t="shared" si="1068"/>
        <v>1800000</v>
      </c>
      <c r="AA1288" s="79">
        <f>J1288-Q1288</f>
        <v>1800000</v>
      </c>
      <c r="AB1288" s="79" t="e">
        <f t="shared" si="1068"/>
        <v>#VALUE!</v>
      </c>
      <c r="AC1288" s="428"/>
      <c r="AD1288" s="429"/>
    </row>
    <row r="1289" spans="1:30" s="369" customFormat="1" ht="30" customHeight="1">
      <c r="A1289" s="362"/>
      <c r="B1289" s="363"/>
      <c r="C1289" s="82" t="s">
        <v>2137</v>
      </c>
      <c r="D1289" s="370"/>
      <c r="E1289" s="370"/>
      <c r="F1289" s="822" t="s">
        <v>49</v>
      </c>
      <c r="G1289" s="849"/>
      <c r="H1289" s="371" t="s">
        <v>376</v>
      </c>
      <c r="I1289" s="429" t="s">
        <v>44</v>
      </c>
      <c r="J1289" s="456">
        <v>6900800</v>
      </c>
      <c r="K1289" s="71" t="s">
        <v>45</v>
      </c>
      <c r="L1289" s="372" t="s">
        <v>46</v>
      </c>
      <c r="M1289" s="373" t="s">
        <v>2138</v>
      </c>
      <c r="N1289" s="142">
        <v>0</v>
      </c>
      <c r="O1289" s="75">
        <f t="shared" si="1069"/>
        <v>0</v>
      </c>
      <c r="P1289" s="74">
        <f t="shared" si="1065"/>
        <v>0</v>
      </c>
      <c r="Q1289" s="74">
        <f t="shared" si="1065"/>
        <v>0</v>
      </c>
      <c r="R1289" s="74">
        <f t="shared" si="1065"/>
        <v>0</v>
      </c>
      <c r="S1289" s="457" t="s">
        <v>2133</v>
      </c>
      <c r="T1289" s="77">
        <v>0</v>
      </c>
      <c r="U1289" s="315">
        <f t="shared" si="1066"/>
        <v>0</v>
      </c>
      <c r="V1289" s="315">
        <f t="shared" si="1066"/>
        <v>0</v>
      </c>
      <c r="W1289" s="315">
        <v>31.708915184046983</v>
      </c>
      <c r="X1289" s="315">
        <f t="shared" si="1067"/>
        <v>0</v>
      </c>
      <c r="Y1289" s="78">
        <f>(P1289/J1289)*100</f>
        <v>0</v>
      </c>
      <c r="Z1289" s="79">
        <f t="shared" si="1068"/>
        <v>6900800</v>
      </c>
      <c r="AA1289" s="79">
        <f>J1289-Q1289</f>
        <v>6900800</v>
      </c>
      <c r="AB1289" s="79" t="e">
        <f t="shared" si="1068"/>
        <v>#VALUE!</v>
      </c>
      <c r="AC1289" s="428"/>
      <c r="AD1289" s="429"/>
    </row>
    <row r="1290" spans="1:30" s="454" customFormat="1" ht="30" customHeight="1">
      <c r="A1290" s="414"/>
      <c r="B1290" s="415"/>
      <c r="C1290" s="51" t="s">
        <v>2139</v>
      </c>
      <c r="D1290" s="352"/>
      <c r="E1290" s="352"/>
      <c r="F1290" s="802" t="s">
        <v>51</v>
      </c>
      <c r="G1290" s="851"/>
      <c r="H1290" s="364"/>
      <c r="I1290" s="368"/>
      <c r="J1290" s="448"/>
      <c r="K1290" s="133"/>
      <c r="L1290" s="449"/>
      <c r="M1290" s="450"/>
      <c r="N1290" s="451"/>
      <c r="O1290" s="452"/>
      <c r="P1290" s="451"/>
      <c r="Q1290" s="451"/>
      <c r="R1290" s="451"/>
      <c r="S1290" s="132"/>
      <c r="T1290" s="424"/>
      <c r="U1290" s="424"/>
      <c r="V1290" s="424"/>
      <c r="W1290" s="424"/>
      <c r="X1290" s="424"/>
      <c r="Y1290" s="424"/>
      <c r="Z1290" s="453"/>
      <c r="AA1290" s="453"/>
      <c r="AB1290" s="453"/>
      <c r="AC1290" s="426"/>
      <c r="AD1290" s="368"/>
    </row>
    <row r="1291" spans="1:30" s="369" customFormat="1" ht="30" customHeight="1">
      <c r="A1291" s="362"/>
      <c r="B1291" s="363"/>
      <c r="C1291" s="66" t="s">
        <v>2140</v>
      </c>
      <c r="D1291" s="370"/>
      <c r="E1291" s="370"/>
      <c r="F1291" s="762" t="s">
        <v>53</v>
      </c>
      <c r="G1291" s="785"/>
      <c r="H1291" s="455" t="s">
        <v>376</v>
      </c>
      <c r="I1291" s="429" t="s">
        <v>44</v>
      </c>
      <c r="J1291" s="456">
        <v>2648440200</v>
      </c>
      <c r="K1291" s="71" t="s">
        <v>45</v>
      </c>
      <c r="L1291" s="372" t="s">
        <v>46</v>
      </c>
      <c r="M1291" s="458" t="s">
        <v>2141</v>
      </c>
      <c r="N1291" s="142">
        <v>915988332</v>
      </c>
      <c r="O1291" s="75">
        <v>1043295844</v>
      </c>
      <c r="P1291" s="74">
        <v>1438249388</v>
      </c>
      <c r="Q1291" s="74">
        <v>1693348913</v>
      </c>
      <c r="R1291" s="74">
        <v>1438249388</v>
      </c>
      <c r="S1291" s="457" t="s">
        <v>2133</v>
      </c>
      <c r="T1291" s="77">
        <v>55</v>
      </c>
      <c r="U1291" s="315">
        <f t="shared" ref="U1291:V1293" si="1070">ROUNDUP(X1291,0)</f>
        <v>64</v>
      </c>
      <c r="V1291" s="315">
        <f t="shared" si="1070"/>
        <v>55</v>
      </c>
      <c r="W1291" s="315">
        <v>31.708915184046983</v>
      </c>
      <c r="X1291" s="315">
        <f t="shared" ref="X1291:X1293" si="1071">Q1291/J1291*100</f>
        <v>63.93759288958082</v>
      </c>
      <c r="Y1291" s="78">
        <f>(P1291/J1291)*100</f>
        <v>54.305526248997424</v>
      </c>
      <c r="Z1291" s="79">
        <f t="shared" ref="Z1291:AB1293" si="1072">J1291-P1291</f>
        <v>1210190812</v>
      </c>
      <c r="AA1291" s="79">
        <f>J1291-Q1291</f>
        <v>955091287</v>
      </c>
      <c r="AB1291" s="79" t="e">
        <f t="shared" si="1072"/>
        <v>#VALUE!</v>
      </c>
      <c r="AC1291" s="428"/>
      <c r="AD1291" s="429"/>
    </row>
    <row r="1292" spans="1:30" s="369" customFormat="1" ht="30" customHeight="1">
      <c r="A1292" s="362"/>
      <c r="B1292" s="363"/>
      <c r="C1292" s="82" t="s">
        <v>2142</v>
      </c>
      <c r="D1292" s="370"/>
      <c r="E1292" s="370"/>
      <c r="F1292" s="822" t="s">
        <v>174</v>
      </c>
      <c r="G1292" s="849"/>
      <c r="H1292" s="455" t="s">
        <v>376</v>
      </c>
      <c r="I1292" s="429" t="s">
        <v>44</v>
      </c>
      <c r="J1292" s="456">
        <v>32859600</v>
      </c>
      <c r="K1292" s="71" t="s">
        <v>45</v>
      </c>
      <c r="L1292" s="372" t="s">
        <v>46</v>
      </c>
      <c r="M1292" s="458" t="s">
        <v>2143</v>
      </c>
      <c r="N1292" s="142">
        <v>8214900</v>
      </c>
      <c r="O1292" s="75">
        <v>8214900</v>
      </c>
      <c r="P1292" s="74">
        <v>32859600</v>
      </c>
      <c r="Q1292" s="74">
        <v>19168100</v>
      </c>
      <c r="R1292" s="74">
        <v>32859600</v>
      </c>
      <c r="S1292" s="457" t="s">
        <v>2133</v>
      </c>
      <c r="T1292" s="77">
        <v>100</v>
      </c>
      <c r="U1292" s="315">
        <f t="shared" si="1070"/>
        <v>59</v>
      </c>
      <c r="V1292" s="315">
        <f t="shared" si="1070"/>
        <v>100</v>
      </c>
      <c r="W1292" s="315">
        <v>31.708915184046983</v>
      </c>
      <c r="X1292" s="315">
        <f t="shared" si="1071"/>
        <v>58.333333333333336</v>
      </c>
      <c r="Y1292" s="78">
        <f>(P1292/J1292)*100</f>
        <v>100</v>
      </c>
      <c r="Z1292" s="79">
        <f t="shared" si="1072"/>
        <v>0</v>
      </c>
      <c r="AA1292" s="79">
        <f>J1292-Q1292</f>
        <v>13691500</v>
      </c>
      <c r="AB1292" s="79" t="e">
        <f t="shared" si="1072"/>
        <v>#VALUE!</v>
      </c>
      <c r="AC1292" s="428"/>
      <c r="AD1292" s="429"/>
    </row>
    <row r="1293" spans="1:30" s="369" customFormat="1" ht="30" customHeight="1">
      <c r="A1293" s="362"/>
      <c r="B1293" s="363"/>
      <c r="C1293" s="82" t="s">
        <v>2144</v>
      </c>
      <c r="D1293" s="370"/>
      <c r="E1293" s="370"/>
      <c r="F1293" s="822" t="s">
        <v>57</v>
      </c>
      <c r="G1293" s="849"/>
      <c r="H1293" s="455" t="s">
        <v>376</v>
      </c>
      <c r="I1293" s="429" t="s">
        <v>44</v>
      </c>
      <c r="J1293" s="456">
        <v>6152900</v>
      </c>
      <c r="K1293" s="71" t="s">
        <v>45</v>
      </c>
      <c r="L1293" s="372" t="s">
        <v>46</v>
      </c>
      <c r="M1293" s="373" t="s">
        <v>2145</v>
      </c>
      <c r="N1293" s="142">
        <v>0</v>
      </c>
      <c r="O1293" s="75">
        <v>6152900</v>
      </c>
      <c r="P1293" s="74">
        <v>6152900</v>
      </c>
      <c r="Q1293" s="74">
        <v>6152900</v>
      </c>
      <c r="R1293" s="74">
        <v>6152900</v>
      </c>
      <c r="S1293" s="457" t="s">
        <v>2133</v>
      </c>
      <c r="T1293" s="77">
        <v>100</v>
      </c>
      <c r="U1293" s="315">
        <f t="shared" si="1070"/>
        <v>100</v>
      </c>
      <c r="V1293" s="315">
        <f t="shared" si="1070"/>
        <v>100</v>
      </c>
      <c r="W1293" s="315">
        <v>31.708915184046983</v>
      </c>
      <c r="X1293" s="315">
        <f t="shared" si="1071"/>
        <v>100</v>
      </c>
      <c r="Y1293" s="78">
        <f>(P1293/J1293)*100</f>
        <v>100</v>
      </c>
      <c r="Z1293" s="79">
        <f t="shared" si="1072"/>
        <v>0</v>
      </c>
      <c r="AA1293" s="79">
        <f>J1293-Q1293</f>
        <v>0</v>
      </c>
      <c r="AB1293" s="79" t="e">
        <f t="shared" si="1072"/>
        <v>#VALUE!</v>
      </c>
      <c r="AC1293" s="428"/>
      <c r="AD1293" s="429"/>
    </row>
    <row r="1294" spans="1:30" s="454" customFormat="1" ht="30" customHeight="1">
      <c r="A1294" s="414"/>
      <c r="B1294" s="415"/>
      <c r="C1294" s="51" t="s">
        <v>2146</v>
      </c>
      <c r="D1294" s="352"/>
      <c r="E1294" s="352"/>
      <c r="F1294" s="802" t="s">
        <v>63</v>
      </c>
      <c r="G1294" s="851"/>
      <c r="H1294" s="364"/>
      <c r="I1294" s="368"/>
      <c r="J1294" s="448"/>
      <c r="K1294" s="133"/>
      <c r="L1294" s="449"/>
      <c r="M1294" s="450"/>
      <c r="N1294" s="451"/>
      <c r="O1294" s="452"/>
      <c r="P1294" s="451"/>
      <c r="Q1294" s="451"/>
      <c r="R1294" s="451"/>
      <c r="S1294" s="132"/>
      <c r="T1294" s="424"/>
      <c r="U1294" s="424"/>
      <c r="V1294" s="424"/>
      <c r="W1294" s="424"/>
      <c r="X1294" s="424"/>
      <c r="Y1294" s="424"/>
      <c r="Z1294" s="453"/>
      <c r="AA1294" s="453"/>
      <c r="AB1294" s="453"/>
      <c r="AC1294" s="426"/>
      <c r="AD1294" s="368"/>
    </row>
    <row r="1295" spans="1:30" s="369" customFormat="1" ht="30" customHeight="1">
      <c r="A1295" s="362"/>
      <c r="B1295" s="363"/>
      <c r="C1295" s="82" t="s">
        <v>2147</v>
      </c>
      <c r="D1295" s="370"/>
      <c r="E1295" s="370"/>
      <c r="F1295" s="822" t="s">
        <v>65</v>
      </c>
      <c r="G1295" s="823"/>
      <c r="H1295" s="455" t="s">
        <v>376</v>
      </c>
      <c r="I1295" s="429" t="s">
        <v>44</v>
      </c>
      <c r="J1295" s="456">
        <v>2548200</v>
      </c>
      <c r="K1295" s="71" t="s">
        <v>45</v>
      </c>
      <c r="L1295" s="372" t="s">
        <v>46</v>
      </c>
      <c r="M1295" s="458" t="s">
        <v>1169</v>
      </c>
      <c r="N1295" s="142">
        <v>0</v>
      </c>
      <c r="O1295" s="75">
        <v>0</v>
      </c>
      <c r="P1295" s="74">
        <v>0</v>
      </c>
      <c r="Q1295" s="74">
        <v>0</v>
      </c>
      <c r="R1295" s="74">
        <v>0</v>
      </c>
      <c r="S1295" s="457" t="s">
        <v>2133</v>
      </c>
      <c r="T1295" s="77">
        <v>0</v>
      </c>
      <c r="U1295" s="315">
        <f t="shared" ref="U1295:V1300" si="1073">ROUNDUP(X1295,0)</f>
        <v>0</v>
      </c>
      <c r="V1295" s="315">
        <f t="shared" si="1073"/>
        <v>0</v>
      </c>
      <c r="W1295" s="315">
        <v>31.708915184046983</v>
      </c>
      <c r="X1295" s="315">
        <f t="shared" ref="X1295:X1300" si="1074">Q1295/J1295*100</f>
        <v>0</v>
      </c>
      <c r="Y1295" s="78">
        <f t="shared" ref="Y1295:Y1300" si="1075">(P1295/J1295)*100</f>
        <v>0</v>
      </c>
      <c r="Z1295" s="79">
        <f t="shared" ref="Z1295:AB1300" si="1076">J1295-P1295</f>
        <v>2548200</v>
      </c>
      <c r="AA1295" s="79">
        <f t="shared" ref="AA1295:AA1300" si="1077">J1295-Q1295</f>
        <v>2548200</v>
      </c>
      <c r="AB1295" s="79" t="e">
        <f t="shared" si="1076"/>
        <v>#VALUE!</v>
      </c>
      <c r="AC1295" s="428"/>
      <c r="AD1295" s="429"/>
    </row>
    <row r="1296" spans="1:30" s="369" customFormat="1" ht="30" customHeight="1">
      <c r="A1296" s="362"/>
      <c r="B1296" s="363"/>
      <c r="C1296" s="82" t="s">
        <v>2148</v>
      </c>
      <c r="D1296" s="370"/>
      <c r="E1296" s="370"/>
      <c r="F1296" s="822" t="s">
        <v>67</v>
      </c>
      <c r="G1296" s="849"/>
      <c r="H1296" s="455" t="s">
        <v>376</v>
      </c>
      <c r="I1296" s="429" t="s">
        <v>44</v>
      </c>
      <c r="J1296" s="456">
        <v>26046500</v>
      </c>
      <c r="K1296" s="71" t="s">
        <v>45</v>
      </c>
      <c r="L1296" s="372" t="s">
        <v>46</v>
      </c>
      <c r="M1296" s="458" t="s">
        <v>2149</v>
      </c>
      <c r="N1296" s="142">
        <v>0</v>
      </c>
      <c r="O1296" s="75">
        <v>6506900</v>
      </c>
      <c r="P1296" s="74">
        <v>6506900</v>
      </c>
      <c r="Q1296" s="74">
        <v>8681200</v>
      </c>
      <c r="R1296" s="74">
        <v>6506900</v>
      </c>
      <c r="S1296" s="457" t="s">
        <v>2133</v>
      </c>
      <c r="T1296" s="77">
        <v>25</v>
      </c>
      <c r="U1296" s="315">
        <f t="shared" si="1073"/>
        <v>34</v>
      </c>
      <c r="V1296" s="315">
        <f t="shared" si="1073"/>
        <v>25</v>
      </c>
      <c r="W1296" s="315">
        <v>31.708915184046983</v>
      </c>
      <c r="X1296" s="315">
        <f t="shared" si="1074"/>
        <v>33.329622022152691</v>
      </c>
      <c r="Y1296" s="78">
        <f t="shared" si="1075"/>
        <v>24.981859366901503</v>
      </c>
      <c r="Z1296" s="79">
        <f t="shared" si="1076"/>
        <v>19539600</v>
      </c>
      <c r="AA1296" s="79">
        <f t="shared" si="1077"/>
        <v>17365300</v>
      </c>
      <c r="AB1296" s="79" t="e">
        <f t="shared" si="1076"/>
        <v>#VALUE!</v>
      </c>
      <c r="AC1296" s="428"/>
      <c r="AD1296" s="429"/>
    </row>
    <row r="1297" spans="1:30" s="369" customFormat="1" ht="30" customHeight="1">
      <c r="A1297" s="362"/>
      <c r="B1297" s="363"/>
      <c r="C1297" s="82" t="s">
        <v>2150</v>
      </c>
      <c r="D1297" s="370"/>
      <c r="E1297" s="370"/>
      <c r="F1297" s="822" t="s">
        <v>69</v>
      </c>
      <c r="G1297" s="823"/>
      <c r="H1297" s="455" t="s">
        <v>376</v>
      </c>
      <c r="I1297" s="429" t="s">
        <v>44</v>
      </c>
      <c r="J1297" s="456">
        <v>10960700</v>
      </c>
      <c r="K1297" s="71" t="s">
        <v>45</v>
      </c>
      <c r="L1297" s="372" t="s">
        <v>46</v>
      </c>
      <c r="M1297" s="458" t="s">
        <v>2151</v>
      </c>
      <c r="N1297" s="142">
        <v>0</v>
      </c>
      <c r="O1297" s="75">
        <v>2713400</v>
      </c>
      <c r="P1297" s="74">
        <v>2713400</v>
      </c>
      <c r="Q1297" s="74">
        <v>2713400</v>
      </c>
      <c r="R1297" s="74">
        <v>2713400</v>
      </c>
      <c r="S1297" s="457" t="s">
        <v>2133</v>
      </c>
      <c r="T1297" s="77">
        <v>25</v>
      </c>
      <c r="U1297" s="315">
        <f t="shared" si="1073"/>
        <v>25</v>
      </c>
      <c r="V1297" s="315">
        <f t="shared" si="1073"/>
        <v>25</v>
      </c>
      <c r="W1297" s="315">
        <v>31.708915184046983</v>
      </c>
      <c r="X1297" s="315">
        <f t="shared" si="1074"/>
        <v>24.755718156687074</v>
      </c>
      <c r="Y1297" s="78">
        <f t="shared" si="1075"/>
        <v>24.755718156687074</v>
      </c>
      <c r="Z1297" s="79">
        <f t="shared" si="1076"/>
        <v>8247300</v>
      </c>
      <c r="AA1297" s="79">
        <f t="shared" si="1077"/>
        <v>8247300</v>
      </c>
      <c r="AB1297" s="79" t="e">
        <f t="shared" si="1076"/>
        <v>#VALUE!</v>
      </c>
      <c r="AC1297" s="428"/>
      <c r="AD1297" s="429"/>
    </row>
    <row r="1298" spans="1:30" s="369" customFormat="1" ht="30" customHeight="1">
      <c r="A1298" s="362"/>
      <c r="B1298" s="363"/>
      <c r="C1298" s="82" t="s">
        <v>2152</v>
      </c>
      <c r="D1298" s="370"/>
      <c r="E1298" s="370"/>
      <c r="F1298" s="822" t="s">
        <v>71</v>
      </c>
      <c r="G1298" s="849"/>
      <c r="H1298" s="455" t="s">
        <v>376</v>
      </c>
      <c r="I1298" s="429" t="s">
        <v>44</v>
      </c>
      <c r="J1298" s="456">
        <v>12041900</v>
      </c>
      <c r="K1298" s="71" t="s">
        <v>45</v>
      </c>
      <c r="L1298" s="372" t="s">
        <v>46</v>
      </c>
      <c r="M1298" s="458" t="s">
        <v>2153</v>
      </c>
      <c r="N1298" s="142">
        <v>0</v>
      </c>
      <c r="O1298" s="75">
        <v>3011400</v>
      </c>
      <c r="P1298" s="74">
        <v>3011400</v>
      </c>
      <c r="Q1298" s="74">
        <v>3869300</v>
      </c>
      <c r="R1298" s="74">
        <v>3011400</v>
      </c>
      <c r="S1298" s="457" t="s">
        <v>2133</v>
      </c>
      <c r="T1298" s="77">
        <v>26</v>
      </c>
      <c r="U1298" s="315">
        <f t="shared" si="1073"/>
        <v>33</v>
      </c>
      <c r="V1298" s="315">
        <f t="shared" si="1073"/>
        <v>26</v>
      </c>
      <c r="W1298" s="315">
        <v>31.708915184046983</v>
      </c>
      <c r="X1298" s="315">
        <f t="shared" si="1074"/>
        <v>32.131972529252032</v>
      </c>
      <c r="Y1298" s="78">
        <f t="shared" si="1075"/>
        <v>25.007681512053747</v>
      </c>
      <c r="Z1298" s="79">
        <f t="shared" si="1076"/>
        <v>9030500</v>
      </c>
      <c r="AA1298" s="79">
        <f t="shared" si="1077"/>
        <v>8172600</v>
      </c>
      <c r="AB1298" s="79" t="e">
        <f t="shared" si="1076"/>
        <v>#VALUE!</v>
      </c>
      <c r="AC1298" s="428"/>
      <c r="AD1298" s="429"/>
    </row>
    <row r="1299" spans="1:30" s="369" customFormat="1" ht="30" customHeight="1">
      <c r="A1299" s="362"/>
      <c r="B1299" s="363"/>
      <c r="C1299" s="82" t="s">
        <v>2154</v>
      </c>
      <c r="D1299" s="370"/>
      <c r="E1299" s="370"/>
      <c r="F1299" s="822" t="s">
        <v>73</v>
      </c>
      <c r="G1299" s="823"/>
      <c r="H1299" s="455" t="s">
        <v>376</v>
      </c>
      <c r="I1299" s="429" t="s">
        <v>44</v>
      </c>
      <c r="J1299" s="456">
        <v>2575000</v>
      </c>
      <c r="K1299" s="71" t="s">
        <v>45</v>
      </c>
      <c r="L1299" s="372" t="s">
        <v>46</v>
      </c>
      <c r="M1299" s="458" t="s">
        <v>2155</v>
      </c>
      <c r="N1299" s="142">
        <v>0</v>
      </c>
      <c r="O1299" s="75">
        <v>270000</v>
      </c>
      <c r="P1299" s="74">
        <v>270000</v>
      </c>
      <c r="Q1299" s="74">
        <v>1710000</v>
      </c>
      <c r="R1299" s="74">
        <v>270000</v>
      </c>
      <c r="S1299" s="457" t="s">
        <v>2133</v>
      </c>
      <c r="T1299" s="77">
        <v>11</v>
      </c>
      <c r="U1299" s="315">
        <f t="shared" si="1073"/>
        <v>67</v>
      </c>
      <c r="V1299" s="315">
        <f t="shared" si="1073"/>
        <v>11</v>
      </c>
      <c r="W1299" s="315">
        <v>31.708915184046983</v>
      </c>
      <c r="X1299" s="315">
        <f t="shared" si="1074"/>
        <v>66.407766990291265</v>
      </c>
      <c r="Y1299" s="78">
        <f t="shared" si="1075"/>
        <v>10.485436893203884</v>
      </c>
      <c r="Z1299" s="79">
        <f t="shared" si="1076"/>
        <v>2305000</v>
      </c>
      <c r="AA1299" s="79">
        <f t="shared" si="1077"/>
        <v>865000</v>
      </c>
      <c r="AB1299" s="79" t="e">
        <f t="shared" si="1076"/>
        <v>#VALUE!</v>
      </c>
      <c r="AC1299" s="428"/>
      <c r="AD1299" s="429"/>
    </row>
    <row r="1300" spans="1:30" s="369" customFormat="1" ht="30" customHeight="1">
      <c r="A1300" s="362"/>
      <c r="B1300" s="363"/>
      <c r="C1300" s="82" t="s">
        <v>2156</v>
      </c>
      <c r="D1300" s="370"/>
      <c r="E1300" s="370"/>
      <c r="F1300" s="822" t="s">
        <v>77</v>
      </c>
      <c r="G1300" s="852"/>
      <c r="H1300" s="371" t="s">
        <v>376</v>
      </c>
      <c r="I1300" s="429" t="s">
        <v>44</v>
      </c>
      <c r="J1300" s="456">
        <v>73103000</v>
      </c>
      <c r="K1300" s="71" t="s">
        <v>45</v>
      </c>
      <c r="L1300" s="372" t="s">
        <v>46</v>
      </c>
      <c r="M1300" s="373"/>
      <c r="N1300" s="142">
        <f t="shared" ref="N1300" si="1078">M1300</f>
        <v>0</v>
      </c>
      <c r="O1300" s="75">
        <v>8511000</v>
      </c>
      <c r="P1300" s="74">
        <v>8511000</v>
      </c>
      <c r="Q1300" s="74">
        <v>8511000</v>
      </c>
      <c r="R1300" s="74">
        <v>8511000</v>
      </c>
      <c r="S1300" s="457" t="s">
        <v>2133</v>
      </c>
      <c r="T1300" s="77">
        <v>12</v>
      </c>
      <c r="U1300" s="315">
        <f t="shared" si="1073"/>
        <v>12</v>
      </c>
      <c r="V1300" s="315">
        <f t="shared" si="1073"/>
        <v>12</v>
      </c>
      <c r="W1300" s="315">
        <v>31.708915184046983</v>
      </c>
      <c r="X1300" s="315">
        <f t="shared" si="1074"/>
        <v>11.642477052925324</v>
      </c>
      <c r="Y1300" s="78">
        <f t="shared" si="1075"/>
        <v>11.642477052925324</v>
      </c>
      <c r="Z1300" s="79">
        <f t="shared" si="1076"/>
        <v>64592000</v>
      </c>
      <c r="AA1300" s="79">
        <f t="shared" si="1077"/>
        <v>64592000</v>
      </c>
      <c r="AB1300" s="79" t="e">
        <f t="shared" si="1076"/>
        <v>#VALUE!</v>
      </c>
      <c r="AC1300" s="428"/>
      <c r="AD1300" s="429"/>
    </row>
    <row r="1301" spans="1:30" s="454" customFormat="1" ht="30" customHeight="1">
      <c r="A1301" s="414"/>
      <c r="B1301" s="415"/>
      <c r="C1301" s="51" t="s">
        <v>2157</v>
      </c>
      <c r="D1301" s="352"/>
      <c r="E1301" s="352"/>
      <c r="F1301" s="802" t="s">
        <v>193</v>
      </c>
      <c r="G1301" s="851"/>
      <c r="H1301" s="364"/>
      <c r="I1301" s="368"/>
      <c r="J1301" s="448"/>
      <c r="K1301" s="133"/>
      <c r="L1301" s="449"/>
      <c r="M1301" s="450"/>
      <c r="N1301" s="451"/>
      <c r="O1301" s="452"/>
      <c r="P1301" s="451"/>
      <c r="Q1301" s="451"/>
      <c r="R1301" s="451"/>
      <c r="S1301" s="132"/>
      <c r="T1301" s="424"/>
      <c r="U1301" s="424"/>
      <c r="V1301" s="424"/>
      <c r="W1301" s="424"/>
      <c r="X1301" s="424"/>
      <c r="Y1301" s="424"/>
      <c r="Z1301" s="453"/>
      <c r="AA1301" s="453"/>
      <c r="AB1301" s="453"/>
      <c r="AC1301" s="426"/>
      <c r="AD1301" s="368"/>
    </row>
    <row r="1302" spans="1:30" s="362" customFormat="1" ht="30" customHeight="1">
      <c r="B1302" s="363"/>
      <c r="C1302" s="82" t="s">
        <v>2158</v>
      </c>
      <c r="D1302" s="370"/>
      <c r="E1302" s="370"/>
      <c r="F1302" s="853" t="s">
        <v>1781</v>
      </c>
      <c r="G1302" s="854"/>
      <c r="H1302" s="371" t="s">
        <v>376</v>
      </c>
      <c r="I1302" s="429" t="s">
        <v>44</v>
      </c>
      <c r="J1302" s="295">
        <v>100210000</v>
      </c>
      <c r="K1302" s="71" t="s">
        <v>45</v>
      </c>
      <c r="L1302" s="372" t="s">
        <v>46</v>
      </c>
      <c r="M1302" s="459" t="s">
        <v>2159</v>
      </c>
      <c r="N1302" s="142">
        <v>0</v>
      </c>
      <c r="O1302" s="75">
        <f t="shared" ref="O1302:R1303" si="1079">N1302</f>
        <v>0</v>
      </c>
      <c r="P1302" s="74">
        <f t="shared" si="1079"/>
        <v>0</v>
      </c>
      <c r="Q1302" s="74">
        <f t="shared" si="1079"/>
        <v>0</v>
      </c>
      <c r="R1302" s="74">
        <f t="shared" si="1079"/>
        <v>0</v>
      </c>
      <c r="S1302" s="457" t="s">
        <v>2133</v>
      </c>
      <c r="T1302" s="77">
        <v>0</v>
      </c>
      <c r="U1302" s="315">
        <f t="shared" ref="U1302:V1303" si="1080">ROUNDUP(X1302,0)</f>
        <v>0</v>
      </c>
      <c r="V1302" s="315">
        <f t="shared" si="1080"/>
        <v>0</v>
      </c>
      <c r="W1302" s="315">
        <v>31.708915184046983</v>
      </c>
      <c r="X1302" s="315">
        <f t="shared" ref="X1302:X1303" si="1081">Q1302/J1302*100</f>
        <v>0</v>
      </c>
      <c r="Y1302" s="78">
        <f>(P1302/J1302)*100</f>
        <v>0</v>
      </c>
      <c r="Z1302" s="79">
        <f t="shared" ref="Z1302:AB1303" si="1082">J1302-P1302</f>
        <v>100210000</v>
      </c>
      <c r="AA1302" s="79">
        <f>J1302-Q1302</f>
        <v>100210000</v>
      </c>
      <c r="AB1302" s="79" t="e">
        <f t="shared" si="1082"/>
        <v>#VALUE!</v>
      </c>
      <c r="AC1302" s="428"/>
      <c r="AD1302" s="429"/>
    </row>
    <row r="1303" spans="1:30" s="362" customFormat="1" ht="30" customHeight="1">
      <c r="B1303" s="363"/>
      <c r="C1303" s="82" t="s">
        <v>2160</v>
      </c>
      <c r="D1303" s="370"/>
      <c r="E1303" s="370"/>
      <c r="F1303" s="853" t="s">
        <v>197</v>
      </c>
      <c r="G1303" s="854"/>
      <c r="H1303" s="371" t="s">
        <v>376</v>
      </c>
      <c r="I1303" s="429" t="s">
        <v>44</v>
      </c>
      <c r="J1303" s="295">
        <v>18000000</v>
      </c>
      <c r="K1303" s="71" t="s">
        <v>45</v>
      </c>
      <c r="L1303" s="372" t="s">
        <v>46</v>
      </c>
      <c r="M1303" s="459" t="s">
        <v>1172</v>
      </c>
      <c r="N1303" s="142">
        <v>0</v>
      </c>
      <c r="O1303" s="75">
        <f t="shared" si="1079"/>
        <v>0</v>
      </c>
      <c r="P1303" s="74">
        <f t="shared" si="1079"/>
        <v>0</v>
      </c>
      <c r="Q1303" s="74">
        <f t="shared" si="1079"/>
        <v>0</v>
      </c>
      <c r="R1303" s="74">
        <f t="shared" si="1079"/>
        <v>0</v>
      </c>
      <c r="S1303" s="457" t="s">
        <v>2133</v>
      </c>
      <c r="T1303" s="77">
        <v>0</v>
      </c>
      <c r="U1303" s="315">
        <f t="shared" si="1080"/>
        <v>0</v>
      </c>
      <c r="V1303" s="315">
        <f t="shared" si="1080"/>
        <v>0</v>
      </c>
      <c r="W1303" s="315">
        <v>31.708915184046983</v>
      </c>
      <c r="X1303" s="315">
        <f t="shared" si="1081"/>
        <v>0</v>
      </c>
      <c r="Y1303" s="78">
        <f>(P1303/J1303)*100</f>
        <v>0</v>
      </c>
      <c r="Z1303" s="79">
        <f t="shared" si="1082"/>
        <v>18000000</v>
      </c>
      <c r="AA1303" s="79">
        <f>J1303-Q1303</f>
        <v>18000000</v>
      </c>
      <c r="AB1303" s="79" t="e">
        <f t="shared" si="1082"/>
        <v>#VALUE!</v>
      </c>
      <c r="AC1303" s="428"/>
      <c r="AD1303" s="429"/>
    </row>
    <row r="1304" spans="1:30" s="454" customFormat="1" ht="30" customHeight="1">
      <c r="A1304" s="414"/>
      <c r="B1304" s="415"/>
      <c r="C1304" s="51" t="s">
        <v>2161</v>
      </c>
      <c r="D1304" s="352"/>
      <c r="E1304" s="352"/>
      <c r="F1304" s="802" t="s">
        <v>79</v>
      </c>
      <c r="G1304" s="851"/>
      <c r="H1304" s="364"/>
      <c r="I1304" s="368"/>
      <c r="J1304" s="448"/>
      <c r="K1304" s="133"/>
      <c r="L1304" s="449"/>
      <c r="M1304" s="450"/>
      <c r="N1304" s="451"/>
      <c r="O1304" s="452"/>
      <c r="P1304" s="451"/>
      <c r="Q1304" s="451"/>
      <c r="R1304" s="451"/>
      <c r="S1304" s="132"/>
      <c r="T1304" s="424"/>
      <c r="U1304" s="424"/>
      <c r="V1304" s="424"/>
      <c r="W1304" s="424"/>
      <c r="X1304" s="424"/>
      <c r="Y1304" s="424"/>
      <c r="Z1304" s="453"/>
      <c r="AA1304" s="453"/>
      <c r="AB1304" s="453"/>
      <c r="AC1304" s="426"/>
      <c r="AD1304" s="368"/>
    </row>
    <row r="1305" spans="1:30" s="462" customFormat="1" ht="30" customHeight="1">
      <c r="A1305" s="414"/>
      <c r="B1305" s="415"/>
      <c r="C1305" s="66" t="s">
        <v>2162</v>
      </c>
      <c r="D1305" s="460"/>
      <c r="E1305" s="460"/>
      <c r="F1305" s="762" t="s">
        <v>81</v>
      </c>
      <c r="G1305" s="785"/>
      <c r="H1305" s="371" t="s">
        <v>376</v>
      </c>
      <c r="I1305" s="429" t="s">
        <v>44</v>
      </c>
      <c r="J1305" s="456">
        <v>2500000</v>
      </c>
      <c r="K1305" s="71" t="s">
        <v>45</v>
      </c>
      <c r="L1305" s="372" t="s">
        <v>46</v>
      </c>
      <c r="M1305" s="461" t="s">
        <v>2163</v>
      </c>
      <c r="N1305" s="142">
        <v>0</v>
      </c>
      <c r="O1305" s="75">
        <v>620000</v>
      </c>
      <c r="P1305" s="74">
        <v>620000</v>
      </c>
      <c r="Q1305" s="74">
        <v>620000</v>
      </c>
      <c r="R1305" s="74">
        <v>620000</v>
      </c>
      <c r="S1305" s="457" t="s">
        <v>2133</v>
      </c>
      <c r="T1305" s="77">
        <v>25</v>
      </c>
      <c r="U1305" s="315">
        <f t="shared" ref="U1305:V1307" si="1083">ROUNDUP(X1305,0)</f>
        <v>25</v>
      </c>
      <c r="V1305" s="315">
        <f t="shared" si="1083"/>
        <v>25</v>
      </c>
      <c r="W1305" s="315">
        <v>31.708915184046983</v>
      </c>
      <c r="X1305" s="315">
        <f t="shared" ref="X1305:X1307" si="1084">Q1305/J1305*100</f>
        <v>24.8</v>
      </c>
      <c r="Y1305" s="78">
        <f>(P1305/J1305)*100</f>
        <v>24.8</v>
      </c>
      <c r="Z1305" s="79">
        <f t="shared" ref="Z1305:AB1307" si="1085">J1305-P1305</f>
        <v>1880000</v>
      </c>
      <c r="AA1305" s="79">
        <f>J1305-Q1305</f>
        <v>1880000</v>
      </c>
      <c r="AB1305" s="79" t="e">
        <f t="shared" si="1085"/>
        <v>#VALUE!</v>
      </c>
      <c r="AC1305" s="101"/>
      <c r="AD1305" s="375"/>
    </row>
    <row r="1306" spans="1:30" s="462" customFormat="1" ht="30" customHeight="1">
      <c r="A1306" s="414"/>
      <c r="B1306" s="415"/>
      <c r="C1306" s="66" t="s">
        <v>2164</v>
      </c>
      <c r="D1306" s="460"/>
      <c r="E1306" s="460"/>
      <c r="F1306" s="762" t="s">
        <v>83</v>
      </c>
      <c r="G1306" s="785"/>
      <c r="H1306" s="371" t="s">
        <v>376</v>
      </c>
      <c r="I1306" s="429" t="s">
        <v>44</v>
      </c>
      <c r="J1306" s="456">
        <v>16916000</v>
      </c>
      <c r="K1306" s="71" t="s">
        <v>45</v>
      </c>
      <c r="L1306" s="372" t="s">
        <v>46</v>
      </c>
      <c r="M1306" s="461" t="s">
        <v>2165</v>
      </c>
      <c r="N1306" s="142">
        <v>0</v>
      </c>
      <c r="O1306" s="75">
        <v>512500</v>
      </c>
      <c r="P1306" s="74">
        <v>512500</v>
      </c>
      <c r="Q1306" s="74">
        <v>2900500</v>
      </c>
      <c r="R1306" s="74">
        <v>512500</v>
      </c>
      <c r="S1306" s="457" t="s">
        <v>2133</v>
      </c>
      <c r="T1306" s="77">
        <v>4</v>
      </c>
      <c r="U1306" s="315">
        <f t="shared" si="1083"/>
        <v>18</v>
      </c>
      <c r="V1306" s="315">
        <f t="shared" si="1083"/>
        <v>4</v>
      </c>
      <c r="W1306" s="315">
        <v>31.708915184046983</v>
      </c>
      <c r="X1306" s="315">
        <f t="shared" si="1084"/>
        <v>17.146488531567748</v>
      </c>
      <c r="Y1306" s="78">
        <f>(P1306/J1306)*100</f>
        <v>3.0296760463466543</v>
      </c>
      <c r="Z1306" s="79">
        <f t="shared" si="1085"/>
        <v>16403500</v>
      </c>
      <c r="AA1306" s="79">
        <f>J1306-Q1306</f>
        <v>14015500</v>
      </c>
      <c r="AB1306" s="79" t="e">
        <f t="shared" si="1085"/>
        <v>#VALUE!</v>
      </c>
      <c r="AC1306" s="101"/>
      <c r="AD1306" s="375"/>
    </row>
    <row r="1307" spans="1:30" s="462" customFormat="1" ht="30" customHeight="1">
      <c r="A1307" s="414"/>
      <c r="B1307" s="415"/>
      <c r="C1307" s="66" t="s">
        <v>2166</v>
      </c>
      <c r="D1307" s="460"/>
      <c r="E1307" s="460"/>
      <c r="F1307" s="762" t="s">
        <v>87</v>
      </c>
      <c r="G1307" s="785"/>
      <c r="H1307" s="371" t="s">
        <v>376</v>
      </c>
      <c r="I1307" s="429" t="s">
        <v>44</v>
      </c>
      <c r="J1307" s="456">
        <v>206856000</v>
      </c>
      <c r="K1307" s="71" t="s">
        <v>45</v>
      </c>
      <c r="L1307" s="372" t="s">
        <v>46</v>
      </c>
      <c r="M1307" s="461" t="s">
        <v>2167</v>
      </c>
      <c r="N1307" s="142">
        <v>68400000</v>
      </c>
      <c r="O1307" s="75">
        <v>85500000</v>
      </c>
      <c r="P1307" s="74">
        <v>119700000</v>
      </c>
      <c r="Q1307" s="74">
        <v>136800000</v>
      </c>
      <c r="R1307" s="74">
        <v>119700000</v>
      </c>
      <c r="S1307" s="457" t="s">
        <v>2133</v>
      </c>
      <c r="T1307" s="77">
        <v>58</v>
      </c>
      <c r="U1307" s="315">
        <f t="shared" si="1083"/>
        <v>67</v>
      </c>
      <c r="V1307" s="315">
        <f t="shared" si="1083"/>
        <v>58</v>
      </c>
      <c r="W1307" s="315">
        <v>31.708915184046983</v>
      </c>
      <c r="X1307" s="315">
        <f t="shared" si="1084"/>
        <v>66.132962060563869</v>
      </c>
      <c r="Y1307" s="78">
        <f>(P1307/J1307)*100</f>
        <v>57.866341802993382</v>
      </c>
      <c r="Z1307" s="79">
        <f t="shared" si="1085"/>
        <v>87156000</v>
      </c>
      <c r="AA1307" s="79">
        <f>J1307-Q1307</f>
        <v>70056000</v>
      </c>
      <c r="AB1307" s="79" t="e">
        <f t="shared" si="1085"/>
        <v>#VALUE!</v>
      </c>
      <c r="AC1307" s="101"/>
      <c r="AD1307" s="375"/>
    </row>
    <row r="1308" spans="1:30" s="454" customFormat="1" ht="30" customHeight="1">
      <c r="A1308" s="414"/>
      <c r="B1308" s="415"/>
      <c r="C1308" s="51" t="s">
        <v>2168</v>
      </c>
      <c r="D1308" s="352"/>
      <c r="E1308" s="352"/>
      <c r="F1308" s="802" t="s">
        <v>90</v>
      </c>
      <c r="G1308" s="851"/>
      <c r="H1308" s="364"/>
      <c r="I1308" s="368"/>
      <c r="J1308" s="448"/>
      <c r="K1308" s="133"/>
      <c r="L1308" s="449"/>
      <c r="M1308" s="450"/>
      <c r="N1308" s="451"/>
      <c r="O1308" s="452"/>
      <c r="P1308" s="451"/>
      <c r="Q1308" s="451"/>
      <c r="R1308" s="451"/>
      <c r="S1308" s="132"/>
      <c r="T1308" s="424"/>
      <c r="U1308" s="424"/>
      <c r="V1308" s="424"/>
      <c r="W1308" s="424"/>
      <c r="X1308" s="424"/>
      <c r="Y1308" s="424"/>
      <c r="Z1308" s="453"/>
      <c r="AA1308" s="453"/>
      <c r="AB1308" s="453"/>
      <c r="AC1308" s="426"/>
      <c r="AD1308" s="368"/>
    </row>
    <row r="1309" spans="1:30" s="462" customFormat="1" ht="30" customHeight="1">
      <c r="A1309" s="414"/>
      <c r="B1309" s="415"/>
      <c r="C1309" s="66" t="s">
        <v>2169</v>
      </c>
      <c r="D1309" s="460"/>
      <c r="E1309" s="460"/>
      <c r="F1309" s="762" t="s">
        <v>497</v>
      </c>
      <c r="G1309" s="765"/>
      <c r="H1309" s="371" t="s">
        <v>376</v>
      </c>
      <c r="I1309" s="429" t="s">
        <v>44</v>
      </c>
      <c r="J1309" s="295">
        <v>28288150</v>
      </c>
      <c r="K1309" s="71" t="s">
        <v>45</v>
      </c>
      <c r="L1309" s="372" t="s">
        <v>46</v>
      </c>
      <c r="M1309" s="461"/>
      <c r="N1309" s="142">
        <f t="shared" ref="N1309:N1316" si="1086">M1309</f>
        <v>0</v>
      </c>
      <c r="O1309" s="75">
        <v>3500000</v>
      </c>
      <c r="P1309" s="74">
        <f t="shared" ref="P1309:R1311" si="1087">O1309</f>
        <v>3500000</v>
      </c>
      <c r="Q1309" s="74">
        <f t="shared" si="1087"/>
        <v>3500000</v>
      </c>
      <c r="R1309" s="74">
        <f t="shared" si="1087"/>
        <v>3500000</v>
      </c>
      <c r="S1309" s="457" t="s">
        <v>2133</v>
      </c>
      <c r="T1309" s="77">
        <v>13</v>
      </c>
      <c r="U1309" s="315">
        <f t="shared" ref="U1309:V1311" si="1088">ROUNDUP(X1309,0)</f>
        <v>13</v>
      </c>
      <c r="V1309" s="315">
        <f t="shared" si="1088"/>
        <v>13</v>
      </c>
      <c r="W1309" s="315">
        <v>31.708915184046983</v>
      </c>
      <c r="X1309" s="315">
        <f t="shared" ref="X1309:X1311" si="1089">Q1309/J1309*100</f>
        <v>12.372671949208414</v>
      </c>
      <c r="Y1309" s="78">
        <f>(P1309/J1309)*100</f>
        <v>12.372671949208414</v>
      </c>
      <c r="Z1309" s="79">
        <f t="shared" ref="Z1309:AB1311" si="1090">J1309-P1309</f>
        <v>24788150</v>
      </c>
      <c r="AA1309" s="79">
        <f>J1309-Q1309</f>
        <v>24788150</v>
      </c>
      <c r="AB1309" s="79" t="e">
        <f t="shared" si="1090"/>
        <v>#VALUE!</v>
      </c>
      <c r="AC1309" s="101"/>
      <c r="AD1309" s="375"/>
    </row>
    <row r="1310" spans="1:30" s="462" customFormat="1" ht="30" customHeight="1">
      <c r="A1310" s="414"/>
      <c r="B1310" s="415"/>
      <c r="C1310" s="66" t="s">
        <v>2170</v>
      </c>
      <c r="D1310" s="460"/>
      <c r="E1310" s="460"/>
      <c r="F1310" s="762" t="s">
        <v>2171</v>
      </c>
      <c r="G1310" s="765"/>
      <c r="H1310" s="371" t="s">
        <v>376</v>
      </c>
      <c r="I1310" s="429" t="s">
        <v>44</v>
      </c>
      <c r="J1310" s="295">
        <v>751900</v>
      </c>
      <c r="K1310" s="71" t="s">
        <v>45</v>
      </c>
      <c r="L1310" s="372" t="s">
        <v>46</v>
      </c>
      <c r="M1310" s="461" t="s">
        <v>1169</v>
      </c>
      <c r="N1310" s="142">
        <v>0</v>
      </c>
      <c r="O1310" s="75">
        <f t="shared" ref="O1310:O1311" si="1091">N1310</f>
        <v>0</v>
      </c>
      <c r="P1310" s="74">
        <f t="shared" si="1087"/>
        <v>0</v>
      </c>
      <c r="Q1310" s="74">
        <f t="shared" si="1087"/>
        <v>0</v>
      </c>
      <c r="R1310" s="74">
        <f t="shared" si="1087"/>
        <v>0</v>
      </c>
      <c r="S1310" s="457" t="s">
        <v>2133</v>
      </c>
      <c r="T1310" s="77">
        <v>0</v>
      </c>
      <c r="U1310" s="315">
        <f t="shared" si="1088"/>
        <v>0</v>
      </c>
      <c r="V1310" s="315">
        <f t="shared" si="1088"/>
        <v>0</v>
      </c>
      <c r="W1310" s="315">
        <v>31.708915184046983</v>
      </c>
      <c r="X1310" s="315">
        <f t="shared" si="1089"/>
        <v>0</v>
      </c>
      <c r="Y1310" s="78">
        <f>(P1310/J1310)*100</f>
        <v>0</v>
      </c>
      <c r="Z1310" s="79">
        <f t="shared" si="1090"/>
        <v>751900</v>
      </c>
      <c r="AA1310" s="79">
        <f>J1310-Q1310</f>
        <v>751900</v>
      </c>
      <c r="AB1310" s="79" t="e">
        <f t="shared" si="1090"/>
        <v>#VALUE!</v>
      </c>
      <c r="AC1310" s="101"/>
      <c r="AD1310" s="375"/>
    </row>
    <row r="1311" spans="1:30" s="462" customFormat="1" ht="30" customHeight="1">
      <c r="A1311" s="414"/>
      <c r="B1311" s="415"/>
      <c r="C1311" s="66" t="s">
        <v>2172</v>
      </c>
      <c r="D1311" s="460"/>
      <c r="E1311" s="460"/>
      <c r="F1311" s="762" t="s">
        <v>501</v>
      </c>
      <c r="G1311" s="765"/>
      <c r="H1311" s="371" t="s">
        <v>376</v>
      </c>
      <c r="I1311" s="429" t="s">
        <v>44</v>
      </c>
      <c r="J1311" s="295">
        <v>2381000</v>
      </c>
      <c r="K1311" s="71" t="s">
        <v>45</v>
      </c>
      <c r="L1311" s="372" t="s">
        <v>46</v>
      </c>
      <c r="M1311" s="461" t="s">
        <v>2173</v>
      </c>
      <c r="N1311" s="142">
        <v>0</v>
      </c>
      <c r="O1311" s="75">
        <f t="shared" si="1091"/>
        <v>0</v>
      </c>
      <c r="P1311" s="74">
        <f t="shared" si="1087"/>
        <v>0</v>
      </c>
      <c r="Q1311" s="74">
        <f t="shared" si="1087"/>
        <v>0</v>
      </c>
      <c r="R1311" s="74">
        <f t="shared" si="1087"/>
        <v>0</v>
      </c>
      <c r="S1311" s="457" t="s">
        <v>2133</v>
      </c>
      <c r="T1311" s="77">
        <v>0</v>
      </c>
      <c r="U1311" s="315">
        <f t="shared" si="1088"/>
        <v>0</v>
      </c>
      <c r="V1311" s="315">
        <f t="shared" si="1088"/>
        <v>0</v>
      </c>
      <c r="W1311" s="315">
        <v>31.708915184046983</v>
      </c>
      <c r="X1311" s="315">
        <f t="shared" si="1089"/>
        <v>0</v>
      </c>
      <c r="Y1311" s="78">
        <f>(P1311/J1311)*100</f>
        <v>0</v>
      </c>
      <c r="Z1311" s="79">
        <f t="shared" si="1090"/>
        <v>2381000</v>
      </c>
      <c r="AA1311" s="79">
        <f>J1311-Q1311</f>
        <v>2381000</v>
      </c>
      <c r="AB1311" s="79" t="e">
        <f t="shared" si="1090"/>
        <v>#VALUE!</v>
      </c>
      <c r="AC1311" s="101"/>
      <c r="AD1311" s="375"/>
    </row>
    <row r="1312" spans="1:30" s="454" customFormat="1" ht="30" customHeight="1">
      <c r="A1312" s="414"/>
      <c r="B1312" s="415"/>
      <c r="C1312" s="51" t="s">
        <v>2174</v>
      </c>
      <c r="D1312" s="352"/>
      <c r="E1312" s="352"/>
      <c r="F1312" s="802" t="s">
        <v>2175</v>
      </c>
      <c r="G1312" s="851"/>
      <c r="H1312" s="364"/>
      <c r="I1312" s="368"/>
      <c r="J1312" s="448"/>
      <c r="K1312" s="133"/>
      <c r="L1312" s="449"/>
      <c r="M1312" s="450"/>
      <c r="N1312" s="451"/>
      <c r="O1312" s="452"/>
      <c r="P1312" s="451"/>
      <c r="Q1312" s="451"/>
      <c r="R1312" s="451"/>
      <c r="S1312" s="132"/>
      <c r="T1312" s="424"/>
      <c r="U1312" s="424"/>
      <c r="V1312" s="424"/>
      <c r="W1312" s="424"/>
      <c r="X1312" s="424"/>
      <c r="Y1312" s="424"/>
      <c r="Z1312" s="453"/>
      <c r="AA1312" s="453"/>
      <c r="AB1312" s="453"/>
      <c r="AC1312" s="426"/>
      <c r="AD1312" s="368"/>
    </row>
    <row r="1313" spans="1:30" s="454" customFormat="1" ht="30" customHeight="1">
      <c r="A1313" s="414"/>
      <c r="B1313" s="415"/>
      <c r="C1313" s="51" t="s">
        <v>2176</v>
      </c>
      <c r="D1313" s="352"/>
      <c r="E1313" s="352"/>
      <c r="F1313" s="802" t="s">
        <v>2177</v>
      </c>
      <c r="G1313" s="851"/>
      <c r="H1313" s="364"/>
      <c r="I1313" s="368"/>
      <c r="J1313" s="448"/>
      <c r="K1313" s="133"/>
      <c r="L1313" s="449"/>
      <c r="M1313" s="450"/>
      <c r="N1313" s="451"/>
      <c r="O1313" s="452"/>
      <c r="P1313" s="451"/>
      <c r="Q1313" s="451"/>
      <c r="R1313" s="451"/>
      <c r="S1313" s="132"/>
      <c r="T1313" s="424"/>
      <c r="U1313" s="424"/>
      <c r="V1313" s="424"/>
      <c r="W1313" s="424"/>
      <c r="X1313" s="424"/>
      <c r="Y1313" s="424"/>
      <c r="Z1313" s="453"/>
      <c r="AA1313" s="453"/>
      <c r="AB1313" s="453"/>
      <c r="AC1313" s="426"/>
      <c r="AD1313" s="368"/>
    </row>
    <row r="1314" spans="1:30" s="414" customFormat="1" ht="30" customHeight="1">
      <c r="B1314" s="415"/>
      <c r="C1314" s="66" t="s">
        <v>2178</v>
      </c>
      <c r="D1314" s="460"/>
      <c r="E1314" s="460"/>
      <c r="F1314" s="762" t="s">
        <v>2179</v>
      </c>
      <c r="G1314" s="765"/>
      <c r="H1314" s="371" t="s">
        <v>376</v>
      </c>
      <c r="I1314" s="429" t="s">
        <v>44</v>
      </c>
      <c r="J1314" s="295">
        <v>22800000</v>
      </c>
      <c r="K1314" s="71" t="s">
        <v>45</v>
      </c>
      <c r="L1314" s="372" t="s">
        <v>46</v>
      </c>
      <c r="M1314" s="461" t="s">
        <v>2180</v>
      </c>
      <c r="N1314" s="142">
        <v>0</v>
      </c>
      <c r="O1314" s="75">
        <f t="shared" ref="O1314:R1316" si="1092">N1314</f>
        <v>0</v>
      </c>
      <c r="P1314" s="74">
        <f t="shared" si="1092"/>
        <v>0</v>
      </c>
      <c r="Q1314" s="74">
        <v>8954900</v>
      </c>
      <c r="R1314" s="74">
        <f t="shared" si="1092"/>
        <v>8954900</v>
      </c>
      <c r="S1314" s="457" t="s">
        <v>2133</v>
      </c>
      <c r="T1314" s="77">
        <v>0</v>
      </c>
      <c r="U1314" s="315">
        <f t="shared" ref="U1314:V1316" si="1093">ROUNDUP(X1314,0)</f>
        <v>40</v>
      </c>
      <c r="V1314" s="315">
        <f t="shared" si="1093"/>
        <v>0</v>
      </c>
      <c r="W1314" s="315">
        <v>31.708915184046983</v>
      </c>
      <c r="X1314" s="315">
        <f t="shared" ref="X1314:X1316" si="1094">Q1314/J1314*100</f>
        <v>39.275877192982456</v>
      </c>
      <c r="Y1314" s="78">
        <f>(P1314/J1314)*100</f>
        <v>0</v>
      </c>
      <c r="Z1314" s="79">
        <f t="shared" ref="Z1314:AB1316" si="1095">J1314-P1314</f>
        <v>22800000</v>
      </c>
      <c r="AA1314" s="79">
        <f>J1314-Q1314</f>
        <v>13845100</v>
      </c>
      <c r="AB1314" s="79" t="e">
        <f t="shared" si="1095"/>
        <v>#VALUE!</v>
      </c>
      <c r="AC1314" s="101"/>
      <c r="AD1314" s="375"/>
    </row>
    <row r="1315" spans="1:30" s="414" customFormat="1" ht="30" customHeight="1">
      <c r="B1315" s="415"/>
      <c r="C1315" s="66" t="s">
        <v>2181</v>
      </c>
      <c r="D1315" s="460"/>
      <c r="E1315" s="460"/>
      <c r="F1315" s="762" t="s">
        <v>2182</v>
      </c>
      <c r="G1315" s="765"/>
      <c r="H1315" s="371" t="s">
        <v>376</v>
      </c>
      <c r="I1315" s="429" t="s">
        <v>44</v>
      </c>
      <c r="J1315" s="295">
        <v>514449100</v>
      </c>
      <c r="K1315" s="71" t="s">
        <v>45</v>
      </c>
      <c r="L1315" s="372" t="s">
        <v>46</v>
      </c>
      <c r="M1315" s="463"/>
      <c r="N1315" s="142">
        <f t="shared" si="1086"/>
        <v>0</v>
      </c>
      <c r="O1315" s="75">
        <f t="shared" si="1092"/>
        <v>0</v>
      </c>
      <c r="P1315" s="74">
        <f t="shared" si="1092"/>
        <v>0</v>
      </c>
      <c r="Q1315" s="74">
        <v>24720708</v>
      </c>
      <c r="R1315" s="74">
        <f t="shared" si="1092"/>
        <v>24720708</v>
      </c>
      <c r="S1315" s="457" t="s">
        <v>2133</v>
      </c>
      <c r="T1315" s="77">
        <v>0</v>
      </c>
      <c r="U1315" s="315">
        <f t="shared" si="1093"/>
        <v>5</v>
      </c>
      <c r="V1315" s="315">
        <f t="shared" si="1093"/>
        <v>0</v>
      </c>
      <c r="W1315" s="315">
        <v>31.708915184046983</v>
      </c>
      <c r="X1315" s="315">
        <f t="shared" si="1094"/>
        <v>4.8052777232966291</v>
      </c>
      <c r="Y1315" s="78">
        <f>(P1315/J1315)*100</f>
        <v>0</v>
      </c>
      <c r="Z1315" s="79">
        <f t="shared" si="1095"/>
        <v>514449100</v>
      </c>
      <c r="AA1315" s="79">
        <f>J1315-Q1315</f>
        <v>489728392</v>
      </c>
      <c r="AB1315" s="79" t="e">
        <f t="shared" si="1095"/>
        <v>#VALUE!</v>
      </c>
      <c r="AC1315" s="101"/>
      <c r="AD1315" s="375"/>
    </row>
    <row r="1316" spans="1:30" s="414" customFormat="1" ht="30" customHeight="1">
      <c r="B1316" s="415"/>
      <c r="C1316" s="66" t="s">
        <v>2183</v>
      </c>
      <c r="D1316" s="460"/>
      <c r="E1316" s="460"/>
      <c r="F1316" s="762" t="s">
        <v>2184</v>
      </c>
      <c r="G1316" s="765"/>
      <c r="H1316" s="371" t="s">
        <v>376</v>
      </c>
      <c r="I1316" s="429" t="s">
        <v>44</v>
      </c>
      <c r="J1316" s="295">
        <v>69996000</v>
      </c>
      <c r="K1316" s="71" t="s">
        <v>45</v>
      </c>
      <c r="L1316" s="372" t="s">
        <v>46</v>
      </c>
      <c r="M1316" s="463"/>
      <c r="N1316" s="142">
        <f t="shared" si="1086"/>
        <v>0</v>
      </c>
      <c r="O1316" s="75">
        <f t="shared" si="1092"/>
        <v>0</v>
      </c>
      <c r="P1316" s="74">
        <f t="shared" si="1092"/>
        <v>0</v>
      </c>
      <c r="Q1316" s="74">
        <f t="shared" si="1092"/>
        <v>0</v>
      </c>
      <c r="R1316" s="74">
        <f t="shared" si="1092"/>
        <v>0</v>
      </c>
      <c r="S1316" s="457" t="s">
        <v>2133</v>
      </c>
      <c r="T1316" s="77">
        <v>0</v>
      </c>
      <c r="U1316" s="315">
        <f t="shared" si="1093"/>
        <v>0</v>
      </c>
      <c r="V1316" s="315">
        <f t="shared" si="1093"/>
        <v>0</v>
      </c>
      <c r="W1316" s="315">
        <v>31.708915184046983</v>
      </c>
      <c r="X1316" s="315">
        <f t="shared" si="1094"/>
        <v>0</v>
      </c>
      <c r="Y1316" s="78">
        <f>(P1316/J1316)*100</f>
        <v>0</v>
      </c>
      <c r="Z1316" s="79">
        <f t="shared" si="1095"/>
        <v>69996000</v>
      </c>
      <c r="AA1316" s="79">
        <f>J1316-Q1316</f>
        <v>69996000</v>
      </c>
      <c r="AB1316" s="79" t="e">
        <f t="shared" si="1095"/>
        <v>#VALUE!</v>
      </c>
      <c r="AC1316" s="101"/>
      <c r="AD1316" s="375"/>
    </row>
    <row r="1317" spans="1:30" s="454" customFormat="1" ht="30" customHeight="1">
      <c r="A1317" s="414"/>
      <c r="B1317" s="415"/>
      <c r="C1317" s="51" t="s">
        <v>2185</v>
      </c>
      <c r="D1317" s="352"/>
      <c r="E1317" s="352"/>
      <c r="F1317" s="802" t="s">
        <v>2186</v>
      </c>
      <c r="G1317" s="851"/>
      <c r="H1317" s="364"/>
      <c r="I1317" s="368"/>
      <c r="J1317" s="448"/>
      <c r="K1317" s="133"/>
      <c r="L1317" s="449"/>
      <c r="M1317" s="450"/>
      <c r="N1317" s="451"/>
      <c r="O1317" s="452"/>
      <c r="P1317" s="451"/>
      <c r="Q1317" s="451"/>
      <c r="R1317" s="451"/>
      <c r="S1317" s="132"/>
      <c r="T1317" s="424"/>
      <c r="U1317" s="424"/>
      <c r="V1317" s="424"/>
      <c r="W1317" s="424"/>
      <c r="X1317" s="424"/>
      <c r="Y1317" s="424"/>
      <c r="Z1317" s="453"/>
      <c r="AA1317" s="453"/>
      <c r="AB1317" s="453"/>
      <c r="AC1317" s="426"/>
      <c r="AD1317" s="368"/>
    </row>
    <row r="1318" spans="1:30" s="454" customFormat="1" ht="30" customHeight="1">
      <c r="A1318" s="414"/>
      <c r="B1318" s="415"/>
      <c r="C1318" s="51" t="s">
        <v>2187</v>
      </c>
      <c r="D1318" s="352"/>
      <c r="E1318" s="352"/>
      <c r="F1318" s="802" t="s">
        <v>2188</v>
      </c>
      <c r="G1318" s="851"/>
      <c r="H1318" s="364"/>
      <c r="I1318" s="368"/>
      <c r="J1318" s="448"/>
      <c r="K1318" s="133"/>
      <c r="L1318" s="449"/>
      <c r="M1318" s="450"/>
      <c r="N1318" s="451"/>
      <c r="O1318" s="452"/>
      <c r="P1318" s="451"/>
      <c r="Q1318" s="451"/>
      <c r="R1318" s="451"/>
      <c r="S1318" s="132"/>
      <c r="T1318" s="424"/>
      <c r="U1318" s="424"/>
      <c r="V1318" s="424"/>
      <c r="W1318" s="424"/>
      <c r="X1318" s="424"/>
      <c r="Y1318" s="424"/>
      <c r="Z1318" s="453"/>
      <c r="AA1318" s="453"/>
      <c r="AB1318" s="453"/>
      <c r="AC1318" s="426"/>
      <c r="AD1318" s="368"/>
    </row>
    <row r="1319" spans="1:30" s="414" customFormat="1" ht="30" customHeight="1">
      <c r="B1319" s="415"/>
      <c r="C1319" s="66" t="s">
        <v>2189</v>
      </c>
      <c r="D1319" s="460"/>
      <c r="E1319" s="460"/>
      <c r="F1319" s="762" t="s">
        <v>2190</v>
      </c>
      <c r="G1319" s="765"/>
      <c r="H1319" s="371" t="s">
        <v>376</v>
      </c>
      <c r="I1319" s="429" t="s">
        <v>44</v>
      </c>
      <c r="J1319" s="295">
        <v>86716000</v>
      </c>
      <c r="K1319" s="71" t="s">
        <v>45</v>
      </c>
      <c r="L1319" s="372" t="s">
        <v>46</v>
      </c>
      <c r="M1319" s="461"/>
      <c r="N1319" s="142">
        <f t="shared" ref="N1319" si="1096">M1319</f>
        <v>0</v>
      </c>
      <c r="O1319" s="75">
        <f>N1319</f>
        <v>0</v>
      </c>
      <c r="P1319" s="74">
        <f t="shared" ref="P1319:R1319" si="1097">O1319</f>
        <v>0</v>
      </c>
      <c r="Q1319" s="74">
        <f t="shared" si="1097"/>
        <v>0</v>
      </c>
      <c r="R1319" s="74">
        <f t="shared" si="1097"/>
        <v>0</v>
      </c>
      <c r="S1319" s="457" t="s">
        <v>2133</v>
      </c>
      <c r="T1319" s="77">
        <v>0</v>
      </c>
      <c r="U1319" s="315">
        <f>ROUNDUP(X1319,0)</f>
        <v>0</v>
      </c>
      <c r="V1319" s="315">
        <f t="shared" ref="V1319:V1320" si="1098">ROUNDUP(Y1319,0)</f>
        <v>0</v>
      </c>
      <c r="W1319" s="315">
        <v>31.708915184046983</v>
      </c>
      <c r="X1319" s="315">
        <f t="shared" ref="X1319" si="1099">Q1319/J1319*100</f>
        <v>0</v>
      </c>
      <c r="Y1319" s="78">
        <f>(P1319/J1319)*100</f>
        <v>0</v>
      </c>
      <c r="Z1319" s="79">
        <f t="shared" ref="Z1319:AB1320" si="1100">J1319-P1319</f>
        <v>86716000</v>
      </c>
      <c r="AA1319" s="79">
        <f>J1319-Q1319</f>
        <v>86716000</v>
      </c>
      <c r="AB1319" s="79" t="e">
        <f t="shared" si="1100"/>
        <v>#VALUE!</v>
      </c>
      <c r="AC1319" s="101"/>
      <c r="AD1319" s="375"/>
    </row>
    <row r="1320" spans="1:30" s="464" customFormat="1" ht="30" customHeight="1">
      <c r="A1320" s="36"/>
      <c r="B1320" s="37"/>
      <c r="C1320" s="25" t="s">
        <v>2191</v>
      </c>
      <c r="D1320" s="109"/>
      <c r="E1320" s="109"/>
      <c r="F1320" s="770" t="s">
        <v>2192</v>
      </c>
      <c r="G1320" s="771"/>
      <c r="H1320" s="348"/>
      <c r="I1320" s="28"/>
      <c r="J1320" s="435">
        <f>SUM(J1321:J1359)</f>
        <v>7605348975</v>
      </c>
      <c r="K1320" s="436"/>
      <c r="L1320" s="320"/>
      <c r="M1320" s="320"/>
      <c r="N1320" s="435">
        <f>SUM(N1321:N1356)</f>
        <v>1359187046</v>
      </c>
      <c r="O1320" s="435">
        <f>SUM(O1321:O1359)</f>
        <v>2205873090</v>
      </c>
      <c r="P1320" s="435">
        <f>SUM(P1321:P1359)</f>
        <v>3106593689</v>
      </c>
      <c r="Q1320" s="435">
        <v>3884679799</v>
      </c>
      <c r="R1320" s="435">
        <f>SUM(R1321:R1359)</f>
        <v>3459114693</v>
      </c>
      <c r="S1320" s="389"/>
      <c r="T1320" s="259">
        <v>41</v>
      </c>
      <c r="U1320" s="259">
        <f>ROUNDUP(X1320,0)</f>
        <v>52</v>
      </c>
      <c r="V1320" s="259">
        <f t="shared" si="1098"/>
        <v>41</v>
      </c>
      <c r="W1320" s="259">
        <v>31.708915184046983</v>
      </c>
      <c r="X1320" s="259">
        <f>Q1320/J1320*100</f>
        <v>51.07825836486353</v>
      </c>
      <c r="Y1320" s="259">
        <f>(P1320/J1320)*100</f>
        <v>40.847483780321866</v>
      </c>
      <c r="Z1320" s="29">
        <f t="shared" si="1100"/>
        <v>4498755286</v>
      </c>
      <c r="AA1320" s="29">
        <f>J1320-Q1320</f>
        <v>3720669176</v>
      </c>
      <c r="AB1320" s="29">
        <f t="shared" si="1100"/>
        <v>-3459114693</v>
      </c>
      <c r="AC1320" s="111"/>
      <c r="AD1320" s="112"/>
    </row>
    <row r="1321" spans="1:30" s="427" customFormat="1" ht="30" customHeight="1">
      <c r="A1321" s="414"/>
      <c r="B1321" s="415"/>
      <c r="C1321" s="38" t="s">
        <v>2193</v>
      </c>
      <c r="D1321" s="465"/>
      <c r="E1321" s="465"/>
      <c r="F1321" s="772" t="s">
        <v>38</v>
      </c>
      <c r="G1321" s="773"/>
      <c r="H1321" s="466"/>
      <c r="I1321" s="467"/>
      <c r="J1321" s="210"/>
      <c r="K1321" s="120"/>
      <c r="L1321" s="468"/>
      <c r="M1321" s="468"/>
      <c r="N1321" s="287"/>
      <c r="O1321" s="287"/>
      <c r="P1321" s="287"/>
      <c r="Q1321" s="287"/>
      <c r="R1321" s="287"/>
      <c r="S1321" s="469"/>
      <c r="T1321" s="445"/>
      <c r="U1321" s="445"/>
      <c r="V1321" s="445"/>
      <c r="W1321" s="445"/>
      <c r="X1321" s="445"/>
      <c r="Y1321" s="445"/>
      <c r="Z1321" s="470"/>
      <c r="AA1321" s="470"/>
      <c r="AB1321" s="470"/>
      <c r="AC1321" s="471"/>
      <c r="AD1321" s="472"/>
    </row>
    <row r="1322" spans="1:30" s="427" customFormat="1" ht="30" customHeight="1">
      <c r="A1322" s="350"/>
      <c r="B1322" s="351"/>
      <c r="C1322" s="473" t="s">
        <v>2194</v>
      </c>
      <c r="D1322" s="474"/>
      <c r="E1322" s="474"/>
      <c r="F1322" s="855" t="s">
        <v>40</v>
      </c>
      <c r="G1322" s="856"/>
      <c r="H1322" s="475"/>
      <c r="I1322" s="476"/>
      <c r="J1322" s="477"/>
      <c r="K1322" s="478"/>
      <c r="L1322" s="420"/>
      <c r="M1322" s="421"/>
      <c r="N1322" s="291"/>
      <c r="O1322" s="291"/>
      <c r="P1322" s="291"/>
      <c r="Q1322" s="291"/>
      <c r="R1322" s="291"/>
      <c r="S1322" s="479"/>
      <c r="T1322" s="480"/>
      <c r="U1322" s="480"/>
      <c r="V1322" s="480"/>
      <c r="W1322" s="480"/>
      <c r="X1322" s="480"/>
      <c r="Y1322" s="480"/>
      <c r="Z1322" s="172"/>
      <c r="AA1322" s="172"/>
      <c r="AB1322" s="172"/>
      <c r="AC1322" s="481"/>
      <c r="AD1322" s="360"/>
    </row>
    <row r="1323" spans="1:30" s="362" customFormat="1" ht="30" customHeight="1">
      <c r="B1323" s="363"/>
      <c r="C1323" s="82" t="s">
        <v>2195</v>
      </c>
      <c r="D1323" s="370"/>
      <c r="E1323" s="370"/>
      <c r="F1323" s="824" t="s">
        <v>1043</v>
      </c>
      <c r="G1323" s="825"/>
      <c r="H1323" s="371" t="s">
        <v>2196</v>
      </c>
      <c r="I1323" s="482" t="s">
        <v>44</v>
      </c>
      <c r="J1323" s="222">
        <v>6971900</v>
      </c>
      <c r="K1323" s="71" t="s">
        <v>45</v>
      </c>
      <c r="L1323" s="224" t="s">
        <v>46</v>
      </c>
      <c r="M1323" s="225" t="s">
        <v>2197</v>
      </c>
      <c r="N1323" s="142">
        <v>6971900</v>
      </c>
      <c r="O1323" s="75">
        <f t="shared" ref="O1323:O1325" si="1101">N1323</f>
        <v>6971900</v>
      </c>
      <c r="P1323" s="74">
        <v>6971900</v>
      </c>
      <c r="Q1323" s="74">
        <v>6971900</v>
      </c>
      <c r="R1323" s="74">
        <v>6971900</v>
      </c>
      <c r="S1323" s="143" t="s">
        <v>2198</v>
      </c>
      <c r="T1323" s="77">
        <v>100</v>
      </c>
      <c r="U1323" s="315">
        <f t="shared" ref="U1323:V1325" si="1102">ROUNDUP(X1323,0)</f>
        <v>100</v>
      </c>
      <c r="V1323" s="315">
        <f t="shared" si="1102"/>
        <v>100</v>
      </c>
      <c r="W1323" s="315">
        <v>31.708915184046983</v>
      </c>
      <c r="X1323" s="315">
        <f t="shared" ref="X1323:X1325" si="1103">Q1323/J1323*100</f>
        <v>100</v>
      </c>
      <c r="Y1323" s="78">
        <f>(P1323/J1323)*100</f>
        <v>100</v>
      </c>
      <c r="Z1323" s="79">
        <f t="shared" ref="Z1323:AB1325" si="1104">J1323-P1323</f>
        <v>0</v>
      </c>
      <c r="AA1323" s="79">
        <f>J1323-Q1323</f>
        <v>0</v>
      </c>
      <c r="AB1323" s="79" t="e">
        <f t="shared" si="1104"/>
        <v>#VALUE!</v>
      </c>
      <c r="AC1323" s="428"/>
      <c r="AD1323" s="429"/>
    </row>
    <row r="1324" spans="1:30" s="362" customFormat="1" ht="30" customHeight="1">
      <c r="B1324" s="363"/>
      <c r="C1324" s="137" t="s">
        <v>2199</v>
      </c>
      <c r="D1324" s="483"/>
      <c r="E1324" s="483"/>
      <c r="F1324" s="857" t="s">
        <v>49</v>
      </c>
      <c r="G1324" s="858"/>
      <c r="H1324" s="371" t="s">
        <v>2196</v>
      </c>
      <c r="I1324" s="482" t="s">
        <v>44</v>
      </c>
      <c r="J1324" s="295">
        <v>7194200</v>
      </c>
      <c r="K1324" s="71" t="s">
        <v>45</v>
      </c>
      <c r="L1324" s="224" t="s">
        <v>46</v>
      </c>
      <c r="M1324" s="225" t="s">
        <v>2197</v>
      </c>
      <c r="N1324" s="142">
        <v>7194200</v>
      </c>
      <c r="O1324" s="75">
        <f t="shared" si="1101"/>
        <v>7194200</v>
      </c>
      <c r="P1324" s="74">
        <v>7194200</v>
      </c>
      <c r="Q1324" s="74">
        <v>7194200</v>
      </c>
      <c r="R1324" s="74">
        <v>7194200</v>
      </c>
      <c r="S1324" s="143" t="s">
        <v>2198</v>
      </c>
      <c r="T1324" s="77">
        <v>100</v>
      </c>
      <c r="U1324" s="315">
        <f t="shared" si="1102"/>
        <v>100</v>
      </c>
      <c r="V1324" s="315">
        <f t="shared" si="1102"/>
        <v>100</v>
      </c>
      <c r="W1324" s="315">
        <v>31.708915184046983</v>
      </c>
      <c r="X1324" s="315">
        <f t="shared" si="1103"/>
        <v>100</v>
      </c>
      <c r="Y1324" s="78">
        <f>(P1324/J1324)*100</f>
        <v>100</v>
      </c>
      <c r="Z1324" s="79">
        <f t="shared" si="1104"/>
        <v>0</v>
      </c>
      <c r="AA1324" s="79">
        <f>J1324-Q1324</f>
        <v>0</v>
      </c>
      <c r="AB1324" s="79" t="e">
        <f t="shared" si="1104"/>
        <v>#VALUE!</v>
      </c>
      <c r="AC1324" s="428"/>
      <c r="AD1324" s="429"/>
    </row>
    <row r="1325" spans="1:30" s="362" customFormat="1" ht="30" customHeight="1">
      <c r="B1325" s="363"/>
      <c r="C1325" s="82" t="s">
        <v>2200</v>
      </c>
      <c r="D1325" s="370"/>
      <c r="E1325" s="370"/>
      <c r="F1325" s="822" t="s">
        <v>170</v>
      </c>
      <c r="G1325" s="849"/>
      <c r="H1325" s="371" t="s">
        <v>2196</v>
      </c>
      <c r="I1325" s="482" t="s">
        <v>44</v>
      </c>
      <c r="J1325" s="295">
        <v>6970900</v>
      </c>
      <c r="K1325" s="71" t="s">
        <v>45</v>
      </c>
      <c r="L1325" s="224" t="s">
        <v>46</v>
      </c>
      <c r="M1325" s="225" t="s">
        <v>2197</v>
      </c>
      <c r="N1325" s="142">
        <v>6970900</v>
      </c>
      <c r="O1325" s="75">
        <f t="shared" si="1101"/>
        <v>6970900</v>
      </c>
      <c r="P1325" s="74">
        <v>6970900</v>
      </c>
      <c r="Q1325" s="74">
        <v>6970900</v>
      </c>
      <c r="R1325" s="74">
        <v>6970900</v>
      </c>
      <c r="S1325" s="143" t="s">
        <v>2198</v>
      </c>
      <c r="T1325" s="77">
        <v>100</v>
      </c>
      <c r="U1325" s="315">
        <f t="shared" si="1102"/>
        <v>100</v>
      </c>
      <c r="V1325" s="315">
        <f t="shared" si="1102"/>
        <v>100</v>
      </c>
      <c r="W1325" s="315">
        <v>31.708915184046983</v>
      </c>
      <c r="X1325" s="315">
        <f t="shared" si="1103"/>
        <v>100</v>
      </c>
      <c r="Y1325" s="78">
        <f>(P1325/J1325)*100</f>
        <v>100</v>
      </c>
      <c r="Z1325" s="79">
        <f t="shared" si="1104"/>
        <v>0</v>
      </c>
      <c r="AA1325" s="79">
        <f>J1325-Q1325</f>
        <v>0</v>
      </c>
      <c r="AB1325" s="79" t="e">
        <f t="shared" si="1104"/>
        <v>#VALUE!</v>
      </c>
      <c r="AC1325" s="428"/>
      <c r="AD1325" s="429"/>
    </row>
    <row r="1326" spans="1:30" s="427" customFormat="1" ht="30" customHeight="1">
      <c r="A1326" s="350"/>
      <c r="B1326" s="351"/>
      <c r="C1326" s="473" t="s">
        <v>2201</v>
      </c>
      <c r="D1326" s="474"/>
      <c r="E1326" s="474"/>
      <c r="F1326" s="855" t="s">
        <v>51</v>
      </c>
      <c r="G1326" s="856"/>
      <c r="H1326" s="475"/>
      <c r="I1326" s="360"/>
      <c r="J1326" s="477"/>
      <c r="K1326" s="478"/>
      <c r="L1326" s="420"/>
      <c r="M1326" s="421"/>
      <c r="N1326" s="291"/>
      <c r="O1326" s="291"/>
      <c r="P1326" s="291"/>
      <c r="Q1326" s="291"/>
      <c r="R1326" s="291"/>
      <c r="S1326" s="479"/>
      <c r="T1326" s="480"/>
      <c r="U1326" s="480"/>
      <c r="V1326" s="480"/>
      <c r="W1326" s="480"/>
      <c r="X1326" s="480"/>
      <c r="Y1326" s="480"/>
      <c r="Z1326" s="172"/>
      <c r="AA1326" s="172"/>
      <c r="AB1326" s="172"/>
      <c r="AC1326" s="481"/>
      <c r="AD1326" s="360"/>
    </row>
    <row r="1327" spans="1:30" s="362" customFormat="1" ht="30" customHeight="1">
      <c r="B1327" s="363"/>
      <c r="C1327" s="82" t="s">
        <v>2202</v>
      </c>
      <c r="D1327" s="370"/>
      <c r="E1327" s="370"/>
      <c r="F1327" s="822" t="s">
        <v>53</v>
      </c>
      <c r="G1327" s="849"/>
      <c r="H1327" s="371" t="s">
        <v>2196</v>
      </c>
      <c r="I1327" s="482" t="s">
        <v>44</v>
      </c>
      <c r="J1327" s="295">
        <v>3279014100</v>
      </c>
      <c r="K1327" s="71" t="s">
        <v>45</v>
      </c>
      <c r="L1327" s="224" t="s">
        <v>46</v>
      </c>
      <c r="M1327" s="225" t="s">
        <v>1310</v>
      </c>
      <c r="N1327" s="484">
        <v>1132966741</v>
      </c>
      <c r="O1327" s="75">
        <v>1111102657</v>
      </c>
      <c r="P1327" s="74">
        <v>1986323256</v>
      </c>
      <c r="Q1327" s="74">
        <v>2322345262</v>
      </c>
      <c r="R1327" s="74">
        <v>1986323256</v>
      </c>
      <c r="S1327" s="143" t="s">
        <v>2198</v>
      </c>
      <c r="T1327" s="77">
        <v>61</v>
      </c>
      <c r="U1327" s="315">
        <f t="shared" ref="U1327:V1329" si="1105">ROUNDUP(X1327,0)</f>
        <v>71</v>
      </c>
      <c r="V1327" s="315">
        <f t="shared" si="1105"/>
        <v>61</v>
      </c>
      <c r="W1327" s="315">
        <v>31.708915184046983</v>
      </c>
      <c r="X1327" s="315">
        <f t="shared" ref="X1327:X1329" si="1106">Q1327/J1327*100</f>
        <v>70.82449758297777</v>
      </c>
      <c r="Y1327" s="78">
        <f>(P1327/J1327)*100</f>
        <v>60.576843997102671</v>
      </c>
      <c r="Z1327" s="79">
        <f t="shared" ref="Z1327:AB1329" si="1107">J1327-P1327</f>
        <v>1292690844</v>
      </c>
      <c r="AA1327" s="79">
        <f>J1327-Q1327</f>
        <v>956668838</v>
      </c>
      <c r="AB1327" s="79" t="e">
        <f t="shared" si="1107"/>
        <v>#VALUE!</v>
      </c>
      <c r="AC1327" s="428"/>
      <c r="AD1327" s="429"/>
    </row>
    <row r="1328" spans="1:30" s="362" customFormat="1" ht="30" customHeight="1">
      <c r="B1328" s="363"/>
      <c r="C1328" s="66" t="s">
        <v>2203</v>
      </c>
      <c r="D1328" s="370"/>
      <c r="E1328" s="370"/>
      <c r="F1328" s="762" t="s">
        <v>174</v>
      </c>
      <c r="G1328" s="785"/>
      <c r="H1328" s="371" t="s">
        <v>2196</v>
      </c>
      <c r="I1328" s="482" t="s">
        <v>44</v>
      </c>
      <c r="J1328" s="295">
        <v>59627300</v>
      </c>
      <c r="K1328" s="71" t="s">
        <v>45</v>
      </c>
      <c r="L1328" s="224" t="s">
        <v>46</v>
      </c>
      <c r="M1328" s="225" t="s">
        <v>2197</v>
      </c>
      <c r="N1328" s="142">
        <v>7198400</v>
      </c>
      <c r="O1328" s="75">
        <f t="shared" ref="O1328" si="1108">N1328</f>
        <v>7198400</v>
      </c>
      <c r="P1328" s="74">
        <v>21838500</v>
      </c>
      <c r="Q1328" s="74">
        <v>36009300</v>
      </c>
      <c r="R1328" s="74">
        <v>21838500</v>
      </c>
      <c r="S1328" s="143" t="s">
        <v>2198</v>
      </c>
      <c r="T1328" s="77">
        <v>37</v>
      </c>
      <c r="U1328" s="315">
        <f t="shared" si="1105"/>
        <v>61</v>
      </c>
      <c r="V1328" s="315">
        <f t="shared" si="1105"/>
        <v>37</v>
      </c>
      <c r="W1328" s="315">
        <v>31.708915184046983</v>
      </c>
      <c r="X1328" s="315">
        <f t="shared" si="1106"/>
        <v>60.390626441244201</v>
      </c>
      <c r="Y1328" s="78">
        <f>(P1328/J1328)*100</f>
        <v>36.625002305990712</v>
      </c>
      <c r="Z1328" s="79">
        <f t="shared" si="1107"/>
        <v>37788800</v>
      </c>
      <c r="AA1328" s="79">
        <f>J1328-Q1328</f>
        <v>23618000</v>
      </c>
      <c r="AB1328" s="79" t="e">
        <f t="shared" si="1107"/>
        <v>#VALUE!</v>
      </c>
      <c r="AC1328" s="428"/>
      <c r="AD1328" s="429"/>
    </row>
    <row r="1329" spans="1:30" s="362" customFormat="1" ht="30" customHeight="1">
      <c r="B1329" s="363"/>
      <c r="C1329" s="82" t="s">
        <v>2204</v>
      </c>
      <c r="D1329" s="370"/>
      <c r="E1329" s="370"/>
      <c r="F1329" s="822" t="s">
        <v>57</v>
      </c>
      <c r="G1329" s="849"/>
      <c r="H1329" s="371" t="s">
        <v>2196</v>
      </c>
      <c r="I1329" s="482" t="s">
        <v>44</v>
      </c>
      <c r="J1329" s="295">
        <v>7198400</v>
      </c>
      <c r="K1329" s="71" t="s">
        <v>45</v>
      </c>
      <c r="L1329" s="224" t="s">
        <v>46</v>
      </c>
      <c r="M1329" s="225" t="s">
        <v>1310</v>
      </c>
      <c r="N1329" s="142">
        <v>14429300</v>
      </c>
      <c r="O1329" s="75">
        <v>21838500</v>
      </c>
      <c r="P1329" s="74">
        <v>7198400</v>
      </c>
      <c r="Q1329" s="74">
        <v>7198400</v>
      </c>
      <c r="R1329" s="74">
        <v>7198400</v>
      </c>
      <c r="S1329" s="143" t="s">
        <v>2198</v>
      </c>
      <c r="T1329" s="77">
        <v>100</v>
      </c>
      <c r="U1329" s="315">
        <f t="shared" si="1105"/>
        <v>100</v>
      </c>
      <c r="V1329" s="315">
        <f t="shared" si="1105"/>
        <v>100</v>
      </c>
      <c r="W1329" s="315">
        <v>31.708915184046983</v>
      </c>
      <c r="X1329" s="315">
        <f t="shared" si="1106"/>
        <v>100</v>
      </c>
      <c r="Y1329" s="78">
        <f>(P1329/J1329)*100</f>
        <v>100</v>
      </c>
      <c r="Z1329" s="79">
        <f t="shared" si="1107"/>
        <v>0</v>
      </c>
      <c r="AA1329" s="79">
        <f>J1329-Q1329</f>
        <v>0</v>
      </c>
      <c r="AB1329" s="79" t="e">
        <f t="shared" si="1107"/>
        <v>#VALUE!</v>
      </c>
      <c r="AC1329" s="428"/>
      <c r="AD1329" s="429"/>
    </row>
    <row r="1330" spans="1:30" s="427" customFormat="1" ht="30" customHeight="1">
      <c r="A1330" s="350"/>
      <c r="B1330" s="351"/>
      <c r="C1330" s="473" t="s">
        <v>2205</v>
      </c>
      <c r="D1330" s="474"/>
      <c r="E1330" s="474"/>
      <c r="F1330" s="855" t="s">
        <v>63</v>
      </c>
      <c r="G1330" s="856"/>
      <c r="H1330" s="475"/>
      <c r="I1330" s="360"/>
      <c r="J1330" s="477"/>
      <c r="K1330" s="478"/>
      <c r="L1330" s="420"/>
      <c r="M1330" s="421"/>
      <c r="N1330" s="291"/>
      <c r="O1330" s="291"/>
      <c r="P1330" s="291"/>
      <c r="Q1330" s="291"/>
      <c r="R1330" s="291"/>
      <c r="S1330" s="479"/>
      <c r="T1330" s="480"/>
      <c r="U1330" s="480"/>
      <c r="V1330" s="480"/>
      <c r="W1330" s="480"/>
      <c r="X1330" s="480"/>
      <c r="Y1330" s="480"/>
      <c r="Z1330" s="172"/>
      <c r="AA1330" s="172"/>
      <c r="AB1330" s="172"/>
      <c r="AC1330" s="481"/>
      <c r="AD1330" s="360"/>
    </row>
    <row r="1331" spans="1:30" s="362" customFormat="1" ht="30" customHeight="1">
      <c r="B1331" s="363"/>
      <c r="C1331" s="82" t="s">
        <v>2206</v>
      </c>
      <c r="D1331" s="370"/>
      <c r="E1331" s="370"/>
      <c r="F1331" s="822" t="s">
        <v>65</v>
      </c>
      <c r="G1331" s="849"/>
      <c r="H1331" s="371" t="s">
        <v>2196</v>
      </c>
      <c r="I1331" s="482" t="s">
        <v>44</v>
      </c>
      <c r="J1331" s="295">
        <v>34992300</v>
      </c>
      <c r="K1331" s="71" t="s">
        <v>45</v>
      </c>
      <c r="L1331" s="224" t="s">
        <v>46</v>
      </c>
      <c r="M1331" s="225" t="s">
        <v>2109</v>
      </c>
      <c r="N1331" s="142">
        <v>0</v>
      </c>
      <c r="O1331" s="75">
        <v>15995900</v>
      </c>
      <c r="P1331" s="74">
        <f t="shared" ref="P1331:R1336" si="1109">O1331</f>
        <v>15995900</v>
      </c>
      <c r="Q1331" s="74">
        <v>26241200</v>
      </c>
      <c r="R1331" s="74">
        <f t="shared" si="1109"/>
        <v>26241200</v>
      </c>
      <c r="S1331" s="143" t="s">
        <v>2198</v>
      </c>
      <c r="T1331" s="77">
        <v>46</v>
      </c>
      <c r="U1331" s="315">
        <f t="shared" ref="U1331:V1336" si="1110">ROUNDUP(X1331,0)</f>
        <v>75</v>
      </c>
      <c r="V1331" s="315">
        <f t="shared" si="1110"/>
        <v>46</v>
      </c>
      <c r="W1331" s="315">
        <v>31.708915184046983</v>
      </c>
      <c r="X1331" s="315">
        <f t="shared" ref="X1331:X1336" si="1111">Q1331/J1331*100</f>
        <v>74.991355241010154</v>
      </c>
      <c r="Y1331" s="78">
        <f t="shared" ref="Y1331:Y1336" si="1112">(P1331/J1331)*100</f>
        <v>45.71262820677692</v>
      </c>
      <c r="Z1331" s="79">
        <f t="shared" ref="Z1331:AB1336" si="1113">J1331-P1331</f>
        <v>18996400</v>
      </c>
      <c r="AA1331" s="79">
        <f t="shared" ref="AA1331:AA1336" si="1114">J1331-Q1331</f>
        <v>8751100</v>
      </c>
      <c r="AB1331" s="79" t="e">
        <f t="shared" si="1113"/>
        <v>#VALUE!</v>
      </c>
      <c r="AC1331" s="428"/>
      <c r="AD1331" s="429"/>
    </row>
    <row r="1332" spans="1:30" s="362" customFormat="1" ht="30" customHeight="1">
      <c r="B1332" s="363"/>
      <c r="C1332" s="82" t="s">
        <v>2207</v>
      </c>
      <c r="D1332" s="370"/>
      <c r="E1332" s="370"/>
      <c r="F1332" s="822" t="s">
        <v>67</v>
      </c>
      <c r="G1332" s="849"/>
      <c r="H1332" s="371" t="s">
        <v>2196</v>
      </c>
      <c r="I1332" s="482" t="s">
        <v>44</v>
      </c>
      <c r="J1332" s="295">
        <v>39598500</v>
      </c>
      <c r="K1332" s="71" t="s">
        <v>45</v>
      </c>
      <c r="L1332" s="224" t="s">
        <v>46</v>
      </c>
      <c r="M1332" s="225" t="s">
        <v>2109</v>
      </c>
      <c r="N1332" s="142">
        <v>0</v>
      </c>
      <c r="O1332" s="75">
        <v>19451200</v>
      </c>
      <c r="P1332" s="74">
        <f t="shared" si="1109"/>
        <v>19451200</v>
      </c>
      <c r="Q1332" s="74">
        <v>28383900</v>
      </c>
      <c r="R1332" s="74">
        <f t="shared" si="1109"/>
        <v>28383900</v>
      </c>
      <c r="S1332" s="143" t="s">
        <v>2198</v>
      </c>
      <c r="T1332" s="77">
        <v>50</v>
      </c>
      <c r="U1332" s="315">
        <f t="shared" si="1110"/>
        <v>72</v>
      </c>
      <c r="V1332" s="315">
        <f t="shared" si="1110"/>
        <v>50</v>
      </c>
      <c r="W1332" s="315">
        <v>31.708915184046983</v>
      </c>
      <c r="X1332" s="315">
        <f t="shared" si="1111"/>
        <v>71.679230273874012</v>
      </c>
      <c r="Y1332" s="78">
        <f t="shared" si="1112"/>
        <v>49.121052565122412</v>
      </c>
      <c r="Z1332" s="79">
        <f t="shared" si="1113"/>
        <v>20147300</v>
      </c>
      <c r="AA1332" s="79">
        <f t="shared" si="1114"/>
        <v>11214600</v>
      </c>
      <c r="AB1332" s="79" t="e">
        <f t="shared" si="1113"/>
        <v>#VALUE!</v>
      </c>
      <c r="AC1332" s="428"/>
      <c r="AD1332" s="429"/>
    </row>
    <row r="1333" spans="1:30" s="362" customFormat="1" ht="30" customHeight="1">
      <c r="B1333" s="363"/>
      <c r="C1333" s="82" t="s">
        <v>2208</v>
      </c>
      <c r="D1333" s="370"/>
      <c r="E1333" s="370"/>
      <c r="F1333" s="822" t="s">
        <v>69</v>
      </c>
      <c r="G1333" s="823"/>
      <c r="H1333" s="371" t="s">
        <v>2196</v>
      </c>
      <c r="I1333" s="482" t="s">
        <v>44</v>
      </c>
      <c r="J1333" s="295">
        <v>8488300</v>
      </c>
      <c r="K1333" s="71" t="s">
        <v>45</v>
      </c>
      <c r="L1333" s="224" t="s">
        <v>46</v>
      </c>
      <c r="M1333" s="225" t="s">
        <v>2109</v>
      </c>
      <c r="N1333" s="142">
        <v>2080900</v>
      </c>
      <c r="O1333" s="75">
        <v>4107200</v>
      </c>
      <c r="P1333" s="74">
        <f t="shared" si="1109"/>
        <v>4107200</v>
      </c>
      <c r="Q1333" s="74">
        <f t="shared" si="1109"/>
        <v>4107200</v>
      </c>
      <c r="R1333" s="74">
        <f t="shared" si="1109"/>
        <v>4107200</v>
      </c>
      <c r="S1333" s="143" t="s">
        <v>2198</v>
      </c>
      <c r="T1333" s="77">
        <v>49</v>
      </c>
      <c r="U1333" s="315">
        <f t="shared" si="1110"/>
        <v>49</v>
      </c>
      <c r="V1333" s="315">
        <f t="shared" si="1110"/>
        <v>49</v>
      </c>
      <c r="W1333" s="315">
        <v>31.708915184046983</v>
      </c>
      <c r="X1333" s="315">
        <f t="shared" si="1111"/>
        <v>48.386602735530083</v>
      </c>
      <c r="Y1333" s="78">
        <f t="shared" si="1112"/>
        <v>48.386602735530083</v>
      </c>
      <c r="Z1333" s="79">
        <f t="shared" si="1113"/>
        <v>4381100</v>
      </c>
      <c r="AA1333" s="79">
        <f t="shared" si="1114"/>
        <v>4381100</v>
      </c>
      <c r="AB1333" s="79" t="e">
        <f t="shared" si="1113"/>
        <v>#VALUE!</v>
      </c>
      <c r="AC1333" s="428"/>
      <c r="AD1333" s="429"/>
    </row>
    <row r="1334" spans="1:30" s="362" customFormat="1" ht="30" customHeight="1">
      <c r="B1334" s="363"/>
      <c r="C1334" s="82" t="s">
        <v>2209</v>
      </c>
      <c r="D1334" s="370"/>
      <c r="E1334" s="370"/>
      <c r="F1334" s="822" t="s">
        <v>71</v>
      </c>
      <c r="G1334" s="849"/>
      <c r="H1334" s="371" t="s">
        <v>2196</v>
      </c>
      <c r="I1334" s="482" t="s">
        <v>44</v>
      </c>
      <c r="J1334" s="295">
        <v>12377800</v>
      </c>
      <c r="K1334" s="71" t="s">
        <v>45</v>
      </c>
      <c r="L1334" s="224" t="s">
        <v>46</v>
      </c>
      <c r="M1334" s="225" t="s">
        <v>2109</v>
      </c>
      <c r="N1334" s="142">
        <v>3074900</v>
      </c>
      <c r="O1334" s="75">
        <v>6074900</v>
      </c>
      <c r="P1334" s="74">
        <f t="shared" si="1109"/>
        <v>6074900</v>
      </c>
      <c r="Q1334" s="74">
        <v>9271800</v>
      </c>
      <c r="R1334" s="74">
        <f t="shared" si="1109"/>
        <v>9271800</v>
      </c>
      <c r="S1334" s="143" t="s">
        <v>2198</v>
      </c>
      <c r="T1334" s="77">
        <v>50</v>
      </c>
      <c r="U1334" s="315">
        <f t="shared" si="1110"/>
        <v>75</v>
      </c>
      <c r="V1334" s="315">
        <f t="shared" si="1110"/>
        <v>50</v>
      </c>
      <c r="W1334" s="315">
        <v>31.708915184046983</v>
      </c>
      <c r="X1334" s="315">
        <f t="shared" si="1111"/>
        <v>74.906687779734682</v>
      </c>
      <c r="Y1334" s="78">
        <f t="shared" si="1112"/>
        <v>49.078996267511187</v>
      </c>
      <c r="Z1334" s="79">
        <f t="shared" si="1113"/>
        <v>6302900</v>
      </c>
      <c r="AA1334" s="79">
        <f t="shared" si="1114"/>
        <v>3106000</v>
      </c>
      <c r="AB1334" s="79" t="e">
        <f t="shared" si="1113"/>
        <v>#VALUE!</v>
      </c>
      <c r="AC1334" s="428"/>
      <c r="AD1334" s="429"/>
    </row>
    <row r="1335" spans="1:30" s="362" customFormat="1" ht="30" customHeight="1">
      <c r="B1335" s="363"/>
      <c r="C1335" s="82" t="s">
        <v>2210</v>
      </c>
      <c r="D1335" s="370"/>
      <c r="E1335" s="370"/>
      <c r="F1335" s="822" t="s">
        <v>75</v>
      </c>
      <c r="G1335" s="849"/>
      <c r="H1335" s="371" t="s">
        <v>2196</v>
      </c>
      <c r="I1335" s="482" t="s">
        <v>44</v>
      </c>
      <c r="J1335" s="295">
        <v>20161500</v>
      </c>
      <c r="K1335" s="71" t="s">
        <v>45</v>
      </c>
      <c r="L1335" s="224" t="s">
        <v>46</v>
      </c>
      <c r="M1335" s="225" t="s">
        <v>823</v>
      </c>
      <c r="N1335" s="142">
        <v>5029900</v>
      </c>
      <c r="O1335" s="75">
        <v>10059800</v>
      </c>
      <c r="P1335" s="74">
        <f t="shared" si="1109"/>
        <v>10059800</v>
      </c>
      <c r="Q1335" s="74">
        <v>15089700</v>
      </c>
      <c r="R1335" s="74">
        <f t="shared" si="1109"/>
        <v>15089700</v>
      </c>
      <c r="S1335" s="143" t="s">
        <v>2198</v>
      </c>
      <c r="T1335" s="77">
        <v>50</v>
      </c>
      <c r="U1335" s="315">
        <f t="shared" si="1110"/>
        <v>75</v>
      </c>
      <c r="V1335" s="315">
        <f t="shared" si="1110"/>
        <v>50</v>
      </c>
      <c r="W1335" s="315">
        <v>31.708915184046983</v>
      </c>
      <c r="X1335" s="315">
        <f t="shared" si="1111"/>
        <v>74.844133621010343</v>
      </c>
      <c r="Y1335" s="78">
        <f t="shared" si="1112"/>
        <v>49.896089080673562</v>
      </c>
      <c r="Z1335" s="79">
        <f t="shared" si="1113"/>
        <v>10101700</v>
      </c>
      <c r="AA1335" s="79">
        <f t="shared" si="1114"/>
        <v>5071800</v>
      </c>
      <c r="AB1335" s="79" t="e">
        <f t="shared" si="1113"/>
        <v>#VALUE!</v>
      </c>
      <c r="AC1335" s="428"/>
      <c r="AD1335" s="429"/>
    </row>
    <row r="1336" spans="1:30" s="362" customFormat="1" ht="30" customHeight="1">
      <c r="B1336" s="363"/>
      <c r="C1336" s="82" t="s">
        <v>2211</v>
      </c>
      <c r="D1336" s="370"/>
      <c r="E1336" s="370"/>
      <c r="F1336" s="822" t="s">
        <v>77</v>
      </c>
      <c r="G1336" s="823"/>
      <c r="H1336" s="371" t="s">
        <v>2196</v>
      </c>
      <c r="I1336" s="482" t="s">
        <v>44</v>
      </c>
      <c r="J1336" s="295">
        <v>190590000</v>
      </c>
      <c r="K1336" s="71" t="s">
        <v>45</v>
      </c>
      <c r="L1336" s="224" t="s">
        <v>46</v>
      </c>
      <c r="M1336" s="225" t="s">
        <v>2212</v>
      </c>
      <c r="N1336" s="142">
        <v>36604375</v>
      </c>
      <c r="O1336" s="75">
        <v>93761928</v>
      </c>
      <c r="P1336" s="74">
        <f t="shared" si="1109"/>
        <v>93761928</v>
      </c>
      <c r="Q1336" s="74">
        <v>140793563</v>
      </c>
      <c r="R1336" s="74">
        <f t="shared" si="1109"/>
        <v>140793563</v>
      </c>
      <c r="S1336" s="143" t="s">
        <v>2198</v>
      </c>
      <c r="T1336" s="77">
        <v>50</v>
      </c>
      <c r="U1336" s="315">
        <f t="shared" si="1110"/>
        <v>74</v>
      </c>
      <c r="V1336" s="315">
        <f t="shared" si="1110"/>
        <v>50</v>
      </c>
      <c r="W1336" s="315">
        <v>31.708915184046983</v>
      </c>
      <c r="X1336" s="315">
        <f t="shared" si="1111"/>
        <v>73.872481767144123</v>
      </c>
      <c r="Y1336" s="78">
        <f t="shared" si="1112"/>
        <v>49.195617818353533</v>
      </c>
      <c r="Z1336" s="79">
        <f t="shared" si="1113"/>
        <v>96828072</v>
      </c>
      <c r="AA1336" s="79">
        <f t="shared" si="1114"/>
        <v>49796437</v>
      </c>
      <c r="AB1336" s="79" t="e">
        <f t="shared" si="1113"/>
        <v>#VALUE!</v>
      </c>
      <c r="AC1336" s="428"/>
      <c r="AD1336" s="429"/>
    </row>
    <row r="1337" spans="1:30" s="427" customFormat="1" ht="30" customHeight="1">
      <c r="A1337" s="350"/>
      <c r="B1337" s="351"/>
      <c r="C1337" s="473" t="s">
        <v>2213</v>
      </c>
      <c r="D1337" s="474"/>
      <c r="E1337" s="474"/>
      <c r="F1337" s="855" t="s">
        <v>193</v>
      </c>
      <c r="G1337" s="856"/>
      <c r="H1337" s="475"/>
      <c r="I1337" s="360"/>
      <c r="J1337" s="477"/>
      <c r="K1337" s="478"/>
      <c r="L1337" s="420"/>
      <c r="M1337" s="421"/>
      <c r="N1337" s="291"/>
      <c r="O1337" s="291"/>
      <c r="P1337" s="291"/>
      <c r="Q1337" s="291"/>
      <c r="R1337" s="291"/>
      <c r="S1337" s="479"/>
      <c r="T1337" s="480"/>
      <c r="U1337" s="480"/>
      <c r="V1337" s="480"/>
      <c r="W1337" s="480"/>
      <c r="X1337" s="480"/>
      <c r="Y1337" s="480"/>
      <c r="Z1337" s="172"/>
      <c r="AA1337" s="172"/>
      <c r="AB1337" s="172"/>
      <c r="AC1337" s="481"/>
      <c r="AD1337" s="360"/>
    </row>
    <row r="1338" spans="1:30" s="362" customFormat="1" ht="30" customHeight="1">
      <c r="B1338" s="363"/>
      <c r="C1338" s="82" t="s">
        <v>2214</v>
      </c>
      <c r="D1338" s="370"/>
      <c r="E1338" s="370"/>
      <c r="F1338" s="822" t="s">
        <v>197</v>
      </c>
      <c r="G1338" s="849"/>
      <c r="H1338" s="371" t="s">
        <v>2196</v>
      </c>
      <c r="I1338" s="482" t="s">
        <v>44</v>
      </c>
      <c r="J1338" s="295">
        <v>18000000</v>
      </c>
      <c r="K1338" s="71" t="s">
        <v>45</v>
      </c>
      <c r="L1338" s="224"/>
      <c r="M1338" s="485" t="s">
        <v>2109</v>
      </c>
      <c r="N1338" s="142">
        <v>0</v>
      </c>
      <c r="O1338" s="75">
        <v>17525000</v>
      </c>
      <c r="P1338" s="74">
        <f t="shared" ref="P1338:R1338" si="1115">O1338</f>
        <v>17525000</v>
      </c>
      <c r="Q1338" s="74">
        <f t="shared" si="1115"/>
        <v>17525000</v>
      </c>
      <c r="R1338" s="74">
        <f t="shared" si="1115"/>
        <v>17525000</v>
      </c>
      <c r="S1338" s="143" t="s">
        <v>2198</v>
      </c>
      <c r="T1338" s="77">
        <v>98</v>
      </c>
      <c r="U1338" s="315">
        <f>ROUNDUP(X1338,0)</f>
        <v>98</v>
      </c>
      <c r="V1338" s="315">
        <f t="shared" ref="V1338" si="1116">ROUNDUP(Y1338,0)</f>
        <v>98</v>
      </c>
      <c r="W1338" s="315">
        <v>31.708915184046983</v>
      </c>
      <c r="X1338" s="315">
        <f t="shared" ref="X1338" si="1117">Q1338/J1338*100</f>
        <v>97.361111111111114</v>
      </c>
      <c r="Y1338" s="78">
        <f>(P1338/J1338)*100</f>
        <v>97.361111111111114</v>
      </c>
      <c r="Z1338" s="79">
        <f>J1338-P1338</f>
        <v>475000</v>
      </c>
      <c r="AA1338" s="79">
        <f>J1338-Q1338</f>
        <v>475000</v>
      </c>
      <c r="AB1338" s="79">
        <f>L1338-R1338</f>
        <v>-17525000</v>
      </c>
      <c r="AC1338" s="428"/>
      <c r="AD1338" s="429"/>
    </row>
    <row r="1339" spans="1:30" s="427" customFormat="1" ht="30" customHeight="1">
      <c r="A1339" s="350"/>
      <c r="B1339" s="351"/>
      <c r="C1339" s="473" t="s">
        <v>2215</v>
      </c>
      <c r="D1339" s="474"/>
      <c r="E1339" s="474"/>
      <c r="F1339" s="855" t="s">
        <v>79</v>
      </c>
      <c r="G1339" s="856"/>
      <c r="H1339" s="475"/>
      <c r="I1339" s="360"/>
      <c r="J1339" s="477"/>
      <c r="K1339" s="478"/>
      <c r="L1339" s="420"/>
      <c r="M1339" s="421"/>
      <c r="N1339" s="291"/>
      <c r="O1339" s="291"/>
      <c r="P1339" s="291"/>
      <c r="Q1339" s="291"/>
      <c r="R1339" s="291"/>
      <c r="S1339" s="479"/>
      <c r="T1339" s="480"/>
      <c r="U1339" s="480"/>
      <c r="V1339" s="480"/>
      <c r="W1339" s="480"/>
      <c r="X1339" s="480"/>
      <c r="Y1339" s="480"/>
      <c r="Z1339" s="172"/>
      <c r="AA1339" s="172"/>
      <c r="AB1339" s="172"/>
      <c r="AC1339" s="481"/>
      <c r="AD1339" s="360"/>
    </row>
    <row r="1340" spans="1:30" s="362" customFormat="1" ht="30" customHeight="1">
      <c r="B1340" s="363"/>
      <c r="C1340" s="82" t="s">
        <v>2216</v>
      </c>
      <c r="D1340" s="370"/>
      <c r="E1340" s="370"/>
      <c r="F1340" s="822" t="s">
        <v>81</v>
      </c>
      <c r="G1340" s="823"/>
      <c r="H1340" s="371" t="s">
        <v>2196</v>
      </c>
      <c r="I1340" s="482" t="s">
        <v>44</v>
      </c>
      <c r="J1340" s="295">
        <v>3990000</v>
      </c>
      <c r="K1340" s="71" t="s">
        <v>45</v>
      </c>
      <c r="L1340" s="224"/>
      <c r="M1340" s="225"/>
      <c r="N1340" s="142">
        <v>990000</v>
      </c>
      <c r="O1340" s="75">
        <v>1980000</v>
      </c>
      <c r="P1340" s="74">
        <f t="shared" ref="P1340:R1341" si="1118">O1340</f>
        <v>1980000</v>
      </c>
      <c r="Q1340" s="74">
        <f t="shared" si="1118"/>
        <v>1980000</v>
      </c>
      <c r="R1340" s="74">
        <f t="shared" si="1118"/>
        <v>1980000</v>
      </c>
      <c r="S1340" s="143" t="s">
        <v>2198</v>
      </c>
      <c r="T1340" s="77">
        <v>50</v>
      </c>
      <c r="U1340" s="315">
        <f t="shared" ref="U1340:V1342" si="1119">ROUNDUP(X1340,0)</f>
        <v>50</v>
      </c>
      <c r="V1340" s="315">
        <f t="shared" si="1119"/>
        <v>50</v>
      </c>
      <c r="W1340" s="315">
        <v>31.708915184046983</v>
      </c>
      <c r="X1340" s="315">
        <f t="shared" ref="X1340:X1342" si="1120">Q1340/J1340*100</f>
        <v>49.624060150375939</v>
      </c>
      <c r="Y1340" s="78">
        <f>(P1340/J1340)*100</f>
        <v>49.624060150375939</v>
      </c>
      <c r="Z1340" s="79">
        <f t="shared" ref="Z1340:AB1342" si="1121">J1340-P1340</f>
        <v>2010000</v>
      </c>
      <c r="AA1340" s="79">
        <f>J1340-Q1340</f>
        <v>2010000</v>
      </c>
      <c r="AB1340" s="79">
        <f t="shared" si="1121"/>
        <v>-1980000</v>
      </c>
      <c r="AC1340" s="428"/>
      <c r="AD1340" s="429"/>
    </row>
    <row r="1341" spans="1:30" s="362" customFormat="1" ht="30" customHeight="1">
      <c r="B1341" s="363"/>
      <c r="C1341" s="82" t="s">
        <v>2217</v>
      </c>
      <c r="D1341" s="370"/>
      <c r="E1341" s="370"/>
      <c r="F1341" s="822" t="s">
        <v>83</v>
      </c>
      <c r="G1341" s="823"/>
      <c r="H1341" s="371" t="s">
        <v>2196</v>
      </c>
      <c r="I1341" s="482" t="s">
        <v>44</v>
      </c>
      <c r="J1341" s="295">
        <v>59998600</v>
      </c>
      <c r="K1341" s="71" t="s">
        <v>45</v>
      </c>
      <c r="L1341" s="224"/>
      <c r="M1341" s="225"/>
      <c r="N1341" s="142">
        <v>1265000</v>
      </c>
      <c r="O1341" s="75">
        <v>6065950</v>
      </c>
      <c r="P1341" s="74">
        <f t="shared" si="1118"/>
        <v>6065950</v>
      </c>
      <c r="Q1341" s="74">
        <v>15045750</v>
      </c>
      <c r="R1341" s="74">
        <f t="shared" si="1118"/>
        <v>15045750</v>
      </c>
      <c r="S1341" s="143" t="s">
        <v>2198</v>
      </c>
      <c r="T1341" s="77">
        <v>11</v>
      </c>
      <c r="U1341" s="315">
        <f t="shared" si="1119"/>
        <v>26</v>
      </c>
      <c r="V1341" s="315">
        <f t="shared" si="1119"/>
        <v>11</v>
      </c>
      <c r="W1341" s="315">
        <v>31.708915184046983</v>
      </c>
      <c r="X1341" s="315">
        <f t="shared" si="1120"/>
        <v>25.07683512615294</v>
      </c>
      <c r="Y1341" s="78">
        <f>(P1341/J1341)*100</f>
        <v>10.110152570226639</v>
      </c>
      <c r="Z1341" s="79">
        <f t="shared" si="1121"/>
        <v>53932650</v>
      </c>
      <c r="AA1341" s="79">
        <f>J1341-Q1341</f>
        <v>44952850</v>
      </c>
      <c r="AB1341" s="79">
        <f t="shared" si="1121"/>
        <v>-15045750</v>
      </c>
      <c r="AC1341" s="428"/>
      <c r="AD1341" s="429"/>
    </row>
    <row r="1342" spans="1:30" s="362" customFormat="1" ht="30" customHeight="1">
      <c r="B1342" s="363"/>
      <c r="C1342" s="82" t="s">
        <v>2218</v>
      </c>
      <c r="D1342" s="370"/>
      <c r="E1342" s="370"/>
      <c r="F1342" s="822" t="s">
        <v>87</v>
      </c>
      <c r="G1342" s="823"/>
      <c r="H1342" s="371" t="s">
        <v>2196</v>
      </c>
      <c r="I1342" s="482" t="s">
        <v>44</v>
      </c>
      <c r="J1342" s="295">
        <v>351234600</v>
      </c>
      <c r="K1342" s="71" t="s">
        <v>45</v>
      </c>
      <c r="L1342" s="224"/>
      <c r="M1342" s="485" t="s">
        <v>2109</v>
      </c>
      <c r="N1342" s="142">
        <v>102000000</v>
      </c>
      <c r="O1342" s="75">
        <v>127500000</v>
      </c>
      <c r="P1342" s="74">
        <v>153000000</v>
      </c>
      <c r="Q1342" s="74">
        <v>204000000</v>
      </c>
      <c r="R1342" s="74">
        <v>153000000</v>
      </c>
      <c r="S1342" s="143" t="s">
        <v>2198</v>
      </c>
      <c r="T1342" s="77">
        <v>44</v>
      </c>
      <c r="U1342" s="315">
        <f t="shared" si="1119"/>
        <v>59</v>
      </c>
      <c r="V1342" s="315">
        <f t="shared" si="1119"/>
        <v>44</v>
      </c>
      <c r="W1342" s="315">
        <v>31.708915184046983</v>
      </c>
      <c r="X1342" s="315">
        <f t="shared" si="1120"/>
        <v>58.080838277322336</v>
      </c>
      <c r="Y1342" s="78">
        <f>(P1342/J1342)*100</f>
        <v>43.560628707991746</v>
      </c>
      <c r="Z1342" s="79">
        <f t="shared" si="1121"/>
        <v>198234600</v>
      </c>
      <c r="AA1342" s="79">
        <f>J1342-Q1342</f>
        <v>147234600</v>
      </c>
      <c r="AB1342" s="79">
        <f t="shared" si="1121"/>
        <v>-153000000</v>
      </c>
      <c r="AC1342" s="428"/>
      <c r="AD1342" s="429"/>
    </row>
    <row r="1343" spans="1:30" s="427" customFormat="1" ht="30" customHeight="1">
      <c r="A1343" s="350"/>
      <c r="B1343" s="351"/>
      <c r="C1343" s="473" t="s">
        <v>2219</v>
      </c>
      <c r="D1343" s="474"/>
      <c r="E1343" s="474"/>
      <c r="F1343" s="855" t="s">
        <v>90</v>
      </c>
      <c r="G1343" s="856"/>
      <c r="H1343" s="475"/>
      <c r="I1343" s="360"/>
      <c r="J1343" s="477"/>
      <c r="K1343" s="478"/>
      <c r="L1343" s="420"/>
      <c r="M1343" s="421"/>
      <c r="N1343" s="291"/>
      <c r="O1343" s="291"/>
      <c r="P1343" s="291"/>
      <c r="Q1343" s="291"/>
      <c r="R1343" s="291"/>
      <c r="S1343" s="479"/>
      <c r="T1343" s="480"/>
      <c r="U1343" s="480"/>
      <c r="V1343" s="480"/>
      <c r="W1343" s="480"/>
      <c r="X1343" s="480"/>
      <c r="Y1343" s="480"/>
      <c r="Z1343" s="172"/>
      <c r="AA1343" s="172"/>
      <c r="AB1343" s="172"/>
      <c r="AC1343" s="481"/>
      <c r="AD1343" s="360"/>
    </row>
    <row r="1344" spans="1:30" s="362" customFormat="1" ht="30" customHeight="1">
      <c r="B1344" s="363"/>
      <c r="C1344" s="82" t="s">
        <v>2220</v>
      </c>
      <c r="D1344" s="370"/>
      <c r="E1344" s="370"/>
      <c r="F1344" s="822" t="s">
        <v>1332</v>
      </c>
      <c r="G1344" s="849"/>
      <c r="H1344" s="371" t="s">
        <v>2196</v>
      </c>
      <c r="I1344" s="482" t="s">
        <v>44</v>
      </c>
      <c r="J1344" s="295">
        <v>41544800</v>
      </c>
      <c r="K1344" s="71" t="s">
        <v>45</v>
      </c>
      <c r="L1344" s="224"/>
      <c r="M1344" s="485" t="s">
        <v>2109</v>
      </c>
      <c r="N1344" s="142">
        <v>9797030</v>
      </c>
      <c r="O1344" s="75">
        <v>18257680</v>
      </c>
      <c r="P1344" s="74">
        <f t="shared" ref="P1344:R1346" si="1122">O1344</f>
        <v>18257680</v>
      </c>
      <c r="Q1344" s="74">
        <v>23619830</v>
      </c>
      <c r="R1344" s="74">
        <f t="shared" si="1122"/>
        <v>23619830</v>
      </c>
      <c r="S1344" s="143" t="s">
        <v>2198</v>
      </c>
      <c r="T1344" s="77">
        <v>44</v>
      </c>
      <c r="U1344" s="315">
        <f t="shared" ref="U1344:V1346" si="1123">ROUNDUP(X1344,0)</f>
        <v>57</v>
      </c>
      <c r="V1344" s="315">
        <f t="shared" si="1123"/>
        <v>44</v>
      </c>
      <c r="W1344" s="315">
        <v>31.708915184046983</v>
      </c>
      <c r="X1344" s="315">
        <f t="shared" ref="X1344:X1346" si="1124">Q1344/J1344*100</f>
        <v>56.853878223026712</v>
      </c>
      <c r="Y1344" s="78">
        <f>(P1344/J1344)*100</f>
        <v>43.946968092276286</v>
      </c>
      <c r="Z1344" s="79">
        <f t="shared" ref="Z1344:AB1346" si="1125">J1344-P1344</f>
        <v>23287120</v>
      </c>
      <c r="AA1344" s="79">
        <f>J1344-Q1344</f>
        <v>17924970</v>
      </c>
      <c r="AB1344" s="79">
        <f t="shared" si="1125"/>
        <v>-23619830</v>
      </c>
      <c r="AC1344" s="428"/>
      <c r="AD1344" s="429"/>
    </row>
    <row r="1345" spans="1:30" s="362" customFormat="1" ht="30" customHeight="1">
      <c r="B1345" s="363"/>
      <c r="C1345" s="82" t="s">
        <v>2221</v>
      </c>
      <c r="D1345" s="370"/>
      <c r="E1345" s="370"/>
      <c r="F1345" s="822" t="s">
        <v>501</v>
      </c>
      <c r="G1345" s="849"/>
      <c r="H1345" s="371" t="s">
        <v>2196</v>
      </c>
      <c r="I1345" s="482" t="s">
        <v>44</v>
      </c>
      <c r="J1345" s="295">
        <v>10191500</v>
      </c>
      <c r="K1345" s="71" t="s">
        <v>45</v>
      </c>
      <c r="L1345" s="224"/>
      <c r="M1345" s="485" t="s">
        <v>2109</v>
      </c>
      <c r="N1345" s="142">
        <v>0</v>
      </c>
      <c r="O1345" s="75">
        <v>4718100</v>
      </c>
      <c r="P1345" s="74">
        <f t="shared" si="1122"/>
        <v>4718100</v>
      </c>
      <c r="Q1345" s="74">
        <v>6560100</v>
      </c>
      <c r="R1345" s="74">
        <f t="shared" si="1122"/>
        <v>6560100</v>
      </c>
      <c r="S1345" s="143" t="s">
        <v>2198</v>
      </c>
      <c r="T1345" s="77">
        <v>47</v>
      </c>
      <c r="U1345" s="315">
        <f t="shared" si="1123"/>
        <v>65</v>
      </c>
      <c r="V1345" s="315">
        <f t="shared" si="1123"/>
        <v>47</v>
      </c>
      <c r="W1345" s="315">
        <v>31.708915184046983</v>
      </c>
      <c r="X1345" s="315">
        <f t="shared" si="1124"/>
        <v>64.36834617082863</v>
      </c>
      <c r="Y1345" s="78">
        <f>(P1345/J1345)*100</f>
        <v>46.294461070499928</v>
      </c>
      <c r="Z1345" s="79">
        <f t="shared" si="1125"/>
        <v>5473400</v>
      </c>
      <c r="AA1345" s="79">
        <f>J1345-Q1345</f>
        <v>3631400</v>
      </c>
      <c r="AB1345" s="79">
        <f t="shared" si="1125"/>
        <v>-6560100</v>
      </c>
      <c r="AC1345" s="428"/>
      <c r="AD1345" s="429"/>
    </row>
    <row r="1346" spans="1:30" s="362" customFormat="1" ht="30" customHeight="1">
      <c r="B1346" s="363"/>
      <c r="C1346" s="82" t="s">
        <v>2222</v>
      </c>
      <c r="D1346" s="370"/>
      <c r="E1346" s="370"/>
      <c r="F1346" s="822" t="s">
        <v>206</v>
      </c>
      <c r="G1346" s="849"/>
      <c r="H1346" s="371" t="s">
        <v>2196</v>
      </c>
      <c r="I1346" s="482" t="s">
        <v>44</v>
      </c>
      <c r="J1346" s="295">
        <v>6999000</v>
      </c>
      <c r="K1346" s="71" t="s">
        <v>45</v>
      </c>
      <c r="L1346" s="224" t="s">
        <v>2223</v>
      </c>
      <c r="M1346" s="485" t="s">
        <v>2224</v>
      </c>
      <c r="N1346" s="142">
        <v>0</v>
      </c>
      <c r="O1346" s="75">
        <v>2998900</v>
      </c>
      <c r="P1346" s="74">
        <f t="shared" si="1122"/>
        <v>2998900</v>
      </c>
      <c r="Q1346" s="74">
        <v>3493400</v>
      </c>
      <c r="R1346" s="74">
        <f t="shared" si="1122"/>
        <v>3493400</v>
      </c>
      <c r="S1346" s="143"/>
      <c r="T1346" s="77">
        <v>43</v>
      </c>
      <c r="U1346" s="315">
        <f t="shared" si="1123"/>
        <v>50</v>
      </c>
      <c r="V1346" s="315">
        <f t="shared" si="1123"/>
        <v>43</v>
      </c>
      <c r="W1346" s="315">
        <v>31.708915184046983</v>
      </c>
      <c r="X1346" s="315">
        <f t="shared" si="1124"/>
        <v>49.912844692098872</v>
      </c>
      <c r="Y1346" s="78">
        <f>(P1346/J1346)*100</f>
        <v>42.847549649949997</v>
      </c>
      <c r="Z1346" s="79">
        <f t="shared" si="1125"/>
        <v>4000100</v>
      </c>
      <c r="AA1346" s="79">
        <f>J1346-Q1346</f>
        <v>3505600</v>
      </c>
      <c r="AB1346" s="79" t="e">
        <f t="shared" si="1125"/>
        <v>#VALUE!</v>
      </c>
      <c r="AC1346" s="428"/>
      <c r="AD1346" s="429"/>
    </row>
    <row r="1347" spans="1:30" s="427" customFormat="1" ht="30" customHeight="1">
      <c r="A1347" s="350"/>
      <c r="B1347" s="351"/>
      <c r="C1347" s="473" t="s">
        <v>2225</v>
      </c>
      <c r="D1347" s="474"/>
      <c r="E1347" s="474"/>
      <c r="F1347" s="855" t="s">
        <v>2226</v>
      </c>
      <c r="G1347" s="856"/>
      <c r="H1347" s="475"/>
      <c r="I1347" s="360"/>
      <c r="J1347" s="477"/>
      <c r="K1347" s="478"/>
      <c r="L1347" s="420"/>
      <c r="M1347" s="421"/>
      <c r="N1347" s="291"/>
      <c r="O1347" s="291"/>
      <c r="P1347" s="291"/>
      <c r="Q1347" s="291"/>
      <c r="R1347" s="291"/>
      <c r="S1347" s="479"/>
      <c r="T1347" s="480"/>
      <c r="U1347" s="480"/>
      <c r="V1347" s="480"/>
      <c r="W1347" s="480"/>
      <c r="X1347" s="480"/>
      <c r="Y1347" s="480"/>
      <c r="Z1347" s="172"/>
      <c r="AA1347" s="172"/>
      <c r="AB1347" s="172"/>
      <c r="AC1347" s="481"/>
      <c r="AD1347" s="360"/>
    </row>
    <row r="1348" spans="1:30" s="362" customFormat="1" ht="37.5" customHeight="1">
      <c r="B1348" s="363"/>
      <c r="C1348" s="82" t="s">
        <v>2227</v>
      </c>
      <c r="D1348" s="370"/>
      <c r="E1348" s="370"/>
      <c r="F1348" s="822" t="s">
        <v>2228</v>
      </c>
      <c r="G1348" s="849"/>
      <c r="H1348" s="371" t="s">
        <v>2196</v>
      </c>
      <c r="I1348" s="482" t="s">
        <v>44</v>
      </c>
      <c r="J1348" s="295">
        <v>1047387500</v>
      </c>
      <c r="K1348" s="223"/>
      <c r="L1348" s="224"/>
      <c r="M1348" s="485" t="s">
        <v>2229</v>
      </c>
      <c r="N1348" s="142">
        <v>0</v>
      </c>
      <c r="O1348" s="75">
        <f>N1348</f>
        <v>0</v>
      </c>
      <c r="P1348" s="74">
        <f t="shared" ref="P1348:R1348" si="1126">O1348</f>
        <v>0</v>
      </c>
      <c r="Q1348" s="74">
        <v>142985777</v>
      </c>
      <c r="R1348" s="74">
        <f t="shared" si="1126"/>
        <v>142985777</v>
      </c>
      <c r="S1348" s="143" t="s">
        <v>2198</v>
      </c>
      <c r="T1348" s="77">
        <v>0</v>
      </c>
      <c r="U1348" s="315">
        <f>ROUNDUP(X1348,0)</f>
        <v>14</v>
      </c>
      <c r="V1348" s="315">
        <f t="shared" ref="V1348" si="1127">ROUNDUP(Y1348,0)</f>
        <v>0</v>
      </c>
      <c r="W1348" s="315">
        <v>31.708915184046983</v>
      </c>
      <c r="X1348" s="315">
        <f t="shared" ref="X1348" si="1128">Q1348/J1348*100</f>
        <v>13.651659677053621</v>
      </c>
      <c r="Y1348" s="78">
        <f>(P1348/J1348)*100</f>
        <v>0</v>
      </c>
      <c r="Z1348" s="79">
        <f>J1348-P1348</f>
        <v>1047387500</v>
      </c>
      <c r="AA1348" s="79">
        <f>J1348-Q1348</f>
        <v>904401723</v>
      </c>
      <c r="AB1348" s="79">
        <f>L1348-R1348</f>
        <v>-142985777</v>
      </c>
      <c r="AC1348" s="101"/>
      <c r="AD1348" s="375"/>
    </row>
    <row r="1349" spans="1:30" s="427" customFormat="1" ht="30" customHeight="1">
      <c r="A1349" s="350"/>
      <c r="B1349" s="351"/>
      <c r="C1349" s="473" t="s">
        <v>2230</v>
      </c>
      <c r="D1349" s="474"/>
      <c r="E1349" s="474"/>
      <c r="F1349" s="855" t="s">
        <v>2231</v>
      </c>
      <c r="G1349" s="856"/>
      <c r="H1349" s="475"/>
      <c r="I1349" s="360"/>
      <c r="J1349" s="477"/>
      <c r="K1349" s="478"/>
      <c r="L1349" s="420"/>
      <c r="M1349" s="421"/>
      <c r="N1349" s="291"/>
      <c r="O1349" s="291"/>
      <c r="P1349" s="291"/>
      <c r="Q1349" s="291"/>
      <c r="R1349" s="291"/>
      <c r="S1349" s="479"/>
      <c r="T1349" s="480"/>
      <c r="U1349" s="480"/>
      <c r="V1349" s="480"/>
      <c r="W1349" s="480"/>
      <c r="X1349" s="480"/>
      <c r="Y1349" s="480"/>
      <c r="Z1349" s="172"/>
      <c r="AA1349" s="172"/>
      <c r="AB1349" s="172"/>
      <c r="AC1349" s="481"/>
      <c r="AD1349" s="360"/>
    </row>
    <row r="1350" spans="1:30" s="362" customFormat="1" ht="33" customHeight="1">
      <c r="B1350" s="363"/>
      <c r="C1350" s="82" t="s">
        <v>2232</v>
      </c>
      <c r="D1350" s="370"/>
      <c r="E1350" s="370"/>
      <c r="F1350" s="822" t="s">
        <v>2233</v>
      </c>
      <c r="G1350" s="849"/>
      <c r="H1350" s="371" t="s">
        <v>2196</v>
      </c>
      <c r="I1350" s="482" t="s">
        <v>44</v>
      </c>
      <c r="J1350" s="295">
        <v>310778100</v>
      </c>
      <c r="K1350" s="223"/>
      <c r="L1350" s="224"/>
      <c r="M1350" s="225" t="s">
        <v>2229</v>
      </c>
      <c r="N1350" s="142">
        <v>0</v>
      </c>
      <c r="O1350" s="75">
        <f t="shared" ref="O1350:R1351" si="1129">N1350</f>
        <v>0</v>
      </c>
      <c r="P1350" s="74">
        <f t="shared" si="1129"/>
        <v>0</v>
      </c>
      <c r="Q1350" s="74">
        <f t="shared" si="1129"/>
        <v>0</v>
      </c>
      <c r="R1350" s="74">
        <f t="shared" si="1129"/>
        <v>0</v>
      </c>
      <c r="S1350" s="143" t="s">
        <v>2198</v>
      </c>
      <c r="T1350" s="77">
        <v>0</v>
      </c>
      <c r="U1350" s="315">
        <f t="shared" ref="U1350:V1351" si="1130">ROUNDUP(X1350,0)</f>
        <v>0</v>
      </c>
      <c r="V1350" s="315">
        <f t="shared" si="1130"/>
        <v>0</v>
      </c>
      <c r="W1350" s="315">
        <v>31.708915184046983</v>
      </c>
      <c r="X1350" s="315">
        <f t="shared" ref="X1350:X1351" si="1131">Q1350/J1350*100</f>
        <v>0</v>
      </c>
      <c r="Y1350" s="78">
        <f>(P1350/J1350)*100</f>
        <v>0</v>
      </c>
      <c r="Z1350" s="79">
        <f t="shared" ref="Z1350:AB1351" si="1132">J1350-P1350</f>
        <v>310778100</v>
      </c>
      <c r="AA1350" s="79">
        <f>J1350-Q1350</f>
        <v>310778100</v>
      </c>
      <c r="AB1350" s="79">
        <f t="shared" si="1132"/>
        <v>0</v>
      </c>
      <c r="AC1350" s="101"/>
      <c r="AD1350" s="375"/>
    </row>
    <row r="1351" spans="1:30" s="362" customFormat="1" ht="33" customHeight="1">
      <c r="B1351" s="363"/>
      <c r="C1351" s="82" t="s">
        <v>2234</v>
      </c>
      <c r="D1351" s="370"/>
      <c r="E1351" s="370"/>
      <c r="F1351" s="822" t="s">
        <v>2235</v>
      </c>
      <c r="G1351" s="849"/>
      <c r="H1351" s="371" t="s">
        <v>2196</v>
      </c>
      <c r="I1351" s="482" t="s">
        <v>44</v>
      </c>
      <c r="J1351" s="295">
        <v>899777000</v>
      </c>
      <c r="K1351" s="223"/>
      <c r="L1351" s="224"/>
      <c r="M1351" s="225" t="s">
        <v>2229</v>
      </c>
      <c r="N1351" s="142">
        <v>0</v>
      </c>
      <c r="O1351" s="75">
        <v>392511500</v>
      </c>
      <c r="P1351" s="74">
        <f t="shared" si="1129"/>
        <v>392511500</v>
      </c>
      <c r="Q1351" s="74">
        <f t="shared" si="1129"/>
        <v>392511500</v>
      </c>
      <c r="R1351" s="74">
        <f t="shared" si="1129"/>
        <v>392511500</v>
      </c>
      <c r="S1351" s="143" t="s">
        <v>2198</v>
      </c>
      <c r="T1351" s="77">
        <v>44</v>
      </c>
      <c r="U1351" s="315">
        <f t="shared" si="1130"/>
        <v>44</v>
      </c>
      <c r="V1351" s="315">
        <f t="shared" si="1130"/>
        <v>44</v>
      </c>
      <c r="W1351" s="315">
        <v>31.708915184046983</v>
      </c>
      <c r="X1351" s="315">
        <f t="shared" si="1131"/>
        <v>43.623197747886422</v>
      </c>
      <c r="Y1351" s="78">
        <f>(P1351/J1351)*100</f>
        <v>43.623197747886422</v>
      </c>
      <c r="Z1351" s="79">
        <f t="shared" si="1132"/>
        <v>507265500</v>
      </c>
      <c r="AA1351" s="79">
        <f>J1351-Q1351</f>
        <v>507265500</v>
      </c>
      <c r="AB1351" s="79">
        <f t="shared" si="1132"/>
        <v>-392511500</v>
      </c>
      <c r="AC1351" s="101"/>
      <c r="AD1351" s="375"/>
    </row>
    <row r="1352" spans="1:30" s="427" customFormat="1" ht="30" customHeight="1">
      <c r="A1352" s="350"/>
      <c r="B1352" s="351"/>
      <c r="C1352" s="473" t="s">
        <v>2236</v>
      </c>
      <c r="D1352" s="474"/>
      <c r="E1352" s="474"/>
      <c r="F1352" s="855" t="s">
        <v>2237</v>
      </c>
      <c r="G1352" s="856"/>
      <c r="H1352" s="475"/>
      <c r="I1352" s="360"/>
      <c r="J1352" s="477"/>
      <c r="K1352" s="478"/>
      <c r="L1352" s="420"/>
      <c r="M1352" s="421"/>
      <c r="N1352" s="291"/>
      <c r="O1352" s="291"/>
      <c r="P1352" s="291"/>
      <c r="Q1352" s="291"/>
      <c r="R1352" s="291"/>
      <c r="S1352" s="479"/>
      <c r="T1352" s="480"/>
      <c r="U1352" s="480"/>
      <c r="V1352" s="480"/>
      <c r="W1352" s="480"/>
      <c r="X1352" s="480"/>
      <c r="Y1352" s="480"/>
      <c r="Z1352" s="172"/>
      <c r="AA1352" s="172"/>
      <c r="AB1352" s="172"/>
      <c r="AC1352" s="481"/>
      <c r="AD1352" s="360"/>
    </row>
    <row r="1353" spans="1:30" s="427" customFormat="1" ht="30" customHeight="1">
      <c r="A1353" s="350"/>
      <c r="B1353" s="351"/>
      <c r="C1353" s="473" t="s">
        <v>2238</v>
      </c>
      <c r="D1353" s="474"/>
      <c r="E1353" s="474"/>
      <c r="F1353" s="855" t="s">
        <v>2239</v>
      </c>
      <c r="G1353" s="856"/>
      <c r="H1353" s="475"/>
      <c r="I1353" s="360"/>
      <c r="J1353" s="477"/>
      <c r="K1353" s="478"/>
      <c r="L1353" s="420"/>
      <c r="M1353" s="421"/>
      <c r="N1353" s="291"/>
      <c r="O1353" s="291"/>
      <c r="P1353" s="291"/>
      <c r="Q1353" s="291"/>
      <c r="R1353" s="291"/>
      <c r="S1353" s="479"/>
      <c r="T1353" s="480"/>
      <c r="U1353" s="480"/>
      <c r="V1353" s="480"/>
      <c r="W1353" s="480"/>
      <c r="X1353" s="480"/>
      <c r="Y1353" s="480"/>
      <c r="Z1353" s="172"/>
      <c r="AA1353" s="172"/>
      <c r="AB1353" s="172"/>
      <c r="AC1353" s="481"/>
      <c r="AD1353" s="360"/>
    </row>
    <row r="1354" spans="1:30" s="427" customFormat="1" ht="30" customHeight="1">
      <c r="A1354" s="350"/>
      <c r="B1354" s="351"/>
      <c r="C1354" s="82" t="s">
        <v>2240</v>
      </c>
      <c r="D1354" s="370"/>
      <c r="E1354" s="370"/>
      <c r="F1354" s="822" t="s">
        <v>2241</v>
      </c>
      <c r="G1354" s="849"/>
      <c r="H1354" s="371" t="s">
        <v>2196</v>
      </c>
      <c r="I1354" s="482" t="s">
        <v>44</v>
      </c>
      <c r="J1354" s="295">
        <v>453912900</v>
      </c>
      <c r="K1354" s="274"/>
      <c r="L1354" s="224"/>
      <c r="M1354" s="225" t="s">
        <v>2242</v>
      </c>
      <c r="N1354" s="142">
        <v>22613500</v>
      </c>
      <c r="O1354" s="75">
        <v>69613500</v>
      </c>
      <c r="P1354" s="74">
        <v>69613500</v>
      </c>
      <c r="Q1354" s="74">
        <v>93045800</v>
      </c>
      <c r="R1354" s="74">
        <v>69613500</v>
      </c>
      <c r="S1354" s="143" t="s">
        <v>2198</v>
      </c>
      <c r="T1354" s="77">
        <v>16</v>
      </c>
      <c r="U1354" s="315">
        <f t="shared" ref="U1354:V1356" si="1133">ROUNDUP(X1354,0)</f>
        <v>21</v>
      </c>
      <c r="V1354" s="315">
        <f t="shared" si="1133"/>
        <v>16</v>
      </c>
      <c r="W1354" s="315">
        <v>31.708915184046983</v>
      </c>
      <c r="X1354" s="315">
        <f t="shared" ref="X1354:X1356" si="1134">Q1354/J1354*100</f>
        <v>20.498602264883857</v>
      </c>
      <c r="Y1354" s="78">
        <f>(P1354/J1354)*100</f>
        <v>15.336312318949297</v>
      </c>
      <c r="Z1354" s="79">
        <f t="shared" ref="Z1354:AB1356" si="1135">J1354-P1354</f>
        <v>384299400</v>
      </c>
      <c r="AA1354" s="79">
        <f>J1354-Q1354</f>
        <v>360867100</v>
      </c>
      <c r="AB1354" s="79">
        <f t="shared" si="1135"/>
        <v>-69613500</v>
      </c>
      <c r="AC1354" s="486"/>
      <c r="AD1354" s="378"/>
    </row>
    <row r="1355" spans="1:30" s="362" customFormat="1" ht="30" customHeight="1">
      <c r="B1355" s="363"/>
      <c r="C1355" s="82" t="s">
        <v>2243</v>
      </c>
      <c r="D1355" s="370"/>
      <c r="E1355" s="370"/>
      <c r="F1355" s="822" t="s">
        <v>2244</v>
      </c>
      <c r="G1355" s="849"/>
      <c r="H1355" s="371" t="s">
        <v>2196</v>
      </c>
      <c r="I1355" s="482" t="s">
        <v>44</v>
      </c>
      <c r="J1355" s="295">
        <v>299999900</v>
      </c>
      <c r="K1355" s="274"/>
      <c r="L1355" s="224"/>
      <c r="M1355" s="225" t="s">
        <v>405</v>
      </c>
      <c r="N1355" s="142">
        <v>0</v>
      </c>
      <c r="O1355" s="75">
        <f t="shared" ref="O1355" si="1136">N1355</f>
        <v>0</v>
      </c>
      <c r="P1355" s="74">
        <v>0</v>
      </c>
      <c r="Q1355" s="74">
        <v>0</v>
      </c>
      <c r="R1355" s="74">
        <v>0</v>
      </c>
      <c r="S1355" s="143" t="s">
        <v>2198</v>
      </c>
      <c r="T1355" s="77">
        <v>0</v>
      </c>
      <c r="U1355" s="315">
        <f t="shared" si="1133"/>
        <v>0</v>
      </c>
      <c r="V1355" s="315">
        <f t="shared" si="1133"/>
        <v>0</v>
      </c>
      <c r="W1355" s="315">
        <v>31.708915184046983</v>
      </c>
      <c r="X1355" s="315">
        <f t="shared" si="1134"/>
        <v>0</v>
      </c>
      <c r="Y1355" s="78">
        <f>(P1355/J1355)*100</f>
        <v>0</v>
      </c>
      <c r="Z1355" s="79">
        <f t="shared" si="1135"/>
        <v>299999900</v>
      </c>
      <c r="AA1355" s="79">
        <f>J1355-Q1355</f>
        <v>299999900</v>
      </c>
      <c r="AB1355" s="79">
        <f t="shared" si="1135"/>
        <v>0</v>
      </c>
      <c r="AC1355" s="101"/>
      <c r="AD1355" s="375"/>
    </row>
    <row r="1356" spans="1:30" s="362" customFormat="1" ht="30" customHeight="1">
      <c r="B1356" s="363"/>
      <c r="C1356" s="82" t="s">
        <v>2245</v>
      </c>
      <c r="D1356" s="370"/>
      <c r="E1356" s="370"/>
      <c r="F1356" s="822" t="s">
        <v>2246</v>
      </c>
      <c r="G1356" s="849"/>
      <c r="H1356" s="371" t="s">
        <v>2196</v>
      </c>
      <c r="I1356" s="482" t="s">
        <v>44</v>
      </c>
      <c r="J1356" s="295">
        <v>64999875</v>
      </c>
      <c r="K1356" s="274"/>
      <c r="L1356" s="224"/>
      <c r="M1356" s="225"/>
      <c r="N1356" s="142">
        <f t="shared" ref="N1356" si="1137">M1356</f>
        <v>0</v>
      </c>
      <c r="O1356" s="75">
        <v>63974875</v>
      </c>
      <c r="P1356" s="74">
        <v>63974875</v>
      </c>
      <c r="Q1356" s="74">
        <v>63974875</v>
      </c>
      <c r="R1356" s="74">
        <v>63974875</v>
      </c>
      <c r="S1356" s="143" t="s">
        <v>2198</v>
      </c>
      <c r="T1356" s="77">
        <v>99</v>
      </c>
      <c r="U1356" s="315">
        <f t="shared" si="1133"/>
        <v>99</v>
      </c>
      <c r="V1356" s="315">
        <f t="shared" si="1133"/>
        <v>99</v>
      </c>
      <c r="W1356" s="315">
        <v>31.708915184046983</v>
      </c>
      <c r="X1356" s="315">
        <f t="shared" si="1134"/>
        <v>98.423073890526709</v>
      </c>
      <c r="Y1356" s="78">
        <f>(P1356/J1356)*100</f>
        <v>98.423073890526709</v>
      </c>
      <c r="Z1356" s="79">
        <f t="shared" si="1135"/>
        <v>1025000</v>
      </c>
      <c r="AA1356" s="79">
        <f>J1356-Q1356</f>
        <v>1025000</v>
      </c>
      <c r="AB1356" s="79">
        <f t="shared" si="1135"/>
        <v>-63974875</v>
      </c>
      <c r="AC1356" s="101"/>
      <c r="AD1356" s="375"/>
    </row>
    <row r="1357" spans="1:30" s="427" customFormat="1" ht="30" customHeight="1">
      <c r="A1357" s="350"/>
      <c r="B1357" s="351"/>
      <c r="C1357" s="473" t="s">
        <v>2247</v>
      </c>
      <c r="D1357" s="474"/>
      <c r="E1357" s="474"/>
      <c r="F1357" s="855" t="s">
        <v>2248</v>
      </c>
      <c r="G1357" s="856"/>
      <c r="H1357" s="475"/>
      <c r="I1357" s="360"/>
      <c r="J1357" s="477"/>
      <c r="K1357" s="478"/>
      <c r="L1357" s="420"/>
      <c r="M1357" s="421"/>
      <c r="N1357" s="291"/>
      <c r="O1357" s="291"/>
      <c r="P1357" s="291"/>
      <c r="Q1357" s="291"/>
      <c r="R1357" s="291"/>
      <c r="S1357" s="479"/>
      <c r="T1357" s="480"/>
      <c r="U1357" s="480"/>
      <c r="V1357" s="480"/>
      <c r="W1357" s="480"/>
      <c r="X1357" s="480"/>
      <c r="Y1357" s="480"/>
      <c r="Z1357" s="172"/>
      <c r="AA1357" s="172"/>
      <c r="AB1357" s="172"/>
      <c r="AC1357" s="481"/>
      <c r="AD1357" s="360"/>
    </row>
    <row r="1358" spans="1:30" s="427" customFormat="1" ht="30" customHeight="1">
      <c r="A1358" s="350"/>
      <c r="B1358" s="351"/>
      <c r="C1358" s="473" t="s">
        <v>2249</v>
      </c>
      <c r="D1358" s="474"/>
      <c r="E1358" s="474"/>
      <c r="F1358" s="855" t="s">
        <v>2250</v>
      </c>
      <c r="G1358" s="856"/>
      <c r="H1358" s="475"/>
      <c r="I1358" s="360"/>
      <c r="J1358" s="477"/>
      <c r="K1358" s="478"/>
      <c r="L1358" s="420"/>
      <c r="M1358" s="421"/>
      <c r="N1358" s="291"/>
      <c r="O1358" s="291"/>
      <c r="P1358" s="291"/>
      <c r="Q1358" s="291"/>
      <c r="R1358" s="291"/>
      <c r="S1358" s="479"/>
      <c r="T1358" s="480"/>
      <c r="U1358" s="480"/>
      <c r="V1358" s="480"/>
      <c r="W1358" s="480"/>
      <c r="X1358" s="480"/>
      <c r="Y1358" s="480"/>
      <c r="Z1358" s="172"/>
      <c r="AA1358" s="172"/>
      <c r="AB1358" s="172"/>
      <c r="AC1358" s="481"/>
      <c r="AD1358" s="360"/>
    </row>
    <row r="1359" spans="1:30" s="427" customFormat="1" ht="30" customHeight="1">
      <c r="A1359" s="350"/>
      <c r="B1359" s="351"/>
      <c r="C1359" s="82" t="s">
        <v>2251</v>
      </c>
      <c r="D1359" s="370"/>
      <c r="E1359" s="370"/>
      <c r="F1359" s="822" t="s">
        <v>2252</v>
      </c>
      <c r="G1359" s="849"/>
      <c r="H1359" s="371" t="s">
        <v>2196</v>
      </c>
      <c r="I1359" s="482" t="s">
        <v>44</v>
      </c>
      <c r="J1359" s="295">
        <v>363350000</v>
      </c>
      <c r="K1359" s="274"/>
      <c r="L1359" s="485"/>
      <c r="M1359" s="485" t="s">
        <v>2109</v>
      </c>
      <c r="N1359" s="142">
        <v>0</v>
      </c>
      <c r="O1359" s="75">
        <v>190000100</v>
      </c>
      <c r="P1359" s="74">
        <f t="shared" ref="P1359:R1359" si="1138">O1359</f>
        <v>190000100</v>
      </c>
      <c r="Q1359" s="74">
        <v>308420442</v>
      </c>
      <c r="R1359" s="74">
        <f t="shared" si="1138"/>
        <v>308420442</v>
      </c>
      <c r="S1359" s="143" t="s">
        <v>2198</v>
      </c>
      <c r="T1359" s="77">
        <v>53</v>
      </c>
      <c r="U1359" s="315">
        <f>ROUNDUP(X1359,0)</f>
        <v>85</v>
      </c>
      <c r="V1359" s="315">
        <f t="shared" ref="V1359:V1360" si="1139">ROUNDUP(Y1359,0)</f>
        <v>53</v>
      </c>
      <c r="W1359" s="315">
        <v>31.708915184046983</v>
      </c>
      <c r="X1359" s="315">
        <f t="shared" ref="X1359:X1360" si="1140">Q1359/J1359*100</f>
        <v>84.882466492362738</v>
      </c>
      <c r="Y1359" s="78">
        <f>(P1359/J1359)*100</f>
        <v>52.291206825374978</v>
      </c>
      <c r="Z1359" s="79">
        <f t="shared" ref="Z1359:AB1360" si="1141">J1359-P1359</f>
        <v>173349900</v>
      </c>
      <c r="AA1359" s="79">
        <f>J1359-Q1359</f>
        <v>54929558</v>
      </c>
      <c r="AB1359" s="79">
        <f t="shared" si="1141"/>
        <v>-308420442</v>
      </c>
      <c r="AC1359" s="486"/>
      <c r="AD1359" s="378"/>
    </row>
    <row r="1360" spans="1:30" s="464" customFormat="1" ht="30" customHeight="1">
      <c r="A1360" s="36"/>
      <c r="B1360" s="37"/>
      <c r="C1360" s="25" t="s">
        <v>2253</v>
      </c>
      <c r="D1360" s="109"/>
      <c r="E1360" s="109"/>
      <c r="F1360" s="770" t="s">
        <v>2254</v>
      </c>
      <c r="G1360" s="771"/>
      <c r="H1360" s="348"/>
      <c r="I1360" s="28"/>
      <c r="J1360" s="435">
        <f>SUM(J1361:J1421)</f>
        <v>27843192406</v>
      </c>
      <c r="K1360" s="436"/>
      <c r="L1360" s="320"/>
      <c r="M1360" s="320"/>
      <c r="N1360" s="435">
        <f>SUM(N1361:N1421)</f>
        <v>5073553100</v>
      </c>
      <c r="O1360" s="435">
        <f>SUM(O1361:O1421)</f>
        <v>6172993459</v>
      </c>
      <c r="P1360" s="435">
        <f>SUM(P1361:P1421)</f>
        <v>10309589878</v>
      </c>
      <c r="Q1360" s="435">
        <f>SUM(Q1361:Q1421)</f>
        <v>14931956456</v>
      </c>
      <c r="R1360" s="435">
        <f>SUM(R1361:R1421)</f>
        <v>10313289878</v>
      </c>
      <c r="S1360" s="209"/>
      <c r="T1360" s="259">
        <v>38</v>
      </c>
      <c r="U1360" s="259">
        <f>ROUNDUP(X1360,0)</f>
        <v>54</v>
      </c>
      <c r="V1360" s="259">
        <f t="shared" si="1139"/>
        <v>38</v>
      </c>
      <c r="W1360" s="259">
        <v>31.708915184046983</v>
      </c>
      <c r="X1360" s="259">
        <f t="shared" si="1140"/>
        <v>53.628751467386607</v>
      </c>
      <c r="Y1360" s="259">
        <f>(P1360/J1360)*100</f>
        <v>37.027326923109442</v>
      </c>
      <c r="Z1360" s="29">
        <f t="shared" si="1141"/>
        <v>17533602528</v>
      </c>
      <c r="AA1360" s="29">
        <f>J1360-Q1360</f>
        <v>12911235950</v>
      </c>
      <c r="AB1360" s="29">
        <f t="shared" si="1141"/>
        <v>-10313289878</v>
      </c>
      <c r="AC1360" s="111"/>
      <c r="AD1360" s="112"/>
    </row>
    <row r="1361" spans="1:30" s="462" customFormat="1" ht="30" customHeight="1">
      <c r="A1361" s="414"/>
      <c r="B1361" s="415"/>
      <c r="C1361" s="38" t="s">
        <v>2255</v>
      </c>
      <c r="D1361" s="437"/>
      <c r="E1361" s="437"/>
      <c r="F1361" s="800" t="s">
        <v>38</v>
      </c>
      <c r="G1361" s="850"/>
      <c r="H1361" s="487"/>
      <c r="I1361" s="472"/>
      <c r="J1361" s="488"/>
      <c r="K1361" s="441"/>
      <c r="L1361" s="442"/>
      <c r="M1361" s="442"/>
      <c r="N1361" s="489"/>
      <c r="O1361" s="489"/>
      <c r="P1361" s="489"/>
      <c r="Q1361" s="489"/>
      <c r="R1361" s="489"/>
      <c r="S1361" s="490"/>
      <c r="T1361" s="491"/>
      <c r="U1361" s="491"/>
      <c r="V1361" s="491"/>
      <c r="W1361" s="491"/>
      <c r="X1361" s="491"/>
      <c r="Y1361" s="491"/>
      <c r="Z1361" s="489"/>
      <c r="AA1361" s="489"/>
      <c r="AB1361" s="489"/>
      <c r="AC1361" s="471"/>
      <c r="AD1361" s="472"/>
    </row>
    <row r="1362" spans="1:30" s="462" customFormat="1" ht="30" customHeight="1">
      <c r="A1362" s="414"/>
      <c r="B1362" s="415"/>
      <c r="C1362" s="51" t="s">
        <v>2256</v>
      </c>
      <c r="D1362" s="352"/>
      <c r="E1362" s="352"/>
      <c r="F1362" s="802" t="s">
        <v>40</v>
      </c>
      <c r="G1362" s="817"/>
      <c r="H1362" s="364"/>
      <c r="I1362" s="368"/>
      <c r="J1362" s="492"/>
      <c r="K1362" s="133"/>
      <c r="L1362" s="449"/>
      <c r="M1362" s="450"/>
      <c r="N1362" s="426"/>
      <c r="O1362" s="426"/>
      <c r="P1362" s="426"/>
      <c r="Q1362" s="426"/>
      <c r="R1362" s="426"/>
      <c r="S1362" s="95"/>
      <c r="T1362" s="493"/>
      <c r="U1362" s="493"/>
      <c r="V1362" s="493"/>
      <c r="W1362" s="493"/>
      <c r="X1362" s="493"/>
      <c r="Y1362" s="493"/>
      <c r="Z1362" s="425"/>
      <c r="AA1362" s="425"/>
      <c r="AB1362" s="425"/>
      <c r="AC1362" s="426"/>
      <c r="AD1362" s="368"/>
    </row>
    <row r="1363" spans="1:30" s="369" customFormat="1" ht="30" customHeight="1">
      <c r="A1363" s="362"/>
      <c r="B1363" s="363"/>
      <c r="C1363" s="82" t="s">
        <v>2257</v>
      </c>
      <c r="D1363" s="370"/>
      <c r="E1363" s="370"/>
      <c r="F1363" s="822" t="s">
        <v>49</v>
      </c>
      <c r="G1363" s="849"/>
      <c r="H1363" s="455" t="s">
        <v>1943</v>
      </c>
      <c r="I1363" s="371" t="s">
        <v>44</v>
      </c>
      <c r="J1363" s="295">
        <v>7499900</v>
      </c>
      <c r="K1363" s="71" t="s">
        <v>45</v>
      </c>
      <c r="L1363" s="372"/>
      <c r="M1363" s="373"/>
      <c r="N1363" s="142">
        <f>M1363</f>
        <v>0</v>
      </c>
      <c r="O1363" s="75">
        <v>7499900</v>
      </c>
      <c r="P1363" s="74">
        <f t="shared" ref="P1363:R1363" si="1142">O1363</f>
        <v>7499900</v>
      </c>
      <c r="Q1363" s="74">
        <f t="shared" si="1142"/>
        <v>7499900</v>
      </c>
      <c r="R1363" s="74">
        <f t="shared" si="1142"/>
        <v>7499900</v>
      </c>
      <c r="S1363" s="494"/>
      <c r="T1363" s="77">
        <v>100</v>
      </c>
      <c r="U1363" s="315">
        <f>ROUNDUP(X1363,0)</f>
        <v>100</v>
      </c>
      <c r="V1363" s="315">
        <f t="shared" ref="V1363" si="1143">ROUNDUP(Y1363,0)</f>
        <v>100</v>
      </c>
      <c r="W1363" s="315">
        <v>31.708915184046983</v>
      </c>
      <c r="X1363" s="315">
        <f t="shared" ref="X1363" si="1144">Q1363/J1363*100</f>
        <v>100</v>
      </c>
      <c r="Y1363" s="78">
        <f>(P1363/J1363)*100</f>
        <v>100</v>
      </c>
      <c r="Z1363" s="79">
        <f>J1363-P1363</f>
        <v>0</v>
      </c>
      <c r="AA1363" s="79">
        <f>J1363-Q1363</f>
        <v>0</v>
      </c>
      <c r="AB1363" s="79">
        <f>L1363-R1363</f>
        <v>-7499900</v>
      </c>
      <c r="AC1363" s="428"/>
      <c r="AD1363" s="429"/>
    </row>
    <row r="1364" spans="1:30" s="369" customFormat="1" ht="30" customHeight="1">
      <c r="A1364" s="362"/>
      <c r="B1364" s="363"/>
      <c r="C1364" s="51" t="s">
        <v>2258</v>
      </c>
      <c r="D1364" s="352"/>
      <c r="E1364" s="352"/>
      <c r="F1364" s="802" t="s">
        <v>51</v>
      </c>
      <c r="G1364" s="817"/>
      <c r="H1364" s="364"/>
      <c r="I1364" s="368"/>
      <c r="J1364" s="492"/>
      <c r="K1364" s="133"/>
      <c r="L1364" s="449"/>
      <c r="M1364" s="450"/>
      <c r="N1364" s="303"/>
      <c r="O1364" s="303"/>
      <c r="P1364" s="303"/>
      <c r="Q1364" s="303"/>
      <c r="R1364" s="303"/>
      <c r="S1364" s="495"/>
      <c r="T1364" s="96"/>
      <c r="U1364" s="97"/>
      <c r="V1364" s="97"/>
      <c r="W1364" s="97"/>
      <c r="X1364" s="97"/>
      <c r="Y1364" s="97"/>
      <c r="Z1364" s="98"/>
      <c r="AA1364" s="98"/>
      <c r="AB1364" s="98"/>
      <c r="AC1364" s="426"/>
      <c r="AD1364" s="368"/>
    </row>
    <row r="1365" spans="1:30" s="369" customFormat="1" ht="30" customHeight="1">
      <c r="A1365" s="362"/>
      <c r="B1365" s="363"/>
      <c r="C1365" s="82" t="s">
        <v>2259</v>
      </c>
      <c r="D1365" s="370"/>
      <c r="E1365" s="370"/>
      <c r="F1365" s="859" t="s">
        <v>53</v>
      </c>
      <c r="G1365" s="860"/>
      <c r="H1365" s="455" t="s">
        <v>1943</v>
      </c>
      <c r="I1365" s="371" t="s">
        <v>44</v>
      </c>
      <c r="J1365" s="295">
        <v>14226930385</v>
      </c>
      <c r="K1365" s="71" t="s">
        <v>45</v>
      </c>
      <c r="L1365" s="372"/>
      <c r="M1365" s="373"/>
      <c r="N1365" s="142">
        <v>4351003100</v>
      </c>
      <c r="O1365" s="75">
        <v>5118558653</v>
      </c>
      <c r="P1365" s="74">
        <v>7843580057</v>
      </c>
      <c r="Q1365" s="74">
        <v>8542153427</v>
      </c>
      <c r="R1365" s="74">
        <v>7843580057</v>
      </c>
      <c r="S1365" s="494"/>
      <c r="T1365" s="77">
        <v>56</v>
      </c>
      <c r="U1365" s="315">
        <f t="shared" ref="U1365:V1367" si="1145">ROUNDUP(X1365,0)</f>
        <v>61</v>
      </c>
      <c r="V1365" s="315">
        <f t="shared" si="1145"/>
        <v>56</v>
      </c>
      <c r="W1365" s="315">
        <v>31.708915184046983</v>
      </c>
      <c r="X1365" s="315">
        <f t="shared" ref="X1365:X1367" si="1146">Q1365/J1365*100</f>
        <v>60.042139771811364</v>
      </c>
      <c r="Y1365" s="78">
        <f>(P1365/J1365)*100</f>
        <v>55.131921255970916</v>
      </c>
      <c r="Z1365" s="79">
        <f t="shared" ref="Z1365:AB1367" si="1147">J1365-P1365</f>
        <v>6383350328</v>
      </c>
      <c r="AA1365" s="79">
        <f>J1365-Q1365</f>
        <v>5684776958</v>
      </c>
      <c r="AB1365" s="79">
        <f t="shared" si="1147"/>
        <v>-7843580057</v>
      </c>
      <c r="AC1365" s="428"/>
      <c r="AD1365" s="429"/>
    </row>
    <row r="1366" spans="1:30" s="369" customFormat="1" ht="30" customHeight="1">
      <c r="A1366" s="362"/>
      <c r="B1366" s="363"/>
      <c r="C1366" s="82" t="s">
        <v>2260</v>
      </c>
      <c r="D1366" s="370"/>
      <c r="E1366" s="370"/>
      <c r="F1366" s="859" t="s">
        <v>174</v>
      </c>
      <c r="G1366" s="860"/>
      <c r="H1366" s="455" t="s">
        <v>1943</v>
      </c>
      <c r="I1366" s="371" t="s">
        <v>44</v>
      </c>
      <c r="J1366" s="295">
        <v>75247200</v>
      </c>
      <c r="K1366" s="71" t="s">
        <v>45</v>
      </c>
      <c r="L1366" s="496"/>
      <c r="M1366" s="458"/>
      <c r="N1366" s="142">
        <f t="shared" ref="N1366:N1367" si="1148">M1366</f>
        <v>0</v>
      </c>
      <c r="O1366" s="75">
        <v>0</v>
      </c>
      <c r="P1366" s="74">
        <v>31353000</v>
      </c>
      <c r="Q1366" s="74">
        <v>43894200</v>
      </c>
      <c r="R1366" s="74">
        <v>31353000</v>
      </c>
      <c r="S1366" s="494"/>
      <c r="T1366" s="77">
        <v>42</v>
      </c>
      <c r="U1366" s="315">
        <f t="shared" si="1145"/>
        <v>59</v>
      </c>
      <c r="V1366" s="315">
        <f t="shared" si="1145"/>
        <v>42</v>
      </c>
      <c r="W1366" s="315">
        <v>31.708915184046983</v>
      </c>
      <c r="X1366" s="315">
        <f t="shared" si="1146"/>
        <v>58.333333333333336</v>
      </c>
      <c r="Y1366" s="78">
        <f>(P1366/J1366)*100</f>
        <v>41.666666666666671</v>
      </c>
      <c r="Z1366" s="79">
        <f t="shared" si="1147"/>
        <v>43894200</v>
      </c>
      <c r="AA1366" s="79">
        <f>J1366-Q1366</f>
        <v>31353000</v>
      </c>
      <c r="AB1366" s="79">
        <f t="shared" si="1147"/>
        <v>-31353000</v>
      </c>
      <c r="AC1366" s="428"/>
      <c r="AD1366" s="429"/>
    </row>
    <row r="1367" spans="1:30" s="369" customFormat="1" ht="30" customHeight="1">
      <c r="A1367" s="362"/>
      <c r="B1367" s="363"/>
      <c r="C1367" s="82" t="s">
        <v>2261</v>
      </c>
      <c r="D1367" s="370"/>
      <c r="E1367" s="370"/>
      <c r="F1367" s="859" t="s">
        <v>57</v>
      </c>
      <c r="G1367" s="860"/>
      <c r="H1367" s="455" t="s">
        <v>1943</v>
      </c>
      <c r="I1367" s="371" t="s">
        <v>44</v>
      </c>
      <c r="J1367" s="295">
        <v>7500000</v>
      </c>
      <c r="K1367" s="71" t="s">
        <v>45</v>
      </c>
      <c r="L1367" s="496"/>
      <c r="M1367" s="458"/>
      <c r="N1367" s="142">
        <f t="shared" si="1148"/>
        <v>0</v>
      </c>
      <c r="O1367" s="75">
        <v>6792600</v>
      </c>
      <c r="P1367" s="74">
        <v>6792600</v>
      </c>
      <c r="Q1367" s="74">
        <v>6792600</v>
      </c>
      <c r="R1367" s="74">
        <v>6792600</v>
      </c>
      <c r="S1367" s="494"/>
      <c r="T1367" s="77">
        <v>91</v>
      </c>
      <c r="U1367" s="315">
        <f t="shared" si="1145"/>
        <v>91</v>
      </c>
      <c r="V1367" s="315">
        <f t="shared" si="1145"/>
        <v>91</v>
      </c>
      <c r="W1367" s="315">
        <v>31.708915184046983</v>
      </c>
      <c r="X1367" s="315">
        <f t="shared" si="1146"/>
        <v>90.567999999999998</v>
      </c>
      <c r="Y1367" s="78">
        <f>(P1367/J1367)*100</f>
        <v>90.567999999999998</v>
      </c>
      <c r="Z1367" s="79">
        <f t="shared" si="1147"/>
        <v>707400</v>
      </c>
      <c r="AA1367" s="79">
        <f>J1367-Q1367</f>
        <v>707400</v>
      </c>
      <c r="AB1367" s="79">
        <f t="shared" si="1147"/>
        <v>-6792600</v>
      </c>
      <c r="AC1367" s="428"/>
      <c r="AD1367" s="429"/>
    </row>
    <row r="1368" spans="1:30" s="369" customFormat="1" ht="30" customHeight="1">
      <c r="A1368" s="362"/>
      <c r="B1368" s="363"/>
      <c r="C1368" s="51" t="s">
        <v>2262</v>
      </c>
      <c r="D1368" s="352"/>
      <c r="E1368" s="352"/>
      <c r="F1368" s="861" t="s">
        <v>59</v>
      </c>
      <c r="G1368" s="862"/>
      <c r="H1368" s="353"/>
      <c r="I1368" s="360"/>
      <c r="J1368" s="289"/>
      <c r="K1368" s="133"/>
      <c r="L1368" s="449"/>
      <c r="M1368" s="450"/>
      <c r="N1368" s="303"/>
      <c r="O1368" s="303"/>
      <c r="P1368" s="303"/>
      <c r="Q1368" s="303"/>
      <c r="R1368" s="303"/>
      <c r="S1368" s="495"/>
      <c r="T1368" s="96"/>
      <c r="U1368" s="97"/>
      <c r="V1368" s="97"/>
      <c r="W1368" s="97"/>
      <c r="X1368" s="97"/>
      <c r="Y1368" s="97"/>
      <c r="Z1368" s="98"/>
      <c r="AA1368" s="98"/>
      <c r="AB1368" s="98"/>
      <c r="AC1368" s="426"/>
      <c r="AD1368" s="368"/>
    </row>
    <row r="1369" spans="1:30" s="369" customFormat="1" ht="30" customHeight="1">
      <c r="A1369" s="362"/>
      <c r="B1369" s="363"/>
      <c r="C1369" s="82" t="s">
        <v>2263</v>
      </c>
      <c r="D1369" s="370"/>
      <c r="E1369" s="370"/>
      <c r="F1369" s="859" t="s">
        <v>178</v>
      </c>
      <c r="G1369" s="860"/>
      <c r="H1369" s="455" t="s">
        <v>1943</v>
      </c>
      <c r="I1369" s="371" t="s">
        <v>44</v>
      </c>
      <c r="J1369" s="295">
        <v>10000000</v>
      </c>
      <c r="K1369" s="223"/>
      <c r="L1369" s="372"/>
      <c r="M1369" s="373"/>
      <c r="N1369" s="142">
        <f>M1369</f>
        <v>0</v>
      </c>
      <c r="O1369" s="75">
        <f>N1369</f>
        <v>0</v>
      </c>
      <c r="P1369" s="74">
        <f t="shared" ref="P1369:R1369" si="1149">O1369</f>
        <v>0</v>
      </c>
      <c r="Q1369" s="74">
        <v>3700000</v>
      </c>
      <c r="R1369" s="74">
        <f t="shared" si="1149"/>
        <v>3700000</v>
      </c>
      <c r="S1369" s="494"/>
      <c r="T1369" s="77">
        <v>0</v>
      </c>
      <c r="U1369" s="315">
        <f>ROUNDUP(X1369,0)</f>
        <v>37</v>
      </c>
      <c r="V1369" s="315">
        <f t="shared" ref="V1369" si="1150">ROUNDUP(Y1369,0)</f>
        <v>0</v>
      </c>
      <c r="W1369" s="315">
        <v>31.708915184046983</v>
      </c>
      <c r="X1369" s="315">
        <f t="shared" ref="X1369" si="1151">Q1369/J1369*100</f>
        <v>37</v>
      </c>
      <c r="Y1369" s="78">
        <f>(P1369/J1369)*100</f>
        <v>0</v>
      </c>
      <c r="Z1369" s="79">
        <f>J1369-P1369</f>
        <v>10000000</v>
      </c>
      <c r="AA1369" s="79">
        <f>J1369-Q1369</f>
        <v>6300000</v>
      </c>
      <c r="AB1369" s="79">
        <f>L1369-R1369</f>
        <v>-3700000</v>
      </c>
      <c r="AC1369" s="428"/>
      <c r="AD1369" s="429"/>
    </row>
    <row r="1370" spans="1:30" s="369" customFormat="1" ht="30" customHeight="1">
      <c r="A1370" s="362"/>
      <c r="B1370" s="363"/>
      <c r="C1370" s="51" t="s">
        <v>2264</v>
      </c>
      <c r="D1370" s="416"/>
      <c r="E1370" s="416"/>
      <c r="F1370" s="861" t="s">
        <v>63</v>
      </c>
      <c r="G1370" s="862"/>
      <c r="H1370" s="364"/>
      <c r="I1370" s="368"/>
      <c r="J1370" s="492"/>
      <c r="K1370" s="133"/>
      <c r="L1370" s="449"/>
      <c r="M1370" s="450"/>
      <c r="N1370" s="303"/>
      <c r="O1370" s="303"/>
      <c r="P1370" s="303"/>
      <c r="Q1370" s="303"/>
      <c r="R1370" s="303"/>
      <c r="S1370" s="495"/>
      <c r="T1370" s="96"/>
      <c r="U1370" s="97"/>
      <c r="V1370" s="97"/>
      <c r="W1370" s="97"/>
      <c r="X1370" s="97"/>
      <c r="Y1370" s="97"/>
      <c r="Z1370" s="98"/>
      <c r="AA1370" s="98"/>
      <c r="AB1370" s="98"/>
      <c r="AC1370" s="426"/>
      <c r="AD1370" s="368"/>
    </row>
    <row r="1371" spans="1:30" s="369" customFormat="1" ht="30" customHeight="1">
      <c r="A1371" s="362"/>
      <c r="B1371" s="363"/>
      <c r="C1371" s="66" t="s">
        <v>2265</v>
      </c>
      <c r="D1371" s="370"/>
      <c r="E1371" s="370"/>
      <c r="F1371" s="762" t="s">
        <v>65</v>
      </c>
      <c r="G1371" s="765"/>
      <c r="H1371" s="455" t="s">
        <v>1943</v>
      </c>
      <c r="I1371" s="371" t="s">
        <v>44</v>
      </c>
      <c r="J1371" s="295">
        <v>9497500</v>
      </c>
      <c r="K1371" s="274"/>
      <c r="L1371" s="496"/>
      <c r="M1371" s="458"/>
      <c r="N1371" s="142">
        <f t="shared" ref="N1371:N1377" si="1152">M1371</f>
        <v>0</v>
      </c>
      <c r="O1371" s="75">
        <v>2370500</v>
      </c>
      <c r="P1371" s="74">
        <v>2370500</v>
      </c>
      <c r="Q1371" s="74">
        <v>4743700</v>
      </c>
      <c r="R1371" s="74">
        <v>2370500</v>
      </c>
      <c r="S1371" s="494"/>
      <c r="T1371" s="77">
        <v>25</v>
      </c>
      <c r="U1371" s="315">
        <f t="shared" ref="U1371:V1377" si="1153">ROUNDUP(X1371,0)</f>
        <v>50</v>
      </c>
      <c r="V1371" s="315">
        <f t="shared" si="1153"/>
        <v>25</v>
      </c>
      <c r="W1371" s="315">
        <v>31.708915184046983</v>
      </c>
      <c r="X1371" s="315">
        <f t="shared" ref="X1371:X1377" si="1154">Q1371/J1371*100</f>
        <v>49.94682811266123</v>
      </c>
      <c r="Y1371" s="78">
        <f t="shared" ref="Y1371:Y1377" si="1155">(P1371/J1371)*100</f>
        <v>24.959199789418268</v>
      </c>
      <c r="Z1371" s="79">
        <f t="shared" ref="Z1371:AB1377" si="1156">J1371-P1371</f>
        <v>7127000</v>
      </c>
      <c r="AA1371" s="79">
        <f t="shared" ref="AA1371:AA1377" si="1157">J1371-Q1371</f>
        <v>4753800</v>
      </c>
      <c r="AB1371" s="79">
        <f t="shared" si="1156"/>
        <v>-2370500</v>
      </c>
      <c r="AC1371" s="428"/>
      <c r="AD1371" s="429"/>
    </row>
    <row r="1372" spans="1:30" s="369" customFormat="1" ht="30" customHeight="1">
      <c r="A1372" s="362"/>
      <c r="B1372" s="363"/>
      <c r="C1372" s="82" t="s">
        <v>2266</v>
      </c>
      <c r="D1372" s="370"/>
      <c r="E1372" s="370"/>
      <c r="F1372" s="859" t="s">
        <v>67</v>
      </c>
      <c r="G1372" s="860"/>
      <c r="H1372" s="455" t="s">
        <v>1943</v>
      </c>
      <c r="I1372" s="371" t="s">
        <v>44</v>
      </c>
      <c r="J1372" s="295">
        <v>80999600</v>
      </c>
      <c r="K1372" s="274"/>
      <c r="L1372" s="496"/>
      <c r="M1372" s="458"/>
      <c r="N1372" s="142">
        <f t="shared" si="1152"/>
        <v>0</v>
      </c>
      <c r="O1372" s="75">
        <v>21364300</v>
      </c>
      <c r="P1372" s="74">
        <v>41236300</v>
      </c>
      <c r="Q1372" s="74">
        <v>41236300</v>
      </c>
      <c r="R1372" s="74">
        <v>41236300</v>
      </c>
      <c r="S1372" s="494"/>
      <c r="T1372" s="77">
        <v>51</v>
      </c>
      <c r="U1372" s="315">
        <f t="shared" si="1153"/>
        <v>51</v>
      </c>
      <c r="V1372" s="315">
        <f t="shared" si="1153"/>
        <v>51</v>
      </c>
      <c r="W1372" s="315">
        <v>31.708915184046983</v>
      </c>
      <c r="X1372" s="315">
        <f t="shared" si="1154"/>
        <v>50.909263749450616</v>
      </c>
      <c r="Y1372" s="78">
        <f t="shared" si="1155"/>
        <v>50.909263749450616</v>
      </c>
      <c r="Z1372" s="79">
        <f t="shared" si="1156"/>
        <v>39763300</v>
      </c>
      <c r="AA1372" s="79">
        <f t="shared" si="1157"/>
        <v>39763300</v>
      </c>
      <c r="AB1372" s="79">
        <f t="shared" si="1156"/>
        <v>-41236300</v>
      </c>
      <c r="AC1372" s="428"/>
      <c r="AD1372" s="429"/>
    </row>
    <row r="1373" spans="1:30" s="369" customFormat="1" ht="30" customHeight="1">
      <c r="A1373" s="362"/>
      <c r="B1373" s="363"/>
      <c r="C1373" s="82" t="s">
        <v>2267</v>
      </c>
      <c r="D1373" s="370"/>
      <c r="E1373" s="370"/>
      <c r="F1373" s="859" t="s">
        <v>69</v>
      </c>
      <c r="G1373" s="860"/>
      <c r="H1373" s="455" t="s">
        <v>1943</v>
      </c>
      <c r="I1373" s="371" t="s">
        <v>44</v>
      </c>
      <c r="J1373" s="295">
        <v>27996700</v>
      </c>
      <c r="K1373" s="274"/>
      <c r="L1373" s="496"/>
      <c r="M1373" s="458"/>
      <c r="N1373" s="142">
        <f t="shared" si="1152"/>
        <v>0</v>
      </c>
      <c r="O1373" s="75">
        <v>6965000</v>
      </c>
      <c r="P1373" s="74">
        <v>13963000</v>
      </c>
      <c r="Q1373" s="74">
        <v>16994800</v>
      </c>
      <c r="R1373" s="74">
        <v>13963000</v>
      </c>
      <c r="S1373" s="494"/>
      <c r="T1373" s="77">
        <v>50</v>
      </c>
      <c r="U1373" s="315">
        <f t="shared" si="1153"/>
        <v>61</v>
      </c>
      <c r="V1373" s="315">
        <f t="shared" si="1153"/>
        <v>50</v>
      </c>
      <c r="W1373" s="315">
        <v>31.708915184046983</v>
      </c>
      <c r="X1373" s="315">
        <f t="shared" si="1154"/>
        <v>60.702868552365096</v>
      </c>
      <c r="Y1373" s="78">
        <f t="shared" si="1155"/>
        <v>49.873735118781859</v>
      </c>
      <c r="Z1373" s="79">
        <f t="shared" si="1156"/>
        <v>14033700</v>
      </c>
      <c r="AA1373" s="79">
        <f t="shared" si="1157"/>
        <v>11001900</v>
      </c>
      <c r="AB1373" s="79">
        <f t="shared" si="1156"/>
        <v>-13963000</v>
      </c>
      <c r="AC1373" s="428"/>
      <c r="AD1373" s="429"/>
    </row>
    <row r="1374" spans="1:30" s="462" customFormat="1" ht="30" customHeight="1">
      <c r="A1374" s="414"/>
      <c r="B1374" s="415"/>
      <c r="C1374" s="82" t="s">
        <v>2268</v>
      </c>
      <c r="D1374" s="370"/>
      <c r="E1374" s="370"/>
      <c r="F1374" s="859" t="s">
        <v>71</v>
      </c>
      <c r="G1374" s="860"/>
      <c r="H1374" s="455" t="s">
        <v>1943</v>
      </c>
      <c r="I1374" s="371" t="s">
        <v>44</v>
      </c>
      <c r="J1374" s="295">
        <v>29000000</v>
      </c>
      <c r="K1374" s="71"/>
      <c r="L1374" s="497"/>
      <c r="M1374" s="461"/>
      <c r="N1374" s="142">
        <f t="shared" si="1152"/>
        <v>0</v>
      </c>
      <c r="O1374" s="75">
        <v>7247500</v>
      </c>
      <c r="P1374" s="74">
        <v>14497400</v>
      </c>
      <c r="Q1374" s="74">
        <v>21747300</v>
      </c>
      <c r="R1374" s="74">
        <v>14497400</v>
      </c>
      <c r="S1374" s="494"/>
      <c r="T1374" s="77">
        <v>50</v>
      </c>
      <c r="U1374" s="315">
        <f t="shared" si="1153"/>
        <v>75</v>
      </c>
      <c r="V1374" s="315">
        <f t="shared" si="1153"/>
        <v>50</v>
      </c>
      <c r="W1374" s="315">
        <v>31.708915184046983</v>
      </c>
      <c r="X1374" s="315">
        <f t="shared" si="1154"/>
        <v>74.990689655172417</v>
      </c>
      <c r="Y1374" s="78">
        <f t="shared" si="1155"/>
        <v>49.991034482758621</v>
      </c>
      <c r="Z1374" s="79">
        <f t="shared" si="1156"/>
        <v>14502600</v>
      </c>
      <c r="AA1374" s="79">
        <f t="shared" si="1157"/>
        <v>7252700</v>
      </c>
      <c r="AB1374" s="79">
        <f t="shared" si="1156"/>
        <v>-14497400</v>
      </c>
      <c r="AC1374" s="101"/>
      <c r="AD1374" s="375"/>
    </row>
    <row r="1375" spans="1:30" s="462" customFormat="1" ht="30" customHeight="1">
      <c r="A1375" s="414"/>
      <c r="B1375" s="415"/>
      <c r="C1375" s="82" t="s">
        <v>2269</v>
      </c>
      <c r="D1375" s="370"/>
      <c r="E1375" s="370"/>
      <c r="F1375" s="859" t="s">
        <v>73</v>
      </c>
      <c r="G1375" s="860"/>
      <c r="H1375" s="455" t="s">
        <v>1943</v>
      </c>
      <c r="I1375" s="371" t="s">
        <v>44</v>
      </c>
      <c r="J1375" s="295">
        <v>59996500</v>
      </c>
      <c r="K1375" s="71"/>
      <c r="L1375" s="497"/>
      <c r="M1375" s="461"/>
      <c r="N1375" s="142">
        <f t="shared" si="1152"/>
        <v>0</v>
      </c>
      <c r="O1375" s="75">
        <v>0</v>
      </c>
      <c r="P1375" s="74">
        <v>14155000</v>
      </c>
      <c r="Q1375" s="74">
        <v>28455000</v>
      </c>
      <c r="R1375" s="74">
        <v>14155000</v>
      </c>
      <c r="S1375" s="494"/>
      <c r="T1375" s="77">
        <v>24</v>
      </c>
      <c r="U1375" s="315">
        <f t="shared" si="1153"/>
        <v>48</v>
      </c>
      <c r="V1375" s="315">
        <f t="shared" si="1153"/>
        <v>24</v>
      </c>
      <c r="W1375" s="315">
        <v>31.708915184046983</v>
      </c>
      <c r="X1375" s="315">
        <f t="shared" si="1154"/>
        <v>47.427766619719485</v>
      </c>
      <c r="Y1375" s="78">
        <f t="shared" si="1155"/>
        <v>23.593042927504104</v>
      </c>
      <c r="Z1375" s="79">
        <f t="shared" si="1156"/>
        <v>45841500</v>
      </c>
      <c r="AA1375" s="79">
        <f t="shared" si="1157"/>
        <v>31541500</v>
      </c>
      <c r="AB1375" s="79">
        <f t="shared" si="1156"/>
        <v>-14155000</v>
      </c>
      <c r="AC1375" s="101"/>
      <c r="AD1375" s="375"/>
    </row>
    <row r="1376" spans="1:30" s="462" customFormat="1" ht="30" customHeight="1">
      <c r="A1376" s="414"/>
      <c r="B1376" s="415"/>
      <c r="C1376" s="66" t="s">
        <v>2270</v>
      </c>
      <c r="D1376" s="460"/>
      <c r="E1376" s="460"/>
      <c r="F1376" s="762" t="s">
        <v>75</v>
      </c>
      <c r="G1376" s="765"/>
      <c r="H1376" s="455" t="s">
        <v>1943</v>
      </c>
      <c r="I1376" s="371" t="s">
        <v>44</v>
      </c>
      <c r="J1376" s="295">
        <v>86155800</v>
      </c>
      <c r="K1376" s="71"/>
      <c r="L1376" s="497"/>
      <c r="M1376" s="461"/>
      <c r="N1376" s="142">
        <f t="shared" si="1152"/>
        <v>0</v>
      </c>
      <c r="O1376" s="75">
        <v>10351800</v>
      </c>
      <c r="P1376" s="74">
        <v>10351800</v>
      </c>
      <c r="Q1376" s="74">
        <v>47573900</v>
      </c>
      <c r="R1376" s="74">
        <v>10351800</v>
      </c>
      <c r="S1376" s="494"/>
      <c r="T1376" s="77">
        <v>13</v>
      </c>
      <c r="U1376" s="315">
        <f t="shared" si="1153"/>
        <v>56</v>
      </c>
      <c r="V1376" s="315">
        <f t="shared" si="1153"/>
        <v>13</v>
      </c>
      <c r="W1376" s="315">
        <v>31.708915184046983</v>
      </c>
      <c r="X1376" s="315">
        <f t="shared" si="1154"/>
        <v>55.218453081510475</v>
      </c>
      <c r="Y1376" s="78">
        <f t="shared" si="1155"/>
        <v>12.015209655066752</v>
      </c>
      <c r="Z1376" s="79">
        <f t="shared" si="1156"/>
        <v>75804000</v>
      </c>
      <c r="AA1376" s="79">
        <f t="shared" si="1157"/>
        <v>38581900</v>
      </c>
      <c r="AB1376" s="79">
        <f t="shared" si="1156"/>
        <v>-10351800</v>
      </c>
      <c r="AC1376" s="101"/>
      <c r="AD1376" s="375"/>
    </row>
    <row r="1377" spans="1:30" s="462" customFormat="1" ht="30" customHeight="1">
      <c r="A1377" s="414"/>
      <c r="B1377" s="415"/>
      <c r="C1377" s="66" t="s">
        <v>2271</v>
      </c>
      <c r="D1377" s="460"/>
      <c r="E1377" s="460"/>
      <c r="F1377" s="762" t="s">
        <v>77</v>
      </c>
      <c r="G1377" s="765"/>
      <c r="H1377" s="455" t="s">
        <v>1943</v>
      </c>
      <c r="I1377" s="371" t="s">
        <v>44</v>
      </c>
      <c r="J1377" s="295">
        <v>258580000</v>
      </c>
      <c r="K1377" s="71"/>
      <c r="L1377" s="497"/>
      <c r="M1377" s="461"/>
      <c r="N1377" s="142">
        <f t="shared" si="1152"/>
        <v>0</v>
      </c>
      <c r="O1377" s="75">
        <v>43163296</v>
      </c>
      <c r="P1377" s="74">
        <v>120321213</v>
      </c>
      <c r="Q1377" s="74">
        <v>169129355</v>
      </c>
      <c r="R1377" s="74">
        <v>120321213</v>
      </c>
      <c r="S1377" s="494"/>
      <c r="T1377" s="77">
        <v>47</v>
      </c>
      <c r="U1377" s="315">
        <f t="shared" si="1153"/>
        <v>66</v>
      </c>
      <c r="V1377" s="315">
        <f t="shared" si="1153"/>
        <v>47</v>
      </c>
      <c r="W1377" s="315">
        <v>31.708915184046983</v>
      </c>
      <c r="X1377" s="315">
        <f t="shared" si="1154"/>
        <v>65.406974630675236</v>
      </c>
      <c r="Y1377" s="78">
        <f t="shared" si="1155"/>
        <v>46.531523319668963</v>
      </c>
      <c r="Z1377" s="79">
        <f t="shared" si="1156"/>
        <v>138258787</v>
      </c>
      <c r="AA1377" s="79">
        <f t="shared" si="1157"/>
        <v>89450645</v>
      </c>
      <c r="AB1377" s="79">
        <f t="shared" si="1156"/>
        <v>-120321213</v>
      </c>
      <c r="AC1377" s="101"/>
      <c r="AD1377" s="375"/>
    </row>
    <row r="1378" spans="1:30" s="462" customFormat="1" ht="30" customHeight="1">
      <c r="A1378" s="414"/>
      <c r="B1378" s="415"/>
      <c r="C1378" s="51" t="s">
        <v>2272</v>
      </c>
      <c r="D1378" s="352"/>
      <c r="E1378" s="352"/>
      <c r="F1378" s="802" t="s">
        <v>193</v>
      </c>
      <c r="G1378" s="817"/>
      <c r="H1378" s="353"/>
      <c r="I1378" s="360"/>
      <c r="J1378" s="289"/>
      <c r="K1378" s="133"/>
      <c r="L1378" s="449"/>
      <c r="M1378" s="450"/>
      <c r="N1378" s="303"/>
      <c r="O1378" s="303"/>
      <c r="P1378" s="303"/>
      <c r="Q1378" s="303"/>
      <c r="R1378" s="303"/>
      <c r="S1378" s="95"/>
      <c r="T1378" s="96"/>
      <c r="U1378" s="97"/>
      <c r="V1378" s="97"/>
      <c r="W1378" s="97"/>
      <c r="X1378" s="97"/>
      <c r="Y1378" s="97"/>
      <c r="Z1378" s="98"/>
      <c r="AA1378" s="98"/>
      <c r="AB1378" s="98"/>
      <c r="AC1378" s="426"/>
      <c r="AD1378" s="368"/>
    </row>
    <row r="1379" spans="1:30" s="462" customFormat="1" ht="30" customHeight="1">
      <c r="A1379" s="414"/>
      <c r="B1379" s="415"/>
      <c r="C1379" s="66" t="s">
        <v>2273</v>
      </c>
      <c r="D1379" s="460"/>
      <c r="E1379" s="460"/>
      <c r="F1379" s="762" t="s">
        <v>197</v>
      </c>
      <c r="G1379" s="765"/>
      <c r="H1379" s="455" t="s">
        <v>1943</v>
      </c>
      <c r="I1379" s="371" t="s">
        <v>44</v>
      </c>
      <c r="J1379" s="295">
        <v>185026700</v>
      </c>
      <c r="K1379" s="71"/>
      <c r="L1379" s="497"/>
      <c r="M1379" s="461"/>
      <c r="N1379" s="142">
        <f>M1379</f>
        <v>0</v>
      </c>
      <c r="O1379" s="75">
        <f>N1379</f>
        <v>0</v>
      </c>
      <c r="P1379" s="74">
        <f t="shared" ref="P1379:R1379" si="1158">O1379</f>
        <v>0</v>
      </c>
      <c r="Q1379" s="74">
        <f t="shared" si="1158"/>
        <v>0</v>
      </c>
      <c r="R1379" s="74">
        <f t="shared" si="1158"/>
        <v>0</v>
      </c>
      <c r="S1379" s="494"/>
      <c r="T1379" s="77">
        <v>0</v>
      </c>
      <c r="U1379" s="315">
        <f>ROUNDUP(X1379,0)</f>
        <v>0</v>
      </c>
      <c r="V1379" s="315">
        <f t="shared" ref="V1379" si="1159">ROUNDUP(Y1379,0)</f>
        <v>0</v>
      </c>
      <c r="W1379" s="315">
        <v>31.708915184046983</v>
      </c>
      <c r="X1379" s="315">
        <f t="shared" ref="X1379" si="1160">Q1379/J1379*100</f>
        <v>0</v>
      </c>
      <c r="Y1379" s="78">
        <f>(P1379/J1379)*100</f>
        <v>0</v>
      </c>
      <c r="Z1379" s="79">
        <f>J1379-P1379</f>
        <v>185026700</v>
      </c>
      <c r="AA1379" s="79">
        <f>J1379-Q1379</f>
        <v>185026700</v>
      </c>
      <c r="AB1379" s="79">
        <f>L1379-R1379</f>
        <v>0</v>
      </c>
      <c r="AC1379" s="101"/>
      <c r="AD1379" s="375"/>
    </row>
    <row r="1380" spans="1:30" s="462" customFormat="1" ht="30" customHeight="1">
      <c r="A1380" s="414"/>
      <c r="B1380" s="415"/>
      <c r="C1380" s="51" t="s">
        <v>2274</v>
      </c>
      <c r="D1380" s="352"/>
      <c r="E1380" s="352"/>
      <c r="F1380" s="802" t="s">
        <v>79</v>
      </c>
      <c r="G1380" s="817"/>
      <c r="H1380" s="353"/>
      <c r="I1380" s="360"/>
      <c r="J1380" s="289"/>
      <c r="K1380" s="133"/>
      <c r="L1380" s="449"/>
      <c r="M1380" s="450"/>
      <c r="N1380" s="303"/>
      <c r="O1380" s="303"/>
      <c r="P1380" s="303"/>
      <c r="Q1380" s="303"/>
      <c r="R1380" s="303"/>
      <c r="S1380" s="95"/>
      <c r="T1380" s="96"/>
      <c r="U1380" s="97"/>
      <c r="V1380" s="97"/>
      <c r="W1380" s="97"/>
      <c r="X1380" s="97"/>
      <c r="Y1380" s="97"/>
      <c r="Z1380" s="98"/>
      <c r="AA1380" s="98"/>
      <c r="AB1380" s="98"/>
      <c r="AC1380" s="426"/>
      <c r="AD1380" s="368"/>
    </row>
    <row r="1381" spans="1:30" s="462" customFormat="1" ht="30" customHeight="1">
      <c r="A1381" s="414"/>
      <c r="B1381" s="415"/>
      <c r="C1381" s="66" t="s">
        <v>2275</v>
      </c>
      <c r="D1381" s="460"/>
      <c r="E1381" s="460"/>
      <c r="F1381" s="762" t="s">
        <v>81</v>
      </c>
      <c r="G1381" s="765"/>
      <c r="H1381" s="455" t="s">
        <v>1943</v>
      </c>
      <c r="I1381" s="371" t="s">
        <v>44</v>
      </c>
      <c r="J1381" s="295">
        <v>7000000</v>
      </c>
      <c r="K1381" s="274"/>
      <c r="L1381" s="497"/>
      <c r="M1381" s="461"/>
      <c r="N1381" s="142">
        <f t="shared" ref="N1381:N1382" si="1161">M1381</f>
        <v>0</v>
      </c>
      <c r="O1381" s="75">
        <v>1750000</v>
      </c>
      <c r="P1381" s="74">
        <v>3500000</v>
      </c>
      <c r="Q1381" s="74">
        <v>5250000</v>
      </c>
      <c r="R1381" s="74">
        <v>3500000</v>
      </c>
      <c r="S1381" s="494"/>
      <c r="T1381" s="77">
        <v>50</v>
      </c>
      <c r="U1381" s="315">
        <f t="shared" ref="U1381:V1383" si="1162">ROUNDUP(X1381,0)</f>
        <v>75</v>
      </c>
      <c r="V1381" s="315">
        <f t="shared" si="1162"/>
        <v>50</v>
      </c>
      <c r="W1381" s="315">
        <v>31.708915184046983</v>
      </c>
      <c r="X1381" s="315">
        <f t="shared" ref="X1381:X1383" si="1163">Q1381/J1381*100</f>
        <v>75</v>
      </c>
      <c r="Y1381" s="78">
        <f>(P1381/J1381)*100</f>
        <v>50</v>
      </c>
      <c r="Z1381" s="79">
        <f t="shared" ref="Z1381:AB1383" si="1164">J1381-P1381</f>
        <v>3500000</v>
      </c>
      <c r="AA1381" s="79">
        <f>J1381-Q1381</f>
        <v>1750000</v>
      </c>
      <c r="AB1381" s="79">
        <f t="shared" si="1164"/>
        <v>-3500000</v>
      </c>
      <c r="AC1381" s="101"/>
      <c r="AD1381" s="375"/>
    </row>
    <row r="1382" spans="1:30" s="462" customFormat="1" ht="30" customHeight="1">
      <c r="A1382" s="414"/>
      <c r="B1382" s="415"/>
      <c r="C1382" s="66" t="s">
        <v>2276</v>
      </c>
      <c r="D1382" s="460"/>
      <c r="E1382" s="460"/>
      <c r="F1382" s="762" t="s">
        <v>83</v>
      </c>
      <c r="G1382" s="765"/>
      <c r="H1382" s="455" t="s">
        <v>1943</v>
      </c>
      <c r="I1382" s="371" t="s">
        <v>44</v>
      </c>
      <c r="J1382" s="295">
        <v>69491600</v>
      </c>
      <c r="K1382" s="274"/>
      <c r="L1382" s="497"/>
      <c r="M1382" s="461"/>
      <c r="N1382" s="142">
        <f t="shared" si="1161"/>
        <v>0</v>
      </c>
      <c r="O1382" s="75">
        <v>4659410</v>
      </c>
      <c r="P1382" s="74">
        <v>4659410</v>
      </c>
      <c r="Q1382" s="74">
        <v>5582568</v>
      </c>
      <c r="R1382" s="74">
        <v>4659410</v>
      </c>
      <c r="S1382" s="494"/>
      <c r="T1382" s="77">
        <v>7</v>
      </c>
      <c r="U1382" s="315">
        <f t="shared" si="1162"/>
        <v>9</v>
      </c>
      <c r="V1382" s="315">
        <f t="shared" si="1162"/>
        <v>7</v>
      </c>
      <c r="W1382" s="315">
        <v>31.708915184046983</v>
      </c>
      <c r="X1382" s="315">
        <f t="shared" si="1163"/>
        <v>8.0334428909393374</v>
      </c>
      <c r="Y1382" s="78">
        <f>(P1382/J1382)*100</f>
        <v>6.7049974385393343</v>
      </c>
      <c r="Z1382" s="79">
        <f t="shared" si="1164"/>
        <v>64832190</v>
      </c>
      <c r="AA1382" s="79">
        <f>J1382-Q1382</f>
        <v>63909032</v>
      </c>
      <c r="AB1382" s="79">
        <f t="shared" si="1164"/>
        <v>-4659410</v>
      </c>
      <c r="AC1382" s="101"/>
      <c r="AD1382" s="375"/>
    </row>
    <row r="1383" spans="1:30" s="462" customFormat="1" ht="30" customHeight="1">
      <c r="A1383" s="414"/>
      <c r="B1383" s="415"/>
      <c r="C1383" s="66" t="s">
        <v>2277</v>
      </c>
      <c r="D1383" s="460"/>
      <c r="E1383" s="460"/>
      <c r="F1383" s="859" t="s">
        <v>2278</v>
      </c>
      <c r="G1383" s="860"/>
      <c r="H1383" s="455" t="s">
        <v>1943</v>
      </c>
      <c r="I1383" s="371" t="s">
        <v>44</v>
      </c>
      <c r="J1383" s="295">
        <v>1948766400</v>
      </c>
      <c r="K1383" s="274"/>
      <c r="L1383" s="497"/>
      <c r="M1383" s="461"/>
      <c r="N1383" s="142">
        <v>504800000</v>
      </c>
      <c r="O1383" s="75">
        <v>504800000</v>
      </c>
      <c r="P1383" s="74">
        <v>972800000</v>
      </c>
      <c r="Q1383" s="74">
        <v>1129300000</v>
      </c>
      <c r="R1383" s="74">
        <v>972800000</v>
      </c>
      <c r="S1383" s="494"/>
      <c r="T1383" s="77">
        <v>50</v>
      </c>
      <c r="U1383" s="315">
        <f t="shared" si="1162"/>
        <v>58</v>
      </c>
      <c r="V1383" s="315">
        <f t="shared" si="1162"/>
        <v>50</v>
      </c>
      <c r="W1383" s="315">
        <v>31.708915184046983</v>
      </c>
      <c r="X1383" s="315">
        <f t="shared" si="1163"/>
        <v>57.949480245554319</v>
      </c>
      <c r="Y1383" s="78">
        <f>(P1383/J1383)*100</f>
        <v>49.918758862016503</v>
      </c>
      <c r="Z1383" s="79">
        <f t="shared" si="1164"/>
        <v>975966400</v>
      </c>
      <c r="AA1383" s="79">
        <f>J1383-Q1383</f>
        <v>819466400</v>
      </c>
      <c r="AB1383" s="79">
        <f t="shared" si="1164"/>
        <v>-972800000</v>
      </c>
      <c r="AC1383" s="101"/>
      <c r="AD1383" s="375"/>
    </row>
    <row r="1384" spans="1:30" s="462" customFormat="1" ht="30" customHeight="1">
      <c r="A1384" s="414"/>
      <c r="B1384" s="415"/>
      <c r="C1384" s="51" t="s">
        <v>2279</v>
      </c>
      <c r="D1384" s="352"/>
      <c r="E1384" s="352"/>
      <c r="F1384" s="861" t="s">
        <v>90</v>
      </c>
      <c r="G1384" s="862"/>
      <c r="H1384" s="364"/>
      <c r="I1384" s="368"/>
      <c r="J1384" s="492"/>
      <c r="K1384" s="133"/>
      <c r="L1384" s="449"/>
      <c r="M1384" s="450"/>
      <c r="N1384" s="303"/>
      <c r="O1384" s="303"/>
      <c r="P1384" s="303"/>
      <c r="Q1384" s="303"/>
      <c r="R1384" s="303"/>
      <c r="S1384" s="495"/>
      <c r="T1384" s="96"/>
      <c r="U1384" s="97"/>
      <c r="V1384" s="97"/>
      <c r="W1384" s="97"/>
      <c r="X1384" s="97"/>
      <c r="Y1384" s="97"/>
      <c r="Z1384" s="98"/>
      <c r="AA1384" s="98"/>
      <c r="AB1384" s="98"/>
      <c r="AC1384" s="426"/>
      <c r="AD1384" s="368"/>
    </row>
    <row r="1385" spans="1:30" s="462" customFormat="1" ht="30" customHeight="1">
      <c r="A1385" s="414"/>
      <c r="B1385" s="415"/>
      <c r="C1385" s="66" t="s">
        <v>2280</v>
      </c>
      <c r="D1385" s="460"/>
      <c r="E1385" s="460"/>
      <c r="F1385" s="762" t="s">
        <v>1332</v>
      </c>
      <c r="G1385" s="765"/>
      <c r="H1385" s="455" t="s">
        <v>1943</v>
      </c>
      <c r="I1385" s="371" t="s">
        <v>44</v>
      </c>
      <c r="J1385" s="295">
        <v>129997550</v>
      </c>
      <c r="K1385" s="71"/>
      <c r="L1385" s="497"/>
      <c r="M1385" s="461"/>
      <c r="N1385" s="142">
        <f t="shared" ref="N1385:N1386" si="1165">M1385</f>
        <v>0</v>
      </c>
      <c r="O1385" s="75">
        <v>14140800</v>
      </c>
      <c r="P1385" s="74">
        <v>59021605</v>
      </c>
      <c r="Q1385" s="74">
        <v>62946105</v>
      </c>
      <c r="R1385" s="74">
        <v>59021605</v>
      </c>
      <c r="S1385" s="494"/>
      <c r="T1385" s="77">
        <v>46</v>
      </c>
      <c r="U1385" s="315">
        <f t="shared" ref="U1385:V1386" si="1166">ROUNDUP(X1385,0)</f>
        <v>49</v>
      </c>
      <c r="V1385" s="315">
        <f t="shared" si="1166"/>
        <v>46</v>
      </c>
      <c r="W1385" s="315">
        <v>31.708915184046983</v>
      </c>
      <c r="X1385" s="315">
        <f t="shared" ref="X1385:X1386" si="1167">Q1385/J1385*100</f>
        <v>48.420993318720242</v>
      </c>
      <c r="Y1385" s="78">
        <f>(P1385/J1385)*100</f>
        <v>45.40209027016278</v>
      </c>
      <c r="Z1385" s="79">
        <f t="shared" ref="Z1385:AB1386" si="1168">J1385-P1385</f>
        <v>70975945</v>
      </c>
      <c r="AA1385" s="79">
        <f>J1385-Q1385</f>
        <v>67051445</v>
      </c>
      <c r="AB1385" s="79">
        <f t="shared" si="1168"/>
        <v>-59021605</v>
      </c>
      <c r="AC1385" s="101"/>
      <c r="AD1385" s="375"/>
    </row>
    <row r="1386" spans="1:30" s="462" customFormat="1" ht="30" customHeight="1">
      <c r="A1386" s="414"/>
      <c r="B1386" s="415"/>
      <c r="C1386" s="66" t="s">
        <v>2281</v>
      </c>
      <c r="D1386" s="460"/>
      <c r="E1386" s="460"/>
      <c r="F1386" s="762" t="s">
        <v>501</v>
      </c>
      <c r="G1386" s="765"/>
      <c r="H1386" s="455" t="s">
        <v>1943</v>
      </c>
      <c r="I1386" s="371" t="s">
        <v>44</v>
      </c>
      <c r="J1386" s="139">
        <v>9937800</v>
      </c>
      <c r="K1386" s="71"/>
      <c r="L1386" s="497"/>
      <c r="M1386" s="461"/>
      <c r="N1386" s="142">
        <f t="shared" si="1165"/>
        <v>0</v>
      </c>
      <c r="O1386" s="75">
        <v>5666200</v>
      </c>
      <c r="P1386" s="74">
        <v>5666200</v>
      </c>
      <c r="Q1386" s="74">
        <v>5666200</v>
      </c>
      <c r="R1386" s="74">
        <v>5666200</v>
      </c>
      <c r="S1386" s="494"/>
      <c r="T1386" s="77">
        <v>58</v>
      </c>
      <c r="U1386" s="315">
        <f t="shared" si="1166"/>
        <v>58</v>
      </c>
      <c r="V1386" s="315">
        <f t="shared" si="1166"/>
        <v>58</v>
      </c>
      <c r="W1386" s="315">
        <v>31.708915184046983</v>
      </c>
      <c r="X1386" s="315">
        <f t="shared" si="1167"/>
        <v>57.016643522711263</v>
      </c>
      <c r="Y1386" s="78">
        <f>(P1386/J1386)*100</f>
        <v>57.016643522711263</v>
      </c>
      <c r="Z1386" s="79">
        <f t="shared" si="1168"/>
        <v>4271600</v>
      </c>
      <c r="AA1386" s="79">
        <f>J1386-Q1386</f>
        <v>4271600</v>
      </c>
      <c r="AB1386" s="79">
        <f t="shared" si="1168"/>
        <v>-5666200</v>
      </c>
      <c r="AC1386" s="101"/>
      <c r="AD1386" s="375"/>
    </row>
    <row r="1387" spans="1:30" s="462" customFormat="1" ht="30" customHeight="1">
      <c r="A1387" s="414"/>
      <c r="B1387" s="415"/>
      <c r="C1387" s="51" t="s">
        <v>1428</v>
      </c>
      <c r="D1387" s="352"/>
      <c r="E1387" s="352"/>
      <c r="F1387" s="861" t="s">
        <v>2282</v>
      </c>
      <c r="G1387" s="862"/>
      <c r="H1387" s="353"/>
      <c r="I1387" s="360"/>
      <c r="J1387" s="289"/>
      <c r="K1387" s="133"/>
      <c r="L1387" s="449"/>
      <c r="M1387" s="450"/>
      <c r="N1387" s="303"/>
      <c r="O1387" s="303"/>
      <c r="P1387" s="303"/>
      <c r="Q1387" s="303"/>
      <c r="R1387" s="303"/>
      <c r="S1387" s="95"/>
      <c r="T1387" s="96"/>
      <c r="U1387" s="97"/>
      <c r="V1387" s="97"/>
      <c r="W1387" s="97"/>
      <c r="X1387" s="97"/>
      <c r="Y1387" s="97"/>
      <c r="Z1387" s="98"/>
      <c r="AA1387" s="98"/>
      <c r="AB1387" s="98"/>
      <c r="AC1387" s="426"/>
      <c r="AD1387" s="368"/>
    </row>
    <row r="1388" spans="1:30" s="462" customFormat="1" ht="30" customHeight="1">
      <c r="A1388" s="414"/>
      <c r="B1388" s="415"/>
      <c r="C1388" s="51" t="s">
        <v>2283</v>
      </c>
      <c r="D1388" s="352"/>
      <c r="E1388" s="352"/>
      <c r="F1388" s="861" t="s">
        <v>2284</v>
      </c>
      <c r="G1388" s="862"/>
      <c r="H1388" s="364"/>
      <c r="I1388" s="368"/>
      <c r="J1388" s="492"/>
      <c r="K1388" s="133"/>
      <c r="L1388" s="449"/>
      <c r="M1388" s="450"/>
      <c r="N1388" s="303"/>
      <c r="O1388" s="303"/>
      <c r="P1388" s="303"/>
      <c r="Q1388" s="303"/>
      <c r="R1388" s="303"/>
      <c r="S1388" s="95"/>
      <c r="T1388" s="96"/>
      <c r="U1388" s="97"/>
      <c r="V1388" s="97"/>
      <c r="W1388" s="97"/>
      <c r="X1388" s="97"/>
      <c r="Y1388" s="97"/>
      <c r="Z1388" s="98"/>
      <c r="AA1388" s="98"/>
      <c r="AB1388" s="98"/>
      <c r="AC1388" s="426"/>
      <c r="AD1388" s="368"/>
    </row>
    <row r="1389" spans="1:30" s="462" customFormat="1" ht="30" customHeight="1">
      <c r="A1389" s="414"/>
      <c r="B1389" s="415"/>
      <c r="C1389" s="66" t="s">
        <v>2285</v>
      </c>
      <c r="D1389" s="460"/>
      <c r="E1389" s="460"/>
      <c r="F1389" s="859" t="s">
        <v>2286</v>
      </c>
      <c r="G1389" s="860"/>
      <c r="H1389" s="455" t="s">
        <v>1943</v>
      </c>
      <c r="I1389" s="371" t="s">
        <v>44</v>
      </c>
      <c r="J1389" s="295">
        <v>4095928450</v>
      </c>
      <c r="K1389" s="71"/>
      <c r="L1389" s="497"/>
      <c r="M1389" s="461"/>
      <c r="N1389" s="142">
        <f t="shared" ref="N1389:N1390" si="1169">M1389</f>
        <v>0</v>
      </c>
      <c r="O1389" s="75">
        <v>154932400</v>
      </c>
      <c r="P1389" s="74">
        <v>275897993</v>
      </c>
      <c r="Q1389" s="74">
        <v>3432136693</v>
      </c>
      <c r="R1389" s="74">
        <v>275897993</v>
      </c>
      <c r="S1389" s="494"/>
      <c r="T1389" s="77">
        <v>7</v>
      </c>
      <c r="U1389" s="315">
        <f t="shared" ref="U1389:V1390" si="1170">ROUNDUP(X1389,0)</f>
        <v>84</v>
      </c>
      <c r="V1389" s="315">
        <f t="shared" si="1170"/>
        <v>7</v>
      </c>
      <c r="W1389" s="315">
        <v>31.708915184046983</v>
      </c>
      <c r="X1389" s="315">
        <f t="shared" ref="X1389:X1390" si="1171">Q1389/J1389*100</f>
        <v>83.793863464582742</v>
      </c>
      <c r="Y1389" s="78">
        <f>(P1389/J1389)*100</f>
        <v>6.7359085093393167</v>
      </c>
      <c r="Z1389" s="79">
        <f t="shared" ref="Z1389:AB1390" si="1172">J1389-P1389</f>
        <v>3820030457</v>
      </c>
      <c r="AA1389" s="79">
        <f>J1389-Q1389</f>
        <v>663791757</v>
      </c>
      <c r="AB1389" s="79">
        <f t="shared" si="1172"/>
        <v>-275897993</v>
      </c>
      <c r="AC1389" s="101"/>
      <c r="AD1389" s="375"/>
    </row>
    <row r="1390" spans="1:30" s="462" customFormat="1" ht="30" customHeight="1">
      <c r="A1390" s="414"/>
      <c r="B1390" s="415"/>
      <c r="C1390" s="66" t="s">
        <v>2287</v>
      </c>
      <c r="D1390" s="460"/>
      <c r="E1390" s="460"/>
      <c r="F1390" s="859" t="s">
        <v>2288</v>
      </c>
      <c r="G1390" s="860"/>
      <c r="H1390" s="455" t="s">
        <v>1943</v>
      </c>
      <c r="I1390" s="371" t="s">
        <v>44</v>
      </c>
      <c r="J1390" s="295">
        <v>251525300</v>
      </c>
      <c r="K1390" s="71"/>
      <c r="L1390" s="497"/>
      <c r="M1390" s="461"/>
      <c r="N1390" s="142">
        <f t="shared" si="1169"/>
        <v>0</v>
      </c>
      <c r="O1390" s="75">
        <v>4770000</v>
      </c>
      <c r="P1390" s="74">
        <v>15735000</v>
      </c>
      <c r="Q1390" s="74">
        <v>109987408</v>
      </c>
      <c r="R1390" s="74">
        <v>15735000</v>
      </c>
      <c r="S1390" s="494"/>
      <c r="T1390" s="77">
        <v>7</v>
      </c>
      <c r="U1390" s="315">
        <f t="shared" si="1170"/>
        <v>44</v>
      </c>
      <c r="V1390" s="315">
        <f t="shared" si="1170"/>
        <v>7</v>
      </c>
      <c r="W1390" s="315">
        <v>31.708915184046983</v>
      </c>
      <c r="X1390" s="315">
        <f t="shared" si="1171"/>
        <v>43.728168895932143</v>
      </c>
      <c r="Y1390" s="78">
        <f>(P1390/J1390)*100</f>
        <v>6.2558319183000668</v>
      </c>
      <c r="Z1390" s="79">
        <f t="shared" si="1172"/>
        <v>235790300</v>
      </c>
      <c r="AA1390" s="79">
        <f>J1390-Q1390</f>
        <v>141537892</v>
      </c>
      <c r="AB1390" s="79">
        <f t="shared" si="1172"/>
        <v>-15735000</v>
      </c>
      <c r="AC1390" s="101"/>
      <c r="AD1390" s="375"/>
    </row>
    <row r="1391" spans="1:30" s="462" customFormat="1" ht="30" customHeight="1">
      <c r="A1391" s="414"/>
      <c r="B1391" s="415"/>
      <c r="C1391" s="51" t="s">
        <v>2289</v>
      </c>
      <c r="D1391" s="352"/>
      <c r="E1391" s="352"/>
      <c r="F1391" s="861" t="s">
        <v>2290</v>
      </c>
      <c r="G1391" s="862"/>
      <c r="H1391" s="353"/>
      <c r="I1391" s="360"/>
      <c r="J1391" s="289"/>
      <c r="K1391" s="133"/>
      <c r="L1391" s="449"/>
      <c r="M1391" s="450"/>
      <c r="N1391" s="303"/>
      <c r="O1391" s="303"/>
      <c r="P1391" s="303"/>
      <c r="Q1391" s="303"/>
      <c r="R1391" s="303"/>
      <c r="S1391" s="495"/>
      <c r="T1391" s="96"/>
      <c r="U1391" s="97"/>
      <c r="V1391" s="97"/>
      <c r="W1391" s="97"/>
      <c r="X1391" s="97"/>
      <c r="Y1391" s="97"/>
      <c r="Z1391" s="98"/>
      <c r="AA1391" s="98"/>
      <c r="AB1391" s="98"/>
      <c r="AC1391" s="426"/>
      <c r="AD1391" s="368"/>
    </row>
    <row r="1392" spans="1:30" s="462" customFormat="1" ht="30" customHeight="1">
      <c r="A1392" s="414"/>
      <c r="B1392" s="415"/>
      <c r="C1392" s="66" t="s">
        <v>2291</v>
      </c>
      <c r="D1392" s="460"/>
      <c r="E1392" s="460"/>
      <c r="F1392" s="762" t="s">
        <v>2292</v>
      </c>
      <c r="G1392" s="765"/>
      <c r="H1392" s="455" t="s">
        <v>1943</v>
      </c>
      <c r="I1392" s="371" t="s">
        <v>44</v>
      </c>
      <c r="J1392" s="295">
        <v>194567400</v>
      </c>
      <c r="K1392" s="274"/>
      <c r="L1392" s="497"/>
      <c r="M1392" s="461"/>
      <c r="N1392" s="142">
        <f t="shared" ref="N1392:O1393" si="1173">M1392</f>
        <v>0</v>
      </c>
      <c r="O1392" s="75">
        <f t="shared" si="1173"/>
        <v>0</v>
      </c>
      <c r="P1392" s="74">
        <v>10615100</v>
      </c>
      <c r="Q1392" s="74">
        <v>17812100</v>
      </c>
      <c r="R1392" s="74">
        <v>10615100</v>
      </c>
      <c r="S1392" s="494"/>
      <c r="T1392" s="77">
        <v>6</v>
      </c>
      <c r="U1392" s="315">
        <f t="shared" ref="U1392:V1393" si="1174">ROUNDUP(X1392,0)</f>
        <v>10</v>
      </c>
      <c r="V1392" s="315">
        <f t="shared" si="1174"/>
        <v>6</v>
      </c>
      <c r="W1392" s="315">
        <v>31.708915184046983</v>
      </c>
      <c r="X1392" s="315">
        <f t="shared" ref="X1392:X1393" si="1175">Q1392/J1392*100</f>
        <v>9.154719649848845</v>
      </c>
      <c r="Y1392" s="78">
        <f>(P1392/J1392)*100</f>
        <v>5.4557443847222098</v>
      </c>
      <c r="Z1392" s="79">
        <f t="shared" ref="Z1392:AB1393" si="1176">J1392-P1392</f>
        <v>183952300</v>
      </c>
      <c r="AA1392" s="79">
        <f>J1392-Q1392</f>
        <v>176755300</v>
      </c>
      <c r="AB1392" s="79">
        <f t="shared" si="1176"/>
        <v>-10615100</v>
      </c>
      <c r="AC1392" s="101"/>
      <c r="AD1392" s="375"/>
    </row>
    <row r="1393" spans="1:30" s="462" customFormat="1" ht="30" customHeight="1">
      <c r="A1393" s="414"/>
      <c r="B1393" s="415"/>
      <c r="C1393" s="66" t="s">
        <v>2293</v>
      </c>
      <c r="D1393" s="460"/>
      <c r="E1393" s="460"/>
      <c r="F1393" s="762" t="s">
        <v>2294</v>
      </c>
      <c r="G1393" s="765"/>
      <c r="H1393" s="455" t="s">
        <v>1943</v>
      </c>
      <c r="I1393" s="371" t="s">
        <v>44</v>
      </c>
      <c r="J1393" s="295">
        <v>1227934700</v>
      </c>
      <c r="K1393" s="71"/>
      <c r="L1393" s="497"/>
      <c r="M1393" s="461"/>
      <c r="N1393" s="142">
        <f t="shared" si="1173"/>
        <v>0</v>
      </c>
      <c r="O1393" s="75">
        <f t="shared" si="1173"/>
        <v>0</v>
      </c>
      <c r="P1393" s="74">
        <v>115219000</v>
      </c>
      <c r="Q1393" s="74">
        <v>342468500</v>
      </c>
      <c r="R1393" s="74">
        <v>115219000</v>
      </c>
      <c r="S1393" s="494"/>
      <c r="T1393" s="77">
        <v>10</v>
      </c>
      <c r="U1393" s="315">
        <f t="shared" si="1174"/>
        <v>28</v>
      </c>
      <c r="V1393" s="315">
        <f t="shared" si="1174"/>
        <v>10</v>
      </c>
      <c r="W1393" s="315">
        <v>31.708915184046983</v>
      </c>
      <c r="X1393" s="315">
        <f t="shared" si="1175"/>
        <v>27.889797397206873</v>
      </c>
      <c r="Y1393" s="78">
        <f>(P1393/J1393)*100</f>
        <v>9.383153680729114</v>
      </c>
      <c r="Z1393" s="79">
        <f t="shared" si="1176"/>
        <v>1112715700</v>
      </c>
      <c r="AA1393" s="79">
        <f>J1393-Q1393</f>
        <v>885466200</v>
      </c>
      <c r="AB1393" s="79">
        <f t="shared" si="1176"/>
        <v>-115219000</v>
      </c>
      <c r="AC1393" s="101"/>
      <c r="AD1393" s="375"/>
    </row>
    <row r="1394" spans="1:30" s="462" customFormat="1" ht="30" customHeight="1">
      <c r="A1394" s="414"/>
      <c r="B1394" s="415"/>
      <c r="C1394" s="51" t="s">
        <v>2295</v>
      </c>
      <c r="D1394" s="352"/>
      <c r="E1394" s="352"/>
      <c r="F1394" s="861" t="s">
        <v>1431</v>
      </c>
      <c r="G1394" s="862"/>
      <c r="H1394" s="353"/>
      <c r="I1394" s="368"/>
      <c r="J1394" s="492"/>
      <c r="K1394" s="133"/>
      <c r="L1394" s="449"/>
      <c r="M1394" s="450"/>
      <c r="N1394" s="303"/>
      <c r="O1394" s="303"/>
      <c r="P1394" s="303"/>
      <c r="Q1394" s="303"/>
      <c r="R1394" s="303"/>
      <c r="S1394" s="95"/>
      <c r="T1394" s="96"/>
      <c r="U1394" s="97"/>
      <c r="V1394" s="97"/>
      <c r="W1394" s="97"/>
      <c r="X1394" s="97"/>
      <c r="Y1394" s="97"/>
      <c r="Z1394" s="98"/>
      <c r="AA1394" s="98"/>
      <c r="AB1394" s="98"/>
      <c r="AC1394" s="426"/>
      <c r="AD1394" s="368"/>
    </row>
    <row r="1395" spans="1:30" s="462" customFormat="1" ht="30" customHeight="1">
      <c r="A1395" s="414"/>
      <c r="B1395" s="415"/>
      <c r="C1395" s="66" t="s">
        <v>2296</v>
      </c>
      <c r="D1395" s="460"/>
      <c r="E1395" s="460"/>
      <c r="F1395" s="762" t="s">
        <v>2297</v>
      </c>
      <c r="G1395" s="765"/>
      <c r="H1395" s="455" t="s">
        <v>1943</v>
      </c>
      <c r="I1395" s="371" t="s">
        <v>44</v>
      </c>
      <c r="J1395" s="295">
        <v>0</v>
      </c>
      <c r="K1395" s="71"/>
      <c r="L1395" s="497"/>
      <c r="M1395" s="461"/>
      <c r="N1395" s="142">
        <f t="shared" ref="N1395:R1396" si="1177">M1395</f>
        <v>0</v>
      </c>
      <c r="O1395" s="75">
        <f t="shared" si="1177"/>
        <v>0</v>
      </c>
      <c r="P1395" s="74">
        <f t="shared" si="1177"/>
        <v>0</v>
      </c>
      <c r="Q1395" s="74">
        <f t="shared" si="1177"/>
        <v>0</v>
      </c>
      <c r="R1395" s="74">
        <f t="shared" si="1177"/>
        <v>0</v>
      </c>
      <c r="S1395" s="494"/>
      <c r="T1395" s="77">
        <v>0</v>
      </c>
      <c r="U1395" s="78">
        <v>0</v>
      </c>
      <c r="V1395" s="78">
        <v>0</v>
      </c>
      <c r="W1395" s="78">
        <v>0</v>
      </c>
      <c r="X1395" s="78">
        <v>0</v>
      </c>
      <c r="Y1395" s="78">
        <v>0</v>
      </c>
      <c r="Z1395" s="79">
        <f t="shared" ref="Z1395:AB1396" si="1178">J1395-P1395</f>
        <v>0</v>
      </c>
      <c r="AA1395" s="79">
        <f>J1395-Q1395</f>
        <v>0</v>
      </c>
      <c r="AB1395" s="79">
        <f t="shared" si="1178"/>
        <v>0</v>
      </c>
      <c r="AC1395" s="101"/>
      <c r="AD1395" s="375"/>
    </row>
    <row r="1396" spans="1:30" s="462" customFormat="1" ht="30" customHeight="1">
      <c r="A1396" s="414"/>
      <c r="B1396" s="415"/>
      <c r="C1396" s="66" t="s">
        <v>2298</v>
      </c>
      <c r="D1396" s="460"/>
      <c r="E1396" s="460"/>
      <c r="F1396" s="762" t="s">
        <v>2299</v>
      </c>
      <c r="G1396" s="765"/>
      <c r="H1396" s="455" t="s">
        <v>1943</v>
      </c>
      <c r="I1396" s="371" t="s">
        <v>44</v>
      </c>
      <c r="J1396" s="295">
        <v>0</v>
      </c>
      <c r="K1396" s="71"/>
      <c r="L1396" s="497"/>
      <c r="M1396" s="461"/>
      <c r="N1396" s="142">
        <f t="shared" si="1177"/>
        <v>0</v>
      </c>
      <c r="O1396" s="75">
        <f t="shared" si="1177"/>
        <v>0</v>
      </c>
      <c r="P1396" s="74">
        <f t="shared" si="1177"/>
        <v>0</v>
      </c>
      <c r="Q1396" s="74">
        <f t="shared" si="1177"/>
        <v>0</v>
      </c>
      <c r="R1396" s="74">
        <f t="shared" si="1177"/>
        <v>0</v>
      </c>
      <c r="S1396" s="494"/>
      <c r="T1396" s="77">
        <v>0</v>
      </c>
      <c r="U1396" s="78">
        <v>0</v>
      </c>
      <c r="V1396" s="78">
        <v>0</v>
      </c>
      <c r="W1396" s="78">
        <v>0</v>
      </c>
      <c r="X1396" s="78">
        <v>0</v>
      </c>
      <c r="Y1396" s="78">
        <v>0</v>
      </c>
      <c r="Z1396" s="79">
        <f t="shared" si="1178"/>
        <v>0</v>
      </c>
      <c r="AA1396" s="79">
        <f>J1396-Q1396</f>
        <v>0</v>
      </c>
      <c r="AB1396" s="79">
        <f t="shared" si="1178"/>
        <v>0</v>
      </c>
      <c r="AC1396" s="101"/>
      <c r="AD1396" s="375"/>
    </row>
    <row r="1397" spans="1:30" s="462" customFormat="1" ht="30" customHeight="1">
      <c r="A1397" s="414"/>
      <c r="B1397" s="415"/>
      <c r="C1397" s="768" t="s">
        <v>1436</v>
      </c>
      <c r="D1397" s="831"/>
      <c r="E1397" s="769"/>
      <c r="F1397" s="861" t="s">
        <v>2300</v>
      </c>
      <c r="G1397" s="862"/>
      <c r="H1397" s="353"/>
      <c r="I1397" s="360"/>
      <c r="J1397" s="289"/>
      <c r="K1397" s="133"/>
      <c r="L1397" s="449"/>
      <c r="M1397" s="450"/>
      <c r="N1397" s="303"/>
      <c r="O1397" s="303"/>
      <c r="P1397" s="303"/>
      <c r="Q1397" s="303"/>
      <c r="R1397" s="303"/>
      <c r="S1397" s="95"/>
      <c r="T1397" s="96"/>
      <c r="U1397" s="97"/>
      <c r="V1397" s="97"/>
      <c r="W1397" s="97"/>
      <c r="X1397" s="97"/>
      <c r="Y1397" s="97"/>
      <c r="Z1397" s="98"/>
      <c r="AA1397" s="98"/>
      <c r="AB1397" s="98"/>
      <c r="AC1397" s="426"/>
      <c r="AD1397" s="368"/>
    </row>
    <row r="1398" spans="1:30" s="462" customFormat="1" ht="30" customHeight="1">
      <c r="A1398" s="414"/>
      <c r="B1398" s="415"/>
      <c r="C1398" s="766" t="s">
        <v>1438</v>
      </c>
      <c r="D1398" s="797"/>
      <c r="E1398" s="783"/>
      <c r="F1398" s="859" t="s">
        <v>1439</v>
      </c>
      <c r="G1398" s="860"/>
      <c r="H1398" s="455" t="s">
        <v>1943</v>
      </c>
      <c r="I1398" s="371" t="s">
        <v>44</v>
      </c>
      <c r="J1398" s="295">
        <v>0</v>
      </c>
      <c r="K1398" s="71"/>
      <c r="L1398" s="497"/>
      <c r="M1398" s="461"/>
      <c r="N1398" s="142">
        <f>M1398</f>
        <v>0</v>
      </c>
      <c r="O1398" s="75">
        <f>N1398</f>
        <v>0</v>
      </c>
      <c r="P1398" s="74">
        <f t="shared" ref="P1398:R1398" si="1179">O1398</f>
        <v>0</v>
      </c>
      <c r="Q1398" s="74">
        <f t="shared" si="1179"/>
        <v>0</v>
      </c>
      <c r="R1398" s="74">
        <f t="shared" si="1179"/>
        <v>0</v>
      </c>
      <c r="S1398" s="494"/>
      <c r="T1398" s="77">
        <v>0</v>
      </c>
      <c r="U1398" s="78">
        <v>0</v>
      </c>
      <c r="V1398" s="78">
        <v>0</v>
      </c>
      <c r="W1398" s="78">
        <v>0</v>
      </c>
      <c r="X1398" s="78">
        <v>0</v>
      </c>
      <c r="Y1398" s="78">
        <v>0</v>
      </c>
      <c r="Z1398" s="79">
        <f>J1398-P1398</f>
        <v>0</v>
      </c>
      <c r="AA1398" s="79">
        <f>J1398-Q1398</f>
        <v>0</v>
      </c>
      <c r="AB1398" s="79">
        <f>L1398-R1398</f>
        <v>0</v>
      </c>
      <c r="AC1398" s="101"/>
      <c r="AD1398" s="375"/>
    </row>
    <row r="1399" spans="1:30" s="462" customFormat="1" ht="30" customHeight="1">
      <c r="A1399" s="414"/>
      <c r="B1399" s="415"/>
      <c r="C1399" s="51" t="s">
        <v>1440</v>
      </c>
      <c r="D1399" s="352"/>
      <c r="E1399" s="352"/>
      <c r="F1399" s="861" t="s">
        <v>2301</v>
      </c>
      <c r="G1399" s="862"/>
      <c r="H1399" s="353"/>
      <c r="I1399" s="360"/>
      <c r="J1399" s="289"/>
      <c r="K1399" s="133"/>
      <c r="L1399" s="449"/>
      <c r="M1399" s="450"/>
      <c r="N1399" s="303"/>
      <c r="O1399" s="303"/>
      <c r="P1399" s="303"/>
      <c r="Q1399" s="303"/>
      <c r="R1399" s="303"/>
      <c r="S1399" s="95"/>
      <c r="T1399" s="96"/>
      <c r="U1399" s="97"/>
      <c r="V1399" s="97"/>
      <c r="W1399" s="97"/>
      <c r="X1399" s="97"/>
      <c r="Y1399" s="97"/>
      <c r="Z1399" s="98"/>
      <c r="AA1399" s="98"/>
      <c r="AB1399" s="98"/>
      <c r="AC1399" s="426"/>
      <c r="AD1399" s="368"/>
    </row>
    <row r="1400" spans="1:30" s="462" customFormat="1" ht="30" customHeight="1">
      <c r="A1400" s="414"/>
      <c r="B1400" s="415"/>
      <c r="C1400" s="51" t="s">
        <v>2302</v>
      </c>
      <c r="D1400" s="352"/>
      <c r="E1400" s="352"/>
      <c r="F1400" s="861" t="s">
        <v>2303</v>
      </c>
      <c r="G1400" s="862"/>
      <c r="H1400" s="353"/>
      <c r="I1400" s="360"/>
      <c r="J1400" s="289"/>
      <c r="K1400" s="133"/>
      <c r="L1400" s="449"/>
      <c r="M1400" s="450"/>
      <c r="N1400" s="303"/>
      <c r="O1400" s="303"/>
      <c r="P1400" s="303"/>
      <c r="Q1400" s="303"/>
      <c r="R1400" s="303"/>
      <c r="S1400" s="495"/>
      <c r="T1400" s="96"/>
      <c r="U1400" s="97"/>
      <c r="V1400" s="97"/>
      <c r="W1400" s="97"/>
      <c r="X1400" s="97"/>
      <c r="Y1400" s="97"/>
      <c r="Z1400" s="98"/>
      <c r="AA1400" s="98"/>
      <c r="AB1400" s="98"/>
      <c r="AC1400" s="426"/>
      <c r="AD1400" s="368"/>
    </row>
    <row r="1401" spans="1:30" s="462" customFormat="1" ht="30" customHeight="1">
      <c r="A1401" s="414"/>
      <c r="B1401" s="415"/>
      <c r="C1401" s="66" t="s">
        <v>2304</v>
      </c>
      <c r="D1401" s="460"/>
      <c r="E1401" s="460"/>
      <c r="F1401" s="859" t="s">
        <v>2305</v>
      </c>
      <c r="G1401" s="860"/>
      <c r="H1401" s="455" t="s">
        <v>1943</v>
      </c>
      <c r="I1401" s="371" t="s">
        <v>44</v>
      </c>
      <c r="J1401" s="295">
        <v>205314800</v>
      </c>
      <c r="K1401" s="274"/>
      <c r="L1401" s="497"/>
      <c r="M1401" s="461"/>
      <c r="N1401" s="142">
        <f t="shared" ref="N1401:O1402" si="1180">M1401</f>
        <v>0</v>
      </c>
      <c r="O1401" s="75">
        <v>22681000</v>
      </c>
      <c r="P1401" s="74">
        <v>100884100</v>
      </c>
      <c r="Q1401" s="74">
        <v>116982100</v>
      </c>
      <c r="R1401" s="74">
        <v>100884100</v>
      </c>
      <c r="S1401" s="494"/>
      <c r="T1401" s="77">
        <v>50</v>
      </c>
      <c r="U1401" s="315">
        <f t="shared" ref="U1401:V1402" si="1181">ROUNDUP(X1401,0)</f>
        <v>57</v>
      </c>
      <c r="V1401" s="315">
        <f t="shared" si="1181"/>
        <v>50</v>
      </c>
      <c r="W1401" s="315">
        <v>31.708915184046983</v>
      </c>
      <c r="X1401" s="315">
        <f t="shared" ref="X1401:X1402" si="1182">Q1401/J1401*100</f>
        <v>56.976944672278862</v>
      </c>
      <c r="Y1401" s="78">
        <f>(P1401/J1401)*100</f>
        <v>49.136301912964868</v>
      </c>
      <c r="Z1401" s="79">
        <f t="shared" ref="Z1401:AB1402" si="1183">J1401-P1401</f>
        <v>104430700</v>
      </c>
      <c r="AA1401" s="79">
        <f>J1401-Q1401</f>
        <v>88332700</v>
      </c>
      <c r="AB1401" s="79">
        <f t="shared" si="1183"/>
        <v>-100884100</v>
      </c>
      <c r="AC1401" s="101"/>
      <c r="AD1401" s="375"/>
    </row>
    <row r="1402" spans="1:30" s="462" customFormat="1" ht="30" customHeight="1">
      <c r="A1402" s="414"/>
      <c r="B1402" s="415"/>
      <c r="C1402" s="66" t="s">
        <v>1444</v>
      </c>
      <c r="D1402" s="460"/>
      <c r="E1402" s="460"/>
      <c r="F1402" s="859" t="s">
        <v>2306</v>
      </c>
      <c r="G1402" s="860"/>
      <c r="H1402" s="455" t="s">
        <v>1943</v>
      </c>
      <c r="I1402" s="371" t="s">
        <v>44</v>
      </c>
      <c r="J1402" s="295">
        <v>999999600</v>
      </c>
      <c r="K1402" s="274"/>
      <c r="L1402" s="497"/>
      <c r="M1402" s="461"/>
      <c r="N1402" s="142">
        <f t="shared" si="1180"/>
        <v>0</v>
      </c>
      <c r="O1402" s="75">
        <f t="shared" si="1180"/>
        <v>0</v>
      </c>
      <c r="P1402" s="74">
        <v>789800</v>
      </c>
      <c r="Q1402" s="74">
        <v>33789800</v>
      </c>
      <c r="R1402" s="74">
        <v>789800</v>
      </c>
      <c r="S1402" s="494"/>
      <c r="T1402" s="77">
        <v>1</v>
      </c>
      <c r="U1402" s="315">
        <f t="shared" si="1181"/>
        <v>4</v>
      </c>
      <c r="V1402" s="315">
        <f t="shared" si="1181"/>
        <v>1</v>
      </c>
      <c r="W1402" s="315">
        <v>31.708915184046983</v>
      </c>
      <c r="X1402" s="315">
        <f t="shared" si="1182"/>
        <v>3.3789813515925409</v>
      </c>
      <c r="Y1402" s="78">
        <f>(P1402/J1402)*100</f>
        <v>7.8980031592012639E-2</v>
      </c>
      <c r="Z1402" s="79">
        <f t="shared" si="1183"/>
        <v>999209800</v>
      </c>
      <c r="AA1402" s="79">
        <f>J1402-Q1402</f>
        <v>966209800</v>
      </c>
      <c r="AB1402" s="79">
        <f t="shared" si="1183"/>
        <v>-789800</v>
      </c>
      <c r="AC1402" s="101"/>
      <c r="AD1402" s="375"/>
    </row>
    <row r="1403" spans="1:30" s="462" customFormat="1" ht="30" customHeight="1">
      <c r="A1403" s="414"/>
      <c r="B1403" s="415"/>
      <c r="C1403" s="51" t="s">
        <v>2307</v>
      </c>
      <c r="D1403" s="352"/>
      <c r="E1403" s="352"/>
      <c r="F1403" s="861" t="s">
        <v>2308</v>
      </c>
      <c r="G1403" s="862"/>
      <c r="H1403" s="353"/>
      <c r="I1403" s="360"/>
      <c r="J1403" s="289"/>
      <c r="K1403" s="133"/>
      <c r="L1403" s="449"/>
      <c r="M1403" s="450"/>
      <c r="N1403" s="303"/>
      <c r="O1403" s="303"/>
      <c r="P1403" s="303"/>
      <c r="Q1403" s="303"/>
      <c r="R1403" s="303"/>
      <c r="S1403" s="95"/>
      <c r="T1403" s="96"/>
      <c r="U1403" s="97"/>
      <c r="V1403" s="97"/>
      <c r="W1403" s="97"/>
      <c r="X1403" s="97"/>
      <c r="Y1403" s="97"/>
      <c r="Z1403" s="98"/>
      <c r="AA1403" s="98"/>
      <c r="AB1403" s="98"/>
      <c r="AC1403" s="426"/>
      <c r="AD1403" s="368"/>
    </row>
    <row r="1404" spans="1:30" s="462" customFormat="1" ht="30" customHeight="1">
      <c r="A1404" s="414"/>
      <c r="B1404" s="415"/>
      <c r="C1404" s="66" t="s">
        <v>2309</v>
      </c>
      <c r="D1404" s="460"/>
      <c r="E1404" s="460"/>
      <c r="F1404" s="859" t="s">
        <v>2310</v>
      </c>
      <c r="G1404" s="860"/>
      <c r="H1404" s="455" t="s">
        <v>1943</v>
      </c>
      <c r="I1404" s="371" t="s">
        <v>44</v>
      </c>
      <c r="J1404" s="295">
        <v>1759999541</v>
      </c>
      <c r="K1404" s="71"/>
      <c r="L1404" s="497"/>
      <c r="M1404" s="461"/>
      <c r="N1404" s="142">
        <v>0</v>
      </c>
      <c r="O1404" s="75">
        <f>N1404</f>
        <v>0</v>
      </c>
      <c r="P1404" s="74">
        <v>36730300</v>
      </c>
      <c r="Q1404" s="74">
        <v>36730300</v>
      </c>
      <c r="R1404" s="74">
        <v>36730300</v>
      </c>
      <c r="S1404" s="494"/>
      <c r="T1404" s="77">
        <v>3</v>
      </c>
      <c r="U1404" s="315">
        <f>ROUNDUP(X1404,0)</f>
        <v>3</v>
      </c>
      <c r="V1404" s="315">
        <f t="shared" ref="V1404" si="1184">ROUNDUP(Y1404,0)</f>
        <v>3</v>
      </c>
      <c r="W1404" s="315">
        <v>31.708915184046983</v>
      </c>
      <c r="X1404" s="315">
        <f t="shared" ref="X1404" si="1185">Q1404/J1404*100</f>
        <v>2.0869494079032833</v>
      </c>
      <c r="Y1404" s="78">
        <f>(P1404/J1404)*100</f>
        <v>2.0869494079032833</v>
      </c>
      <c r="Z1404" s="79">
        <f>J1404-P1404</f>
        <v>1723269241</v>
      </c>
      <c r="AA1404" s="79">
        <f>J1404-Q1404</f>
        <v>1723269241</v>
      </c>
      <c r="AB1404" s="79">
        <f>L1404-R1404</f>
        <v>-36730300</v>
      </c>
      <c r="AC1404" s="101"/>
      <c r="AD1404" s="375"/>
    </row>
    <row r="1405" spans="1:30" s="462" customFormat="1" ht="30" customHeight="1">
      <c r="A1405" s="414"/>
      <c r="B1405" s="415"/>
      <c r="C1405" s="51" t="s">
        <v>2311</v>
      </c>
      <c r="D1405" s="352"/>
      <c r="E1405" s="352"/>
      <c r="F1405" s="861" t="s">
        <v>1447</v>
      </c>
      <c r="G1405" s="862"/>
      <c r="H1405" s="353"/>
      <c r="I1405" s="360"/>
      <c r="J1405" s="289"/>
      <c r="K1405" s="133"/>
      <c r="L1405" s="449"/>
      <c r="M1405" s="450"/>
      <c r="N1405" s="303"/>
      <c r="O1405" s="303"/>
      <c r="P1405" s="303"/>
      <c r="Q1405" s="303"/>
      <c r="R1405" s="303"/>
      <c r="S1405" s="95"/>
      <c r="T1405" s="96"/>
      <c r="U1405" s="97"/>
      <c r="V1405" s="97"/>
      <c r="W1405" s="97"/>
      <c r="X1405" s="97"/>
      <c r="Y1405" s="97"/>
      <c r="Z1405" s="98"/>
      <c r="AA1405" s="98"/>
      <c r="AB1405" s="98"/>
      <c r="AC1405" s="426"/>
      <c r="AD1405" s="368"/>
    </row>
    <row r="1406" spans="1:30" s="462" customFormat="1" ht="30" customHeight="1">
      <c r="A1406" s="414"/>
      <c r="B1406" s="415"/>
      <c r="C1406" s="51" t="s">
        <v>1448</v>
      </c>
      <c r="D1406" s="352"/>
      <c r="E1406" s="352"/>
      <c r="F1406" s="861" t="s">
        <v>1449</v>
      </c>
      <c r="G1406" s="862"/>
      <c r="H1406" s="353"/>
      <c r="I1406" s="360"/>
      <c r="J1406" s="289"/>
      <c r="K1406" s="133"/>
      <c r="L1406" s="449"/>
      <c r="M1406" s="450"/>
      <c r="N1406" s="303"/>
      <c r="O1406" s="303"/>
      <c r="P1406" s="303"/>
      <c r="Q1406" s="303"/>
      <c r="R1406" s="303"/>
      <c r="S1406" s="495"/>
      <c r="T1406" s="96"/>
      <c r="U1406" s="97"/>
      <c r="V1406" s="97"/>
      <c r="W1406" s="97"/>
      <c r="X1406" s="97"/>
      <c r="Y1406" s="97"/>
      <c r="Z1406" s="98"/>
      <c r="AA1406" s="98"/>
      <c r="AB1406" s="98"/>
      <c r="AC1406" s="426"/>
      <c r="AD1406" s="368"/>
    </row>
    <row r="1407" spans="1:30" s="462" customFormat="1" ht="30" customHeight="1">
      <c r="A1407" s="414"/>
      <c r="B1407" s="415"/>
      <c r="C1407" s="66" t="s">
        <v>1450</v>
      </c>
      <c r="D1407" s="460"/>
      <c r="E1407" s="460"/>
      <c r="F1407" s="838" t="s">
        <v>1451</v>
      </c>
      <c r="G1407" s="839"/>
      <c r="H1407" s="455" t="s">
        <v>1943</v>
      </c>
      <c r="I1407" s="371" t="s">
        <v>44</v>
      </c>
      <c r="J1407" s="295">
        <v>0</v>
      </c>
      <c r="K1407" s="71"/>
      <c r="L1407" s="497"/>
      <c r="M1407" s="461"/>
      <c r="N1407" s="142">
        <f t="shared" ref="N1407:R1408" si="1186">M1407</f>
        <v>0</v>
      </c>
      <c r="O1407" s="75">
        <f t="shared" si="1186"/>
        <v>0</v>
      </c>
      <c r="P1407" s="74">
        <f t="shared" si="1186"/>
        <v>0</v>
      </c>
      <c r="Q1407" s="74">
        <f t="shared" si="1186"/>
        <v>0</v>
      </c>
      <c r="R1407" s="74">
        <f t="shared" si="1186"/>
        <v>0</v>
      </c>
      <c r="S1407" s="494"/>
      <c r="T1407" s="77">
        <v>0</v>
      </c>
      <c r="U1407" s="78">
        <v>0</v>
      </c>
      <c r="V1407" s="78">
        <v>0</v>
      </c>
      <c r="W1407" s="78">
        <v>0</v>
      </c>
      <c r="X1407" s="78">
        <v>0</v>
      </c>
      <c r="Y1407" s="78">
        <v>0</v>
      </c>
      <c r="Z1407" s="79">
        <f t="shared" ref="Z1407:AB1408" si="1187">J1407-P1407</f>
        <v>0</v>
      </c>
      <c r="AA1407" s="79">
        <f>J1407-Q1407</f>
        <v>0</v>
      </c>
      <c r="AB1407" s="79">
        <f t="shared" si="1187"/>
        <v>0</v>
      </c>
      <c r="AC1407" s="101"/>
      <c r="AD1407" s="375"/>
    </row>
    <row r="1408" spans="1:30" s="462" customFormat="1" ht="30" customHeight="1">
      <c r="A1408" s="414"/>
      <c r="B1408" s="415"/>
      <c r="C1408" s="66" t="s">
        <v>1452</v>
      </c>
      <c r="D1408" s="460"/>
      <c r="E1408" s="460"/>
      <c r="F1408" s="838" t="s">
        <v>1453</v>
      </c>
      <c r="G1408" s="839"/>
      <c r="H1408" s="455" t="s">
        <v>1943</v>
      </c>
      <c r="I1408" s="371" t="s">
        <v>44</v>
      </c>
      <c r="J1408" s="295">
        <v>0</v>
      </c>
      <c r="K1408" s="71"/>
      <c r="L1408" s="497"/>
      <c r="M1408" s="461"/>
      <c r="N1408" s="142">
        <f t="shared" si="1186"/>
        <v>0</v>
      </c>
      <c r="O1408" s="75">
        <f t="shared" si="1186"/>
        <v>0</v>
      </c>
      <c r="P1408" s="74">
        <f t="shared" si="1186"/>
        <v>0</v>
      </c>
      <c r="Q1408" s="74">
        <f t="shared" si="1186"/>
        <v>0</v>
      </c>
      <c r="R1408" s="74">
        <f t="shared" si="1186"/>
        <v>0</v>
      </c>
      <c r="S1408" s="494"/>
      <c r="T1408" s="77">
        <v>0</v>
      </c>
      <c r="U1408" s="78">
        <v>0</v>
      </c>
      <c r="V1408" s="78">
        <v>0</v>
      </c>
      <c r="W1408" s="78">
        <v>0</v>
      </c>
      <c r="X1408" s="78">
        <v>0</v>
      </c>
      <c r="Y1408" s="78">
        <v>0</v>
      </c>
      <c r="Z1408" s="79">
        <f t="shared" si="1187"/>
        <v>0</v>
      </c>
      <c r="AA1408" s="79">
        <f>J1408-Q1408</f>
        <v>0</v>
      </c>
      <c r="AB1408" s="79">
        <f t="shared" si="1187"/>
        <v>0</v>
      </c>
      <c r="AC1408" s="101"/>
      <c r="AD1408" s="375"/>
    </row>
    <row r="1409" spans="1:30" s="462" customFormat="1" ht="30" customHeight="1">
      <c r="A1409" s="414"/>
      <c r="B1409" s="415"/>
      <c r="C1409" s="51" t="s">
        <v>1454</v>
      </c>
      <c r="D1409" s="352"/>
      <c r="E1409" s="352"/>
      <c r="F1409" s="802" t="s">
        <v>1455</v>
      </c>
      <c r="G1409" s="817"/>
      <c r="H1409" s="353"/>
      <c r="I1409" s="360"/>
      <c r="J1409" s="289"/>
      <c r="K1409" s="133"/>
      <c r="L1409" s="449"/>
      <c r="M1409" s="450"/>
      <c r="N1409" s="303"/>
      <c r="O1409" s="303"/>
      <c r="P1409" s="303"/>
      <c r="Q1409" s="303"/>
      <c r="R1409" s="303"/>
      <c r="S1409" s="495"/>
      <c r="T1409" s="96"/>
      <c r="U1409" s="97"/>
      <c r="V1409" s="97"/>
      <c r="W1409" s="97"/>
      <c r="X1409" s="97"/>
      <c r="Y1409" s="97"/>
      <c r="Z1409" s="98"/>
      <c r="AA1409" s="98"/>
      <c r="AB1409" s="98"/>
      <c r="AC1409" s="426"/>
      <c r="AD1409" s="368"/>
    </row>
    <row r="1410" spans="1:30" s="462" customFormat="1" ht="30" customHeight="1">
      <c r="A1410" s="414"/>
      <c r="B1410" s="415"/>
      <c r="C1410" s="66" t="s">
        <v>2312</v>
      </c>
      <c r="D1410" s="460"/>
      <c r="E1410" s="460"/>
      <c r="F1410" s="838" t="s">
        <v>2313</v>
      </c>
      <c r="G1410" s="839"/>
      <c r="H1410" s="455" t="s">
        <v>1943</v>
      </c>
      <c r="I1410" s="371" t="s">
        <v>44</v>
      </c>
      <c r="J1410" s="295">
        <v>0</v>
      </c>
      <c r="K1410" s="71"/>
      <c r="L1410" s="497"/>
      <c r="M1410" s="461"/>
      <c r="N1410" s="142">
        <f>M1410</f>
        <v>0</v>
      </c>
      <c r="O1410" s="75">
        <f>N1410</f>
        <v>0</v>
      </c>
      <c r="P1410" s="74">
        <f t="shared" ref="P1410:R1410" si="1188">O1410</f>
        <v>0</v>
      </c>
      <c r="Q1410" s="74">
        <f t="shared" si="1188"/>
        <v>0</v>
      </c>
      <c r="R1410" s="74">
        <f t="shared" si="1188"/>
        <v>0</v>
      </c>
      <c r="S1410" s="494"/>
      <c r="T1410" s="77">
        <v>0</v>
      </c>
      <c r="U1410" s="78">
        <v>0</v>
      </c>
      <c r="V1410" s="78">
        <v>0</v>
      </c>
      <c r="W1410" s="78">
        <v>0</v>
      </c>
      <c r="X1410" s="78">
        <v>0</v>
      </c>
      <c r="Y1410" s="78">
        <v>0</v>
      </c>
      <c r="Z1410" s="79">
        <f>J1410-P1410</f>
        <v>0</v>
      </c>
      <c r="AA1410" s="79">
        <f>J1410-Q1410</f>
        <v>0</v>
      </c>
      <c r="AB1410" s="79">
        <f>L1410-R1410</f>
        <v>0</v>
      </c>
      <c r="AC1410" s="101"/>
      <c r="AD1410" s="375"/>
    </row>
    <row r="1411" spans="1:30" s="462" customFormat="1" ht="30" customHeight="1">
      <c r="A1411" s="414"/>
      <c r="B1411" s="415"/>
      <c r="C1411" s="51" t="s">
        <v>2314</v>
      </c>
      <c r="D1411" s="352"/>
      <c r="E1411" s="352"/>
      <c r="F1411" s="802" t="s">
        <v>2315</v>
      </c>
      <c r="G1411" s="817"/>
      <c r="H1411" s="353"/>
      <c r="I1411" s="360"/>
      <c r="J1411" s="289"/>
      <c r="K1411" s="133"/>
      <c r="L1411" s="449"/>
      <c r="M1411" s="450"/>
      <c r="N1411" s="303"/>
      <c r="O1411" s="303"/>
      <c r="P1411" s="303"/>
      <c r="Q1411" s="303"/>
      <c r="R1411" s="303"/>
      <c r="S1411" s="495"/>
      <c r="T1411" s="96"/>
      <c r="U1411" s="97"/>
      <c r="V1411" s="97"/>
      <c r="W1411" s="97"/>
      <c r="X1411" s="97"/>
      <c r="Y1411" s="97"/>
      <c r="Z1411" s="98"/>
      <c r="AA1411" s="98"/>
      <c r="AB1411" s="98"/>
      <c r="AC1411" s="426"/>
      <c r="AD1411" s="368"/>
    </row>
    <row r="1412" spans="1:30" s="462" customFormat="1" ht="30" customHeight="1">
      <c r="A1412" s="414"/>
      <c r="B1412" s="415"/>
      <c r="C1412" s="51" t="s">
        <v>2316</v>
      </c>
      <c r="D1412" s="352"/>
      <c r="E1412" s="352"/>
      <c r="F1412" s="802" t="s">
        <v>2317</v>
      </c>
      <c r="G1412" s="817"/>
      <c r="H1412" s="353"/>
      <c r="I1412" s="360"/>
      <c r="J1412" s="289"/>
      <c r="K1412" s="133"/>
      <c r="L1412" s="449"/>
      <c r="M1412" s="450"/>
      <c r="N1412" s="303"/>
      <c r="O1412" s="303"/>
      <c r="P1412" s="303"/>
      <c r="Q1412" s="303"/>
      <c r="R1412" s="303"/>
      <c r="S1412" s="495"/>
      <c r="T1412" s="96"/>
      <c r="U1412" s="97"/>
      <c r="V1412" s="97"/>
      <c r="W1412" s="97"/>
      <c r="X1412" s="97"/>
      <c r="Y1412" s="97"/>
      <c r="Z1412" s="98"/>
      <c r="AA1412" s="98"/>
      <c r="AB1412" s="98"/>
      <c r="AC1412" s="426"/>
      <c r="AD1412" s="368"/>
    </row>
    <row r="1413" spans="1:30" s="462" customFormat="1" ht="30" customHeight="1">
      <c r="A1413" s="414"/>
      <c r="B1413" s="415"/>
      <c r="C1413" s="66" t="s">
        <v>2318</v>
      </c>
      <c r="D1413" s="460"/>
      <c r="E1413" s="460"/>
      <c r="F1413" s="762" t="s">
        <v>2319</v>
      </c>
      <c r="G1413" s="765"/>
      <c r="H1413" s="455" t="s">
        <v>1943</v>
      </c>
      <c r="I1413" s="371" t="s">
        <v>44</v>
      </c>
      <c r="J1413" s="295">
        <v>180000000</v>
      </c>
      <c r="K1413" s="498"/>
      <c r="L1413" s="497"/>
      <c r="M1413" s="461"/>
      <c r="N1413" s="142">
        <f>M1413</f>
        <v>0</v>
      </c>
      <c r="O1413" s="75">
        <v>10016100</v>
      </c>
      <c r="P1413" s="74">
        <v>112157800</v>
      </c>
      <c r="Q1413" s="74">
        <v>136661200</v>
      </c>
      <c r="R1413" s="74">
        <v>112157800</v>
      </c>
      <c r="S1413" s="494"/>
      <c r="T1413" s="77">
        <v>63</v>
      </c>
      <c r="U1413" s="315">
        <f>ROUNDUP(X1413,0)</f>
        <v>76</v>
      </c>
      <c r="V1413" s="315">
        <f t="shared" ref="V1413" si="1189">ROUNDUP(Y1413,0)</f>
        <v>63</v>
      </c>
      <c r="W1413" s="315">
        <v>31.708915184046983</v>
      </c>
      <c r="X1413" s="315">
        <f t="shared" ref="X1413" si="1190">Q1413/J1413*100</f>
        <v>75.922888888888878</v>
      </c>
      <c r="Y1413" s="78">
        <f>(P1413/J1413)*100</f>
        <v>62.309888888888885</v>
      </c>
      <c r="Z1413" s="79">
        <f>J1413-P1413</f>
        <v>67842200</v>
      </c>
      <c r="AA1413" s="79">
        <f>J1413-Q1413</f>
        <v>43338800</v>
      </c>
      <c r="AB1413" s="79">
        <f>L1413-R1413</f>
        <v>-112157800</v>
      </c>
      <c r="AC1413" s="101"/>
      <c r="AD1413" s="375"/>
    </row>
    <row r="1414" spans="1:30" s="462" customFormat="1" ht="30" customHeight="1">
      <c r="A1414" s="414"/>
      <c r="B1414" s="415"/>
      <c r="C1414" s="51" t="s">
        <v>2320</v>
      </c>
      <c r="D1414" s="352"/>
      <c r="E1414" s="352"/>
      <c r="F1414" s="802" t="s">
        <v>2321</v>
      </c>
      <c r="G1414" s="817"/>
      <c r="H1414" s="353"/>
      <c r="I1414" s="360"/>
      <c r="J1414" s="289"/>
      <c r="K1414" s="499"/>
      <c r="L1414" s="449"/>
      <c r="M1414" s="450"/>
      <c r="N1414" s="303"/>
      <c r="O1414" s="303"/>
      <c r="P1414" s="303"/>
      <c r="Q1414" s="303"/>
      <c r="R1414" s="303"/>
      <c r="S1414" s="495"/>
      <c r="T1414" s="96"/>
      <c r="U1414" s="97"/>
      <c r="V1414" s="97"/>
      <c r="W1414" s="97"/>
      <c r="X1414" s="97"/>
      <c r="Y1414" s="97"/>
      <c r="Z1414" s="98"/>
      <c r="AA1414" s="98"/>
      <c r="AB1414" s="98"/>
      <c r="AC1414" s="426"/>
      <c r="AD1414" s="368"/>
    </row>
    <row r="1415" spans="1:30" s="462" customFormat="1" ht="30" customHeight="1">
      <c r="A1415" s="414"/>
      <c r="B1415" s="415"/>
      <c r="C1415" s="51" t="s">
        <v>2322</v>
      </c>
      <c r="D1415" s="352"/>
      <c r="E1415" s="352"/>
      <c r="F1415" s="802" t="s">
        <v>2323</v>
      </c>
      <c r="G1415" s="817"/>
      <c r="H1415" s="353"/>
      <c r="I1415" s="360"/>
      <c r="J1415" s="289"/>
      <c r="K1415" s="133"/>
      <c r="L1415" s="449"/>
      <c r="M1415" s="450"/>
      <c r="N1415" s="303"/>
      <c r="O1415" s="303"/>
      <c r="P1415" s="303"/>
      <c r="Q1415" s="303"/>
      <c r="R1415" s="303"/>
      <c r="S1415" s="495"/>
      <c r="T1415" s="96"/>
      <c r="U1415" s="97"/>
      <c r="V1415" s="97"/>
      <c r="W1415" s="97"/>
      <c r="X1415" s="97"/>
      <c r="Y1415" s="97"/>
      <c r="Z1415" s="98"/>
      <c r="AA1415" s="98"/>
      <c r="AB1415" s="98"/>
      <c r="AC1415" s="426"/>
      <c r="AD1415" s="368"/>
    </row>
    <row r="1416" spans="1:30" s="462" customFormat="1" ht="30" customHeight="1">
      <c r="A1416" s="414"/>
      <c r="B1416" s="415"/>
      <c r="C1416" s="500" t="s">
        <v>2324</v>
      </c>
      <c r="D1416" s="460"/>
      <c r="E1416" s="460"/>
      <c r="F1416" s="868" t="s">
        <v>2325</v>
      </c>
      <c r="G1416" s="869"/>
      <c r="H1416" s="455" t="s">
        <v>1943</v>
      </c>
      <c r="I1416" s="371" t="s">
        <v>44</v>
      </c>
      <c r="J1416" s="501">
        <v>279999700</v>
      </c>
      <c r="K1416" s="71"/>
      <c r="L1416" s="497"/>
      <c r="M1416" s="461"/>
      <c r="N1416" s="142">
        <f>M1416</f>
        <v>0</v>
      </c>
      <c r="O1416" s="75">
        <f>N1416</f>
        <v>0</v>
      </c>
      <c r="P1416" s="74">
        <v>6331000</v>
      </c>
      <c r="Q1416" s="74">
        <v>11361200</v>
      </c>
      <c r="R1416" s="74">
        <v>6331000</v>
      </c>
      <c r="S1416" s="494"/>
      <c r="T1416" s="77">
        <v>3</v>
      </c>
      <c r="U1416" s="315">
        <f>ROUNDUP(X1416,0)</f>
        <v>5</v>
      </c>
      <c r="V1416" s="315">
        <f t="shared" ref="V1416" si="1191">ROUNDUP(Y1416,0)</f>
        <v>3</v>
      </c>
      <c r="W1416" s="315">
        <v>31.708915184046983</v>
      </c>
      <c r="X1416" s="315">
        <f t="shared" ref="X1416" si="1192">Q1416/J1416*100</f>
        <v>4.0575757759740458</v>
      </c>
      <c r="Y1416" s="78">
        <f>(P1416/J1416)*100</f>
        <v>2.2610738511505546</v>
      </c>
      <c r="Z1416" s="79">
        <f>J1416-P1416</f>
        <v>273668700</v>
      </c>
      <c r="AA1416" s="79">
        <f>J1416-Q1416</f>
        <v>268638500</v>
      </c>
      <c r="AB1416" s="79">
        <f>L1416-R1416</f>
        <v>-6331000</v>
      </c>
      <c r="AC1416" s="101"/>
      <c r="AD1416" s="375"/>
    </row>
    <row r="1417" spans="1:30" s="462" customFormat="1" ht="30" customHeight="1">
      <c r="A1417" s="414"/>
      <c r="B1417" s="415"/>
      <c r="C1417" s="502" t="s">
        <v>2326</v>
      </c>
      <c r="D1417" s="352"/>
      <c r="E1417" s="352"/>
      <c r="F1417" s="870" t="s">
        <v>2327</v>
      </c>
      <c r="G1417" s="871"/>
      <c r="H1417" s="353"/>
      <c r="I1417" s="360"/>
      <c r="J1417" s="503"/>
      <c r="K1417" s="499"/>
      <c r="L1417" s="449"/>
      <c r="M1417" s="450"/>
      <c r="N1417" s="303"/>
      <c r="O1417" s="303"/>
      <c r="P1417" s="303"/>
      <c r="Q1417" s="303"/>
      <c r="R1417" s="303"/>
      <c r="S1417" s="495"/>
      <c r="T1417" s="96"/>
      <c r="U1417" s="97"/>
      <c r="V1417" s="97"/>
      <c r="W1417" s="97"/>
      <c r="X1417" s="97"/>
      <c r="Y1417" s="97"/>
      <c r="Z1417" s="98"/>
      <c r="AA1417" s="98"/>
      <c r="AB1417" s="98"/>
      <c r="AC1417" s="426"/>
      <c r="AD1417" s="368"/>
    </row>
    <row r="1418" spans="1:30" s="462" customFormat="1" ht="30" customHeight="1">
      <c r="A1418" s="414"/>
      <c r="B1418" s="415"/>
      <c r="C1418" s="51" t="s">
        <v>2328</v>
      </c>
      <c r="D1418" s="352"/>
      <c r="E1418" s="352"/>
      <c r="F1418" s="802" t="s">
        <v>2329</v>
      </c>
      <c r="G1418" s="817"/>
      <c r="H1418" s="353"/>
      <c r="I1418" s="360"/>
      <c r="J1418" s="289"/>
      <c r="K1418" s="133"/>
      <c r="L1418" s="449"/>
      <c r="M1418" s="450"/>
      <c r="N1418" s="303"/>
      <c r="O1418" s="303"/>
      <c r="P1418" s="303"/>
      <c r="Q1418" s="303"/>
      <c r="R1418" s="303"/>
      <c r="S1418" s="495"/>
      <c r="T1418" s="96"/>
      <c r="U1418" s="97"/>
      <c r="V1418" s="97"/>
      <c r="W1418" s="97"/>
      <c r="X1418" s="97"/>
      <c r="Y1418" s="97"/>
      <c r="Z1418" s="98"/>
      <c r="AA1418" s="98"/>
      <c r="AB1418" s="98"/>
      <c r="AC1418" s="426"/>
      <c r="AD1418" s="368"/>
    </row>
    <row r="1419" spans="1:30" s="462" customFormat="1" ht="30" customHeight="1">
      <c r="A1419" s="414"/>
      <c r="B1419" s="415"/>
      <c r="C1419" s="66" t="s">
        <v>2330</v>
      </c>
      <c r="D1419" s="460"/>
      <c r="E1419" s="460"/>
      <c r="F1419" s="762" t="s">
        <v>2331</v>
      </c>
      <c r="G1419" s="765"/>
      <c r="H1419" s="455" t="s">
        <v>1943</v>
      </c>
      <c r="I1419" s="371" t="s">
        <v>44</v>
      </c>
      <c r="J1419" s="295">
        <v>1163299480</v>
      </c>
      <c r="K1419" s="274"/>
      <c r="L1419" s="497"/>
      <c r="M1419" s="461"/>
      <c r="N1419" s="142">
        <v>217750000</v>
      </c>
      <c r="O1419" s="75">
        <v>225264000</v>
      </c>
      <c r="P1419" s="74">
        <v>483461800</v>
      </c>
      <c r="Q1419" s="74">
        <v>551361800</v>
      </c>
      <c r="R1419" s="74">
        <v>483461800</v>
      </c>
      <c r="S1419" s="494"/>
      <c r="T1419" s="77">
        <v>42</v>
      </c>
      <c r="U1419" s="315">
        <f>ROUNDUP(X1419,0)</f>
        <v>48</v>
      </c>
      <c r="V1419" s="315">
        <f t="shared" ref="V1419:V1423" si="1193">ROUNDUP(Y1419,0)</f>
        <v>42</v>
      </c>
      <c r="W1419" s="315">
        <v>31.708915184046983</v>
      </c>
      <c r="X1419" s="315">
        <f t="shared" ref="X1419" si="1194">Q1419/J1419*100</f>
        <v>47.396376382803851</v>
      </c>
      <c r="Y1419" s="78">
        <f>(P1419/J1419)*100</f>
        <v>41.559530311145679</v>
      </c>
      <c r="Z1419" s="79">
        <f t="shared" ref="Z1419:AB1423" si="1195">J1419-P1419</f>
        <v>679837680</v>
      </c>
      <c r="AA1419" s="79">
        <f>J1419-Q1419</f>
        <v>611937680</v>
      </c>
      <c r="AB1419" s="79">
        <f t="shared" si="1195"/>
        <v>-483461800</v>
      </c>
      <c r="AC1419" s="101"/>
      <c r="AD1419" s="375"/>
    </row>
    <row r="1420" spans="1:30" s="462" customFormat="1" ht="30" customHeight="1">
      <c r="A1420" s="414"/>
      <c r="B1420" s="415"/>
      <c r="C1420" s="500" t="s">
        <v>2332</v>
      </c>
      <c r="D1420" s="460"/>
      <c r="E1420" s="460"/>
      <c r="F1420" s="762" t="s">
        <v>2333</v>
      </c>
      <c r="G1420" s="765"/>
      <c r="H1420" s="455" t="s">
        <v>1943</v>
      </c>
      <c r="I1420" s="371" t="s">
        <v>44</v>
      </c>
      <c r="J1420" s="501">
        <v>55000000</v>
      </c>
      <c r="K1420" s="71"/>
      <c r="L1420" s="497"/>
      <c r="M1420" s="461"/>
      <c r="N1420" s="142">
        <f t="shared" ref="N1420:R1421" si="1196">M1420</f>
        <v>0</v>
      </c>
      <c r="O1420" s="75">
        <f t="shared" si="1196"/>
        <v>0</v>
      </c>
      <c r="P1420" s="74">
        <f t="shared" si="1196"/>
        <v>0</v>
      </c>
      <c r="Q1420" s="74">
        <f t="shared" si="1196"/>
        <v>0</v>
      </c>
      <c r="R1420" s="74">
        <f t="shared" si="1196"/>
        <v>0</v>
      </c>
      <c r="S1420" s="494"/>
      <c r="T1420" s="77">
        <v>0</v>
      </c>
      <c r="U1420" s="78">
        <v>0</v>
      </c>
      <c r="V1420" s="78">
        <f t="shared" si="1193"/>
        <v>0</v>
      </c>
      <c r="W1420" s="78">
        <v>0</v>
      </c>
      <c r="X1420" s="78">
        <v>0</v>
      </c>
      <c r="Y1420" s="78">
        <f>(P1420/J1420)*100</f>
        <v>0</v>
      </c>
      <c r="Z1420" s="79">
        <f t="shared" si="1195"/>
        <v>55000000</v>
      </c>
      <c r="AA1420" s="79">
        <f>J1420-Q1420</f>
        <v>55000000</v>
      </c>
      <c r="AB1420" s="79">
        <f t="shared" si="1195"/>
        <v>0</v>
      </c>
      <c r="AC1420" s="101"/>
      <c r="AD1420" s="375"/>
    </row>
    <row r="1421" spans="1:30" s="462" customFormat="1" ht="30" customHeight="1">
      <c r="A1421" s="414"/>
      <c r="B1421" s="415"/>
      <c r="C1421" s="66" t="s">
        <v>2334</v>
      </c>
      <c r="D1421" s="460"/>
      <c r="E1421" s="460"/>
      <c r="F1421" s="762" t="s">
        <v>2335</v>
      </c>
      <c r="G1421" s="765"/>
      <c r="H1421" s="455" t="s">
        <v>1943</v>
      </c>
      <c r="I1421" s="371" t="s">
        <v>44</v>
      </c>
      <c r="J1421" s="295">
        <v>199999800</v>
      </c>
      <c r="K1421" s="274"/>
      <c r="L1421" s="497"/>
      <c r="M1421" s="461"/>
      <c r="N1421" s="142">
        <f t="shared" si="1196"/>
        <v>0</v>
      </c>
      <c r="O1421" s="75">
        <f t="shared" si="1196"/>
        <v>0</v>
      </c>
      <c r="P1421" s="74">
        <f t="shared" si="1196"/>
        <v>0</v>
      </c>
      <c r="Q1421" s="74">
        <f t="shared" si="1196"/>
        <v>0</v>
      </c>
      <c r="R1421" s="74">
        <f t="shared" si="1196"/>
        <v>0</v>
      </c>
      <c r="S1421" s="494"/>
      <c r="T1421" s="77">
        <v>0</v>
      </c>
      <c r="U1421" s="78">
        <v>0</v>
      </c>
      <c r="V1421" s="78">
        <f t="shared" si="1193"/>
        <v>0</v>
      </c>
      <c r="W1421" s="78">
        <v>0</v>
      </c>
      <c r="X1421" s="78">
        <v>0</v>
      </c>
      <c r="Y1421" s="78">
        <f>(P1421/J1421)*100</f>
        <v>0</v>
      </c>
      <c r="Z1421" s="79">
        <f t="shared" si="1195"/>
        <v>199999800</v>
      </c>
      <c r="AA1421" s="79">
        <f>J1421-Q1421</f>
        <v>199999800</v>
      </c>
      <c r="AB1421" s="79">
        <f t="shared" si="1195"/>
        <v>0</v>
      </c>
      <c r="AC1421" s="101"/>
      <c r="AD1421" s="375"/>
    </row>
    <row r="1422" spans="1:30" s="158" customFormat="1" ht="30" customHeight="1">
      <c r="A1422" s="234"/>
      <c r="B1422" s="235"/>
      <c r="C1422" s="25" t="s">
        <v>2336</v>
      </c>
      <c r="D1422" s="26"/>
      <c r="E1422" s="26"/>
      <c r="F1422" s="792" t="s">
        <v>2337</v>
      </c>
      <c r="G1422" s="793"/>
      <c r="H1422" s="27"/>
      <c r="I1422" s="28"/>
      <c r="J1422" s="258">
        <f>SUM(J1457,J1484,J1490,J1478,J1466,J1502,J1496,J1472,J1423,J1520)</f>
        <v>42935493991</v>
      </c>
      <c r="K1422" s="207"/>
      <c r="L1422" s="320"/>
      <c r="M1422" s="320"/>
      <c r="N1422" s="258">
        <f>SUM(N1457,N1484,N1490,N1478,N1466,N1502,N1496,N1472,N1423,N1520)</f>
        <v>8180854785</v>
      </c>
      <c r="O1422" s="258">
        <f>SUM(O1457,O1484,O1490,O1478,O1466,O1502,O1496,O1472,O1423,O1520)</f>
        <v>9429826288</v>
      </c>
      <c r="P1422" s="258">
        <f>SUM(P1457,P1484,P1490,P1478,P1466,P1502,P1496,P1472,P1423,P1520)</f>
        <v>15393894808</v>
      </c>
      <c r="Q1422" s="258">
        <f>SUM(Q1457,Q1484,Q1490,Q1478,Q1466,Q1502,Q1496,Q1472,Q1423,Q1520)</f>
        <v>22101945887</v>
      </c>
      <c r="R1422" s="258">
        <f>SUM(R1457,R1484,R1490,R1478,R1466,R1502,R1496,R1472,R1423,R1520)</f>
        <v>15533235909</v>
      </c>
      <c r="S1422" s="389"/>
      <c r="T1422" s="259">
        <v>36</v>
      </c>
      <c r="U1422" s="259">
        <f>ROUNDUP(X1422,0)</f>
        <v>52</v>
      </c>
      <c r="V1422" s="259">
        <f t="shared" si="1193"/>
        <v>36</v>
      </c>
      <c r="W1422" s="259">
        <v>31.708915184046983</v>
      </c>
      <c r="X1422" s="259">
        <f t="shared" ref="X1422:X1423" si="1197">Q1422/J1422*100</f>
        <v>51.477096994931372</v>
      </c>
      <c r="Y1422" s="259">
        <f>(P1422/J1422)*100</f>
        <v>35.853540688798915</v>
      </c>
      <c r="Z1422" s="29">
        <f t="shared" si="1195"/>
        <v>27541599183</v>
      </c>
      <c r="AA1422" s="29">
        <f>J1422-Q1422</f>
        <v>20833548104</v>
      </c>
      <c r="AB1422" s="29">
        <f t="shared" si="1195"/>
        <v>-15533235909</v>
      </c>
      <c r="AC1422" s="29"/>
      <c r="AD1422" s="34"/>
    </row>
    <row r="1423" spans="1:30" s="104" customFormat="1" ht="30" customHeight="1">
      <c r="A1423" s="36"/>
      <c r="B1423" s="37"/>
      <c r="C1423" s="504" t="s">
        <v>2338</v>
      </c>
      <c r="D1423" s="505"/>
      <c r="E1423" s="505"/>
      <c r="F1423" s="866" t="s">
        <v>2339</v>
      </c>
      <c r="G1423" s="867"/>
      <c r="H1423" s="27"/>
      <c r="I1423" s="28"/>
      <c r="J1423" s="506">
        <f>SUM(J1424:J1456)</f>
        <v>20183179289</v>
      </c>
      <c r="K1423" s="507"/>
      <c r="L1423" s="508"/>
      <c r="M1423" s="508"/>
      <c r="N1423" s="506">
        <f>SUM(N1424:N1456)</f>
        <v>3102751487</v>
      </c>
      <c r="O1423" s="506">
        <f>SUM(O1424:O1456)</f>
        <v>3431174542</v>
      </c>
      <c r="P1423" s="506">
        <v>5906672210</v>
      </c>
      <c r="Q1423" s="506">
        <f>SUM(Q1424:Q1456)</f>
        <v>8824609340</v>
      </c>
      <c r="R1423" s="506">
        <v>5906672210</v>
      </c>
      <c r="S1423" s="389"/>
      <c r="T1423" s="259">
        <v>30</v>
      </c>
      <c r="U1423" s="259">
        <f>ROUNDUP(X1423,0)</f>
        <v>44</v>
      </c>
      <c r="V1423" s="259">
        <f t="shared" si="1193"/>
        <v>30</v>
      </c>
      <c r="W1423" s="259">
        <v>31.708915184046983</v>
      </c>
      <c r="X1423" s="259">
        <f t="shared" si="1197"/>
        <v>43.722593024823823</v>
      </c>
      <c r="Y1423" s="259">
        <f>(P1423/J1423)*100</f>
        <v>29.265321015203909</v>
      </c>
      <c r="Z1423" s="29">
        <f t="shared" si="1195"/>
        <v>14276507079</v>
      </c>
      <c r="AA1423" s="29">
        <f>J1423-Q1423</f>
        <v>11358569949</v>
      </c>
      <c r="AB1423" s="29">
        <f t="shared" si="1195"/>
        <v>-5906672210</v>
      </c>
      <c r="AC1423" s="29"/>
      <c r="AD1423" s="34"/>
    </row>
    <row r="1424" spans="1:30" s="35" customFormat="1" ht="30" customHeight="1">
      <c r="A1424" s="5"/>
      <c r="B1424" s="24"/>
      <c r="C1424" s="509" t="s">
        <v>2340</v>
      </c>
      <c r="D1424" s="510"/>
      <c r="E1424" s="510"/>
      <c r="F1424" s="863" t="s">
        <v>38</v>
      </c>
      <c r="G1424" s="864"/>
      <c r="H1424" s="511"/>
      <c r="I1424" s="512"/>
      <c r="J1424" s="513"/>
      <c r="K1424" s="514"/>
      <c r="L1424" s="515"/>
      <c r="M1424" s="515"/>
      <c r="N1424" s="516"/>
      <c r="O1424" s="516"/>
      <c r="P1424" s="516"/>
      <c r="Q1424" s="516"/>
      <c r="R1424" s="516"/>
      <c r="S1424" s="392"/>
      <c r="T1424" s="120"/>
      <c r="U1424" s="120"/>
      <c r="V1424" s="120"/>
      <c r="W1424" s="120"/>
      <c r="X1424" s="120"/>
      <c r="Y1424" s="120"/>
      <c r="Z1424" s="210"/>
      <c r="AA1424" s="210"/>
      <c r="AB1424" s="210"/>
      <c r="AC1424" s="42"/>
      <c r="AD1424" s="49"/>
    </row>
    <row r="1425" spans="1:30" s="293" customFormat="1" ht="30" customHeight="1">
      <c r="A1425" s="5"/>
      <c r="B1425" s="24"/>
      <c r="C1425" s="517" t="s">
        <v>2341</v>
      </c>
      <c r="D1425" s="518"/>
      <c r="E1425" s="518"/>
      <c r="F1425" s="861" t="s">
        <v>63</v>
      </c>
      <c r="G1425" s="862"/>
      <c r="H1425" s="519"/>
      <c r="I1425" s="520"/>
      <c r="J1425" s="327"/>
      <c r="K1425" s="328"/>
      <c r="L1425" s="521"/>
      <c r="M1425" s="521"/>
      <c r="N1425" s="218"/>
      <c r="O1425" s="218"/>
      <c r="P1425" s="218"/>
      <c r="Q1425" s="218"/>
      <c r="R1425" s="218"/>
      <c r="S1425" s="270"/>
      <c r="T1425" s="220"/>
      <c r="U1425" s="220"/>
      <c r="V1425" s="220"/>
      <c r="W1425" s="220"/>
      <c r="X1425" s="220"/>
      <c r="Y1425" s="220"/>
      <c r="Z1425" s="215"/>
      <c r="AA1425" s="215"/>
      <c r="AB1425" s="215"/>
      <c r="AC1425" s="63"/>
      <c r="AD1425" s="64"/>
    </row>
    <row r="1426" spans="1:30" s="100" customFormat="1" ht="30" customHeight="1">
      <c r="A1426" s="88"/>
      <c r="B1426" s="89"/>
      <c r="C1426" s="137" t="s">
        <v>2342</v>
      </c>
      <c r="D1426" s="138"/>
      <c r="E1426" s="138"/>
      <c r="F1426" s="857" t="s">
        <v>65</v>
      </c>
      <c r="G1426" s="865"/>
      <c r="H1426" s="382"/>
      <c r="I1426" s="383" t="s">
        <v>44</v>
      </c>
      <c r="J1426" s="222">
        <v>89408800</v>
      </c>
      <c r="K1426" s="223" t="s">
        <v>45</v>
      </c>
      <c r="L1426" s="411" t="s">
        <v>46</v>
      </c>
      <c r="M1426" s="411"/>
      <c r="N1426" s="335">
        <v>3603200</v>
      </c>
      <c r="O1426" s="75">
        <f t="shared" ref="O1426:R1430" si="1198">N1426</f>
        <v>3603200</v>
      </c>
      <c r="P1426" s="74">
        <v>11795200</v>
      </c>
      <c r="Q1426" s="74">
        <v>43398200</v>
      </c>
      <c r="R1426" s="74">
        <v>11795200</v>
      </c>
      <c r="S1426" s="143" t="s">
        <v>2343</v>
      </c>
      <c r="T1426" s="77">
        <v>14</v>
      </c>
      <c r="U1426" s="78">
        <f>ROUNDUP(X1426,0)</f>
        <v>49</v>
      </c>
      <c r="V1426" s="78">
        <f t="shared" ref="V1426:V1430" si="1199">ROUNDUP(Y1426,0)</f>
        <v>14</v>
      </c>
      <c r="W1426" s="78">
        <v>31.708915184046983</v>
      </c>
      <c r="X1426" s="78">
        <f t="shared" ref="X1426:X1430" si="1200">Q1426/J1426*100</f>
        <v>48.539069979688797</v>
      </c>
      <c r="Y1426" s="78">
        <f>(P1426/J1426)*100</f>
        <v>13.19243743345174</v>
      </c>
      <c r="Z1426" s="79">
        <f t="shared" ref="Z1426:AB1430" si="1201">J1426-P1426</f>
        <v>77613600</v>
      </c>
      <c r="AA1426" s="79">
        <f>J1426-Q1426</f>
        <v>46010600</v>
      </c>
      <c r="AB1426" s="79" t="e">
        <f t="shared" si="1201"/>
        <v>#VALUE!</v>
      </c>
      <c r="AC1426" s="102"/>
      <c r="AD1426" s="103"/>
    </row>
    <row r="1427" spans="1:30" s="100" customFormat="1" ht="30" customHeight="1">
      <c r="A1427" s="88"/>
      <c r="B1427" s="89"/>
      <c r="C1427" s="137" t="s">
        <v>2344</v>
      </c>
      <c r="D1427" s="138"/>
      <c r="E1427" s="138"/>
      <c r="F1427" s="857" t="s">
        <v>69</v>
      </c>
      <c r="G1427" s="865"/>
      <c r="H1427" s="382"/>
      <c r="I1427" s="383" t="s">
        <v>44</v>
      </c>
      <c r="J1427" s="222">
        <v>418123500</v>
      </c>
      <c r="K1427" s="223" t="s">
        <v>45</v>
      </c>
      <c r="L1427" s="411" t="s">
        <v>46</v>
      </c>
      <c r="M1427" s="411"/>
      <c r="N1427" s="335">
        <v>98101800</v>
      </c>
      <c r="O1427" s="75">
        <v>147940200</v>
      </c>
      <c r="P1427" s="74">
        <f t="shared" si="1198"/>
        <v>147940200</v>
      </c>
      <c r="Q1427" s="74">
        <v>293044100</v>
      </c>
      <c r="R1427" s="74">
        <f t="shared" si="1198"/>
        <v>293044100</v>
      </c>
      <c r="S1427" s="143" t="s">
        <v>2343</v>
      </c>
      <c r="T1427" s="77">
        <v>36</v>
      </c>
      <c r="U1427" s="78">
        <f t="shared" ref="U1427:U1430" si="1202">ROUNDUP(X1427,0)</f>
        <v>71</v>
      </c>
      <c r="V1427" s="78">
        <f t="shared" si="1199"/>
        <v>36</v>
      </c>
      <c r="W1427" s="78">
        <v>31.708915184046983</v>
      </c>
      <c r="X1427" s="78">
        <f t="shared" si="1200"/>
        <v>70.085536928682558</v>
      </c>
      <c r="Y1427" s="78">
        <f>(P1427/J1427)*100</f>
        <v>35.381938589914228</v>
      </c>
      <c r="Z1427" s="79">
        <f t="shared" si="1201"/>
        <v>270183300</v>
      </c>
      <c r="AA1427" s="79">
        <f>J1427-Q1427</f>
        <v>125079400</v>
      </c>
      <c r="AB1427" s="79" t="e">
        <f t="shared" si="1201"/>
        <v>#VALUE!</v>
      </c>
      <c r="AC1427" s="102"/>
      <c r="AD1427" s="103"/>
    </row>
    <row r="1428" spans="1:30" s="100" customFormat="1" ht="30" customHeight="1">
      <c r="A1428" s="88"/>
      <c r="B1428" s="89"/>
      <c r="C1428" s="137" t="s">
        <v>2345</v>
      </c>
      <c r="D1428" s="138"/>
      <c r="E1428" s="138"/>
      <c r="F1428" s="857" t="s">
        <v>71</v>
      </c>
      <c r="G1428" s="865"/>
      <c r="H1428" s="382"/>
      <c r="I1428" s="383" t="s">
        <v>44</v>
      </c>
      <c r="J1428" s="222">
        <v>149172400</v>
      </c>
      <c r="K1428" s="223" t="s">
        <v>45</v>
      </c>
      <c r="L1428" s="411" t="s">
        <v>46</v>
      </c>
      <c r="M1428" s="411"/>
      <c r="N1428" s="335">
        <v>24031900</v>
      </c>
      <c r="O1428" s="75">
        <v>27295900</v>
      </c>
      <c r="P1428" s="74">
        <f t="shared" si="1198"/>
        <v>27295900</v>
      </c>
      <c r="Q1428" s="74">
        <v>74591500</v>
      </c>
      <c r="R1428" s="74">
        <f t="shared" si="1198"/>
        <v>74591500</v>
      </c>
      <c r="S1428" s="143" t="s">
        <v>2343</v>
      </c>
      <c r="T1428" s="77">
        <v>19</v>
      </c>
      <c r="U1428" s="78">
        <f t="shared" si="1202"/>
        <v>51</v>
      </c>
      <c r="V1428" s="78">
        <f t="shared" si="1199"/>
        <v>19</v>
      </c>
      <c r="W1428" s="78">
        <v>31.708915184046983</v>
      </c>
      <c r="X1428" s="78">
        <f t="shared" si="1200"/>
        <v>50.003552936065923</v>
      </c>
      <c r="Y1428" s="78">
        <f>(P1428/J1428)*100</f>
        <v>18.298224068259277</v>
      </c>
      <c r="Z1428" s="79">
        <f t="shared" si="1201"/>
        <v>121876500</v>
      </c>
      <c r="AA1428" s="79">
        <f>J1428-Q1428</f>
        <v>74580900</v>
      </c>
      <c r="AB1428" s="79" t="e">
        <f t="shared" si="1201"/>
        <v>#VALUE!</v>
      </c>
      <c r="AC1428" s="102"/>
      <c r="AD1428" s="103"/>
    </row>
    <row r="1429" spans="1:30" s="100" customFormat="1" ht="30" customHeight="1">
      <c r="A1429" s="88"/>
      <c r="B1429" s="89"/>
      <c r="C1429" s="137" t="s">
        <v>2346</v>
      </c>
      <c r="D1429" s="138"/>
      <c r="E1429" s="138"/>
      <c r="F1429" s="857" t="s">
        <v>75</v>
      </c>
      <c r="G1429" s="865"/>
      <c r="H1429" s="382"/>
      <c r="I1429" s="383" t="s">
        <v>44</v>
      </c>
      <c r="J1429" s="222">
        <v>2450000000</v>
      </c>
      <c r="K1429" s="223" t="s">
        <v>45</v>
      </c>
      <c r="L1429" s="411" t="s">
        <v>46</v>
      </c>
      <c r="M1429" s="411"/>
      <c r="N1429" s="335">
        <v>543746900</v>
      </c>
      <c r="O1429" s="75">
        <f t="shared" si="1198"/>
        <v>543746900</v>
      </c>
      <c r="P1429" s="74">
        <f t="shared" si="1198"/>
        <v>543746900</v>
      </c>
      <c r="Q1429" s="74">
        <v>1474913400</v>
      </c>
      <c r="R1429" s="74">
        <f t="shared" si="1198"/>
        <v>1474913400</v>
      </c>
      <c r="S1429" s="143" t="s">
        <v>2343</v>
      </c>
      <c r="T1429" s="77">
        <v>23</v>
      </c>
      <c r="U1429" s="78">
        <f t="shared" si="1202"/>
        <v>61</v>
      </c>
      <c r="V1429" s="78">
        <f t="shared" si="1199"/>
        <v>23</v>
      </c>
      <c r="W1429" s="78">
        <v>31.708915184046983</v>
      </c>
      <c r="X1429" s="78">
        <f t="shared" si="1200"/>
        <v>60.20054693877551</v>
      </c>
      <c r="Y1429" s="78">
        <f>(P1429/J1429)*100</f>
        <v>22.193751020408165</v>
      </c>
      <c r="Z1429" s="79">
        <f t="shared" si="1201"/>
        <v>1906253100</v>
      </c>
      <c r="AA1429" s="79">
        <f>J1429-Q1429</f>
        <v>975086600</v>
      </c>
      <c r="AB1429" s="79" t="e">
        <f t="shared" si="1201"/>
        <v>#VALUE!</v>
      </c>
      <c r="AC1429" s="102"/>
      <c r="AD1429" s="103"/>
    </row>
    <row r="1430" spans="1:30" s="100" customFormat="1" ht="30" customHeight="1">
      <c r="A1430" s="88"/>
      <c r="B1430" s="89"/>
      <c r="C1430" s="137" t="s">
        <v>2347</v>
      </c>
      <c r="D1430" s="138"/>
      <c r="E1430" s="138"/>
      <c r="F1430" s="857" t="s">
        <v>77</v>
      </c>
      <c r="G1430" s="865"/>
      <c r="H1430" s="382"/>
      <c r="I1430" s="383" t="s">
        <v>44</v>
      </c>
      <c r="J1430" s="222">
        <v>1689489000</v>
      </c>
      <c r="K1430" s="223" t="s">
        <v>45</v>
      </c>
      <c r="L1430" s="411" t="s">
        <v>46</v>
      </c>
      <c r="M1430" s="411"/>
      <c r="N1430" s="335">
        <v>238689804</v>
      </c>
      <c r="O1430" s="75">
        <v>407220997</v>
      </c>
      <c r="P1430" s="74">
        <f t="shared" si="1198"/>
        <v>407220997</v>
      </c>
      <c r="Q1430" s="74">
        <v>1158879565</v>
      </c>
      <c r="R1430" s="74">
        <f t="shared" si="1198"/>
        <v>1158879565</v>
      </c>
      <c r="S1430" s="143" t="s">
        <v>2343</v>
      </c>
      <c r="T1430" s="77">
        <v>25</v>
      </c>
      <c r="U1430" s="78">
        <f t="shared" si="1202"/>
        <v>69</v>
      </c>
      <c r="V1430" s="78">
        <f t="shared" si="1199"/>
        <v>25</v>
      </c>
      <c r="W1430" s="78">
        <v>31.708915184046983</v>
      </c>
      <c r="X1430" s="78">
        <f t="shared" si="1200"/>
        <v>68.593495725630646</v>
      </c>
      <c r="Y1430" s="78">
        <f>(P1430/J1430)*100</f>
        <v>24.103204992752246</v>
      </c>
      <c r="Z1430" s="79">
        <f t="shared" si="1201"/>
        <v>1282268003</v>
      </c>
      <c r="AA1430" s="79">
        <f>J1430-Q1430</f>
        <v>530609435</v>
      </c>
      <c r="AB1430" s="79" t="e">
        <f t="shared" si="1201"/>
        <v>#VALUE!</v>
      </c>
      <c r="AC1430" s="102"/>
      <c r="AD1430" s="103"/>
    </row>
    <row r="1431" spans="1:30" s="293" customFormat="1" ht="30" customHeight="1">
      <c r="A1431" s="5"/>
      <c r="B1431" s="24"/>
      <c r="C1431" s="517" t="s">
        <v>2348</v>
      </c>
      <c r="D1431" s="518"/>
      <c r="E1431" s="518"/>
      <c r="F1431" s="861" t="s">
        <v>193</v>
      </c>
      <c r="G1431" s="862"/>
      <c r="H1431" s="519"/>
      <c r="I1431" s="520"/>
      <c r="J1431" s="327"/>
      <c r="K1431" s="328"/>
      <c r="L1431" s="521"/>
      <c r="M1431" s="521"/>
      <c r="N1431" s="218"/>
      <c r="O1431" s="218"/>
      <c r="P1431" s="218"/>
      <c r="Q1431" s="218"/>
      <c r="R1431" s="218"/>
      <c r="S1431" s="270"/>
      <c r="T1431" s="220"/>
      <c r="U1431" s="220"/>
      <c r="V1431" s="220"/>
      <c r="W1431" s="220"/>
      <c r="X1431" s="220"/>
      <c r="Y1431" s="220"/>
      <c r="Z1431" s="215"/>
      <c r="AA1431" s="215"/>
      <c r="AB1431" s="215"/>
      <c r="AC1431" s="63"/>
      <c r="AD1431" s="64"/>
    </row>
    <row r="1432" spans="1:30" s="100" customFormat="1" ht="30" customHeight="1">
      <c r="A1432" s="88"/>
      <c r="B1432" s="89"/>
      <c r="C1432" s="137" t="s">
        <v>2349</v>
      </c>
      <c r="D1432" s="138"/>
      <c r="E1432" s="138"/>
      <c r="F1432" s="857" t="s">
        <v>1781</v>
      </c>
      <c r="G1432" s="865"/>
      <c r="H1432" s="382"/>
      <c r="I1432" s="383" t="s">
        <v>44</v>
      </c>
      <c r="J1432" s="222">
        <v>3000000000</v>
      </c>
      <c r="K1432" s="223" t="s">
        <v>45</v>
      </c>
      <c r="L1432" s="411" t="s">
        <v>46</v>
      </c>
      <c r="M1432" s="411"/>
      <c r="N1432" s="335">
        <f t="shared" ref="N1432:R1442" si="1203">M1432</f>
        <v>0</v>
      </c>
      <c r="O1432" s="75">
        <f t="shared" si="1203"/>
        <v>0</v>
      </c>
      <c r="P1432" s="74">
        <f t="shared" si="1203"/>
        <v>0</v>
      </c>
      <c r="Q1432" s="74">
        <f t="shared" si="1203"/>
        <v>0</v>
      </c>
      <c r="R1432" s="74">
        <f t="shared" si="1203"/>
        <v>0</v>
      </c>
      <c r="S1432" s="143" t="s">
        <v>2343</v>
      </c>
      <c r="T1432" s="77">
        <v>0</v>
      </c>
      <c r="U1432" s="78">
        <f t="shared" ref="U1432:V1433" si="1204">ROUNDUP(X1432,0)</f>
        <v>0</v>
      </c>
      <c r="V1432" s="78">
        <f t="shared" si="1204"/>
        <v>0</v>
      </c>
      <c r="W1432" s="78">
        <v>31.708915184046983</v>
      </c>
      <c r="X1432" s="78">
        <f t="shared" ref="X1432:X1433" si="1205">Q1432/J1432*100</f>
        <v>0</v>
      </c>
      <c r="Y1432" s="78">
        <f>(P1432/J1432)*100</f>
        <v>0</v>
      </c>
      <c r="Z1432" s="79">
        <f t="shared" ref="Z1432:AB1433" si="1206">J1432-P1432</f>
        <v>3000000000</v>
      </c>
      <c r="AA1432" s="79">
        <f>J1432-Q1432</f>
        <v>3000000000</v>
      </c>
      <c r="AB1432" s="79" t="e">
        <f t="shared" si="1206"/>
        <v>#VALUE!</v>
      </c>
      <c r="AC1432" s="102"/>
      <c r="AD1432" s="103"/>
    </row>
    <row r="1433" spans="1:30" s="100" customFormat="1" ht="30" customHeight="1">
      <c r="A1433" s="88"/>
      <c r="B1433" s="89"/>
      <c r="C1433" s="137" t="s">
        <v>2350</v>
      </c>
      <c r="D1433" s="138"/>
      <c r="E1433" s="138"/>
      <c r="F1433" s="857" t="s">
        <v>195</v>
      </c>
      <c r="G1433" s="865"/>
      <c r="H1433" s="382"/>
      <c r="I1433" s="383" t="s">
        <v>44</v>
      </c>
      <c r="J1433" s="222">
        <v>149100000</v>
      </c>
      <c r="K1433" s="223" t="s">
        <v>45</v>
      </c>
      <c r="L1433" s="411" t="s">
        <v>46</v>
      </c>
      <c r="M1433" s="411"/>
      <c r="N1433" s="335">
        <v>28800000</v>
      </c>
      <c r="O1433" s="75">
        <f t="shared" si="1203"/>
        <v>28800000</v>
      </c>
      <c r="P1433" s="74">
        <f t="shared" si="1203"/>
        <v>28800000</v>
      </c>
      <c r="Q1433" s="74">
        <v>101500000</v>
      </c>
      <c r="R1433" s="74">
        <f t="shared" si="1203"/>
        <v>101500000</v>
      </c>
      <c r="S1433" s="143" t="s">
        <v>2343</v>
      </c>
      <c r="T1433" s="77">
        <v>20</v>
      </c>
      <c r="U1433" s="78">
        <f t="shared" si="1204"/>
        <v>69</v>
      </c>
      <c r="V1433" s="78">
        <f t="shared" si="1204"/>
        <v>20</v>
      </c>
      <c r="W1433" s="78">
        <v>31.708915184046983</v>
      </c>
      <c r="X1433" s="78">
        <f t="shared" si="1205"/>
        <v>68.075117370892031</v>
      </c>
      <c r="Y1433" s="78">
        <f>(P1433/J1433)*100</f>
        <v>19.315895372233399</v>
      </c>
      <c r="Z1433" s="79">
        <f t="shared" si="1206"/>
        <v>120300000</v>
      </c>
      <c r="AA1433" s="79">
        <f>J1433-Q1433</f>
        <v>47600000</v>
      </c>
      <c r="AB1433" s="79" t="e">
        <f t="shared" si="1206"/>
        <v>#VALUE!</v>
      </c>
      <c r="AC1433" s="102"/>
      <c r="AD1433" s="103"/>
    </row>
    <row r="1434" spans="1:30" s="100" customFormat="1" ht="30" customHeight="1">
      <c r="A1434" s="88"/>
      <c r="B1434" s="89"/>
      <c r="C1434" s="137" t="s">
        <v>2351</v>
      </c>
      <c r="D1434" s="138"/>
      <c r="E1434" s="138"/>
      <c r="F1434" s="857" t="s">
        <v>2352</v>
      </c>
      <c r="G1434" s="865"/>
      <c r="H1434" s="382"/>
      <c r="I1434" s="383"/>
      <c r="J1434" s="222"/>
      <c r="K1434" s="223"/>
      <c r="L1434" s="411"/>
      <c r="M1434" s="411"/>
      <c r="N1434" s="335"/>
      <c r="O1434" s="75"/>
      <c r="P1434" s="74"/>
      <c r="Q1434" s="74"/>
      <c r="R1434" s="74"/>
      <c r="S1434" s="143"/>
      <c r="T1434" s="77"/>
      <c r="U1434" s="78"/>
      <c r="V1434" s="78"/>
      <c r="W1434" s="78"/>
      <c r="X1434" s="78"/>
      <c r="Y1434" s="78"/>
      <c r="Z1434" s="79"/>
      <c r="AA1434" s="79"/>
      <c r="AB1434" s="79"/>
      <c r="AC1434" s="102"/>
      <c r="AD1434" s="103"/>
    </row>
    <row r="1435" spans="1:30" s="100" customFormat="1" ht="30" customHeight="1">
      <c r="A1435" s="88"/>
      <c r="B1435" s="89"/>
      <c r="C1435" s="137" t="s">
        <v>2353</v>
      </c>
      <c r="D1435" s="138"/>
      <c r="E1435" s="138"/>
      <c r="F1435" s="876" t="s">
        <v>2354</v>
      </c>
      <c r="G1435" s="877"/>
      <c r="H1435" s="382"/>
      <c r="I1435" s="383" t="s">
        <v>44</v>
      </c>
      <c r="J1435" s="222">
        <v>39609200</v>
      </c>
      <c r="K1435" s="223" t="s">
        <v>45</v>
      </c>
      <c r="L1435" s="411" t="s">
        <v>46</v>
      </c>
      <c r="M1435" s="411" t="s">
        <v>2355</v>
      </c>
      <c r="N1435" s="335">
        <v>0</v>
      </c>
      <c r="O1435" s="75">
        <f t="shared" si="1203"/>
        <v>0</v>
      </c>
      <c r="P1435" s="74">
        <f t="shared" si="1203"/>
        <v>0</v>
      </c>
      <c r="Q1435" s="74">
        <v>35362000</v>
      </c>
      <c r="R1435" s="74">
        <f t="shared" si="1203"/>
        <v>35362000</v>
      </c>
      <c r="S1435" s="143" t="s">
        <v>2343</v>
      </c>
      <c r="T1435" s="77">
        <v>0</v>
      </c>
      <c r="U1435" s="78">
        <f t="shared" ref="U1435:V1442" si="1207">ROUNDUP(X1435,0)</f>
        <v>90</v>
      </c>
      <c r="V1435" s="78">
        <f t="shared" si="1207"/>
        <v>0</v>
      </c>
      <c r="W1435" s="78">
        <v>31.708915184046983</v>
      </c>
      <c r="X1435" s="78">
        <f t="shared" ref="X1435:X1442" si="1208">Q1435/J1435*100</f>
        <v>89.277238621330397</v>
      </c>
      <c r="Y1435" s="78">
        <f t="shared" ref="Y1435:Y1442" si="1209">(P1435/J1435)*100</f>
        <v>0</v>
      </c>
      <c r="Z1435" s="79">
        <f t="shared" ref="Z1435:AB1442" si="1210">J1435-P1435</f>
        <v>39609200</v>
      </c>
      <c r="AA1435" s="79">
        <f t="shared" ref="AA1435:AA1442" si="1211">J1435-Q1435</f>
        <v>4247200</v>
      </c>
      <c r="AB1435" s="79" t="e">
        <f t="shared" si="1210"/>
        <v>#VALUE!</v>
      </c>
      <c r="AC1435" s="102"/>
      <c r="AD1435" s="103"/>
    </row>
    <row r="1436" spans="1:30" s="100" customFormat="1" ht="30" customHeight="1">
      <c r="A1436" s="88"/>
      <c r="B1436" s="89"/>
      <c r="C1436" s="137" t="s">
        <v>2356</v>
      </c>
      <c r="D1436" s="138"/>
      <c r="E1436" s="138"/>
      <c r="F1436" s="874" t="s">
        <v>2357</v>
      </c>
      <c r="G1436" s="875"/>
      <c r="H1436" s="382"/>
      <c r="I1436" s="383" t="s">
        <v>44</v>
      </c>
      <c r="J1436" s="222">
        <v>7000000</v>
      </c>
      <c r="K1436" s="223" t="s">
        <v>45</v>
      </c>
      <c r="L1436" s="411" t="s">
        <v>46</v>
      </c>
      <c r="M1436" s="411" t="s">
        <v>2358</v>
      </c>
      <c r="N1436" s="335">
        <v>0</v>
      </c>
      <c r="O1436" s="75">
        <f t="shared" si="1203"/>
        <v>0</v>
      </c>
      <c r="P1436" s="74">
        <f t="shared" si="1203"/>
        <v>0</v>
      </c>
      <c r="Q1436" s="74">
        <v>7000000</v>
      </c>
      <c r="R1436" s="74">
        <f t="shared" si="1203"/>
        <v>7000000</v>
      </c>
      <c r="S1436" s="143" t="s">
        <v>2343</v>
      </c>
      <c r="T1436" s="77">
        <v>0</v>
      </c>
      <c r="U1436" s="78">
        <f t="shared" si="1207"/>
        <v>100</v>
      </c>
      <c r="V1436" s="78">
        <f t="shared" si="1207"/>
        <v>0</v>
      </c>
      <c r="W1436" s="78">
        <v>31.708915184046983</v>
      </c>
      <c r="X1436" s="78">
        <f t="shared" si="1208"/>
        <v>100</v>
      </c>
      <c r="Y1436" s="78">
        <f t="shared" si="1209"/>
        <v>0</v>
      </c>
      <c r="Z1436" s="79">
        <f t="shared" si="1210"/>
        <v>7000000</v>
      </c>
      <c r="AA1436" s="79">
        <f t="shared" si="1211"/>
        <v>0</v>
      </c>
      <c r="AB1436" s="79" t="e">
        <f t="shared" si="1210"/>
        <v>#VALUE!</v>
      </c>
      <c r="AC1436" s="102"/>
      <c r="AD1436" s="103"/>
    </row>
    <row r="1437" spans="1:30" s="100" customFormat="1" ht="30" customHeight="1">
      <c r="A1437" s="88"/>
      <c r="B1437" s="89"/>
      <c r="C1437" s="137" t="s">
        <v>2359</v>
      </c>
      <c r="D1437" s="138"/>
      <c r="E1437" s="138"/>
      <c r="F1437" s="874" t="s">
        <v>2360</v>
      </c>
      <c r="G1437" s="875"/>
      <c r="H1437" s="382"/>
      <c r="I1437" s="383" t="s">
        <v>44</v>
      </c>
      <c r="J1437" s="222">
        <v>15868300</v>
      </c>
      <c r="K1437" s="223" t="s">
        <v>45</v>
      </c>
      <c r="L1437" s="411" t="s">
        <v>46</v>
      </c>
      <c r="M1437" s="411" t="s">
        <v>2361</v>
      </c>
      <c r="N1437" s="335">
        <v>0</v>
      </c>
      <c r="O1437" s="75">
        <f t="shared" si="1203"/>
        <v>0</v>
      </c>
      <c r="P1437" s="74">
        <f t="shared" si="1203"/>
        <v>0</v>
      </c>
      <c r="Q1437" s="74">
        <v>0</v>
      </c>
      <c r="R1437" s="74">
        <f t="shared" si="1203"/>
        <v>0</v>
      </c>
      <c r="S1437" s="143" t="s">
        <v>2343</v>
      </c>
      <c r="T1437" s="77">
        <v>0</v>
      </c>
      <c r="U1437" s="78">
        <f t="shared" si="1207"/>
        <v>0</v>
      </c>
      <c r="V1437" s="78">
        <f t="shared" si="1207"/>
        <v>0</v>
      </c>
      <c r="W1437" s="78">
        <v>31.708915184046983</v>
      </c>
      <c r="X1437" s="78">
        <f t="shared" si="1208"/>
        <v>0</v>
      </c>
      <c r="Y1437" s="78">
        <f t="shared" si="1209"/>
        <v>0</v>
      </c>
      <c r="Z1437" s="79">
        <f t="shared" si="1210"/>
        <v>15868300</v>
      </c>
      <c r="AA1437" s="79">
        <f t="shared" si="1211"/>
        <v>15868300</v>
      </c>
      <c r="AB1437" s="79" t="e">
        <f t="shared" si="1210"/>
        <v>#VALUE!</v>
      </c>
      <c r="AC1437" s="102"/>
      <c r="AD1437" s="103"/>
    </row>
    <row r="1438" spans="1:30" s="100" customFormat="1" ht="30" customHeight="1">
      <c r="A1438" s="88"/>
      <c r="B1438" s="89"/>
      <c r="C1438" s="137" t="s">
        <v>2362</v>
      </c>
      <c r="D1438" s="138"/>
      <c r="E1438" s="138"/>
      <c r="F1438" s="874" t="s">
        <v>2363</v>
      </c>
      <c r="G1438" s="875"/>
      <c r="H1438" s="382"/>
      <c r="I1438" s="383" t="s">
        <v>44</v>
      </c>
      <c r="J1438" s="222">
        <v>13050000</v>
      </c>
      <c r="K1438" s="223" t="s">
        <v>45</v>
      </c>
      <c r="L1438" s="411" t="s">
        <v>46</v>
      </c>
      <c r="M1438" s="411" t="s">
        <v>2364</v>
      </c>
      <c r="N1438" s="335">
        <v>0</v>
      </c>
      <c r="O1438" s="75">
        <f t="shared" si="1203"/>
        <v>0</v>
      </c>
      <c r="P1438" s="74">
        <f t="shared" si="1203"/>
        <v>0</v>
      </c>
      <c r="Q1438" s="74">
        <v>0</v>
      </c>
      <c r="R1438" s="74">
        <f t="shared" si="1203"/>
        <v>0</v>
      </c>
      <c r="S1438" s="143" t="s">
        <v>2343</v>
      </c>
      <c r="T1438" s="77">
        <v>0</v>
      </c>
      <c r="U1438" s="78">
        <f t="shared" si="1207"/>
        <v>0</v>
      </c>
      <c r="V1438" s="78">
        <f t="shared" si="1207"/>
        <v>0</v>
      </c>
      <c r="W1438" s="78">
        <v>31.708915184046983</v>
      </c>
      <c r="X1438" s="78">
        <f t="shared" si="1208"/>
        <v>0</v>
      </c>
      <c r="Y1438" s="78">
        <f t="shared" si="1209"/>
        <v>0</v>
      </c>
      <c r="Z1438" s="79">
        <f t="shared" si="1210"/>
        <v>13050000</v>
      </c>
      <c r="AA1438" s="79">
        <f t="shared" si="1211"/>
        <v>13050000</v>
      </c>
      <c r="AB1438" s="79" t="e">
        <f t="shared" si="1210"/>
        <v>#VALUE!</v>
      </c>
      <c r="AC1438" s="102"/>
      <c r="AD1438" s="103"/>
    </row>
    <row r="1439" spans="1:30" s="100" customFormat="1" ht="30" customHeight="1">
      <c r="A1439" s="88"/>
      <c r="B1439" s="89"/>
      <c r="C1439" s="137" t="s">
        <v>2365</v>
      </c>
      <c r="D1439" s="138"/>
      <c r="E1439" s="138"/>
      <c r="F1439" s="874" t="s">
        <v>2366</v>
      </c>
      <c r="G1439" s="875"/>
      <c r="H1439" s="382"/>
      <c r="I1439" s="383" t="s">
        <v>44</v>
      </c>
      <c r="J1439" s="222">
        <v>82500000</v>
      </c>
      <c r="K1439" s="223" t="s">
        <v>45</v>
      </c>
      <c r="L1439" s="411" t="s">
        <v>46</v>
      </c>
      <c r="M1439" s="411" t="s">
        <v>2367</v>
      </c>
      <c r="N1439" s="335">
        <v>0</v>
      </c>
      <c r="O1439" s="75">
        <f t="shared" si="1203"/>
        <v>0</v>
      </c>
      <c r="P1439" s="74">
        <f t="shared" si="1203"/>
        <v>0</v>
      </c>
      <c r="Q1439" s="74">
        <v>7300000</v>
      </c>
      <c r="R1439" s="74">
        <f t="shared" si="1203"/>
        <v>7300000</v>
      </c>
      <c r="S1439" s="143" t="s">
        <v>2343</v>
      </c>
      <c r="T1439" s="77">
        <v>0</v>
      </c>
      <c r="U1439" s="78">
        <f t="shared" si="1207"/>
        <v>9</v>
      </c>
      <c r="V1439" s="78">
        <f t="shared" si="1207"/>
        <v>0</v>
      </c>
      <c r="W1439" s="78">
        <v>31.708915184046983</v>
      </c>
      <c r="X1439" s="78">
        <f t="shared" si="1208"/>
        <v>8.8484848484848477</v>
      </c>
      <c r="Y1439" s="78">
        <f t="shared" si="1209"/>
        <v>0</v>
      </c>
      <c r="Z1439" s="79">
        <f t="shared" si="1210"/>
        <v>82500000</v>
      </c>
      <c r="AA1439" s="79">
        <f t="shared" si="1211"/>
        <v>75200000</v>
      </c>
      <c r="AB1439" s="79" t="e">
        <f t="shared" si="1210"/>
        <v>#VALUE!</v>
      </c>
      <c r="AC1439" s="102"/>
      <c r="AD1439" s="103"/>
    </row>
    <row r="1440" spans="1:30" s="100" customFormat="1" ht="30" customHeight="1">
      <c r="A1440" s="88"/>
      <c r="B1440" s="89"/>
      <c r="C1440" s="137" t="s">
        <v>2368</v>
      </c>
      <c r="D1440" s="138"/>
      <c r="E1440" s="138"/>
      <c r="F1440" s="872" t="s">
        <v>2369</v>
      </c>
      <c r="G1440" s="873"/>
      <c r="H1440" s="382"/>
      <c r="I1440" s="383" t="s">
        <v>44</v>
      </c>
      <c r="J1440" s="222">
        <v>221250000</v>
      </c>
      <c r="K1440" s="223" t="s">
        <v>45</v>
      </c>
      <c r="L1440" s="411" t="s">
        <v>46</v>
      </c>
      <c r="M1440" s="411" t="s">
        <v>2370</v>
      </c>
      <c r="N1440" s="335">
        <v>0</v>
      </c>
      <c r="O1440" s="75">
        <f t="shared" si="1203"/>
        <v>0</v>
      </c>
      <c r="P1440" s="74">
        <f t="shared" si="1203"/>
        <v>0</v>
      </c>
      <c r="Q1440" s="74">
        <v>24850000</v>
      </c>
      <c r="R1440" s="74">
        <f t="shared" si="1203"/>
        <v>24850000</v>
      </c>
      <c r="S1440" s="143" t="s">
        <v>2343</v>
      </c>
      <c r="T1440" s="77">
        <v>0</v>
      </c>
      <c r="U1440" s="78">
        <f t="shared" si="1207"/>
        <v>12</v>
      </c>
      <c r="V1440" s="78">
        <f t="shared" si="1207"/>
        <v>0</v>
      </c>
      <c r="W1440" s="78">
        <v>31.708915184046983</v>
      </c>
      <c r="X1440" s="78">
        <f t="shared" si="1208"/>
        <v>11.231638418079095</v>
      </c>
      <c r="Y1440" s="78">
        <f t="shared" si="1209"/>
        <v>0</v>
      </c>
      <c r="Z1440" s="79">
        <f t="shared" si="1210"/>
        <v>221250000</v>
      </c>
      <c r="AA1440" s="79">
        <f t="shared" si="1211"/>
        <v>196400000</v>
      </c>
      <c r="AB1440" s="79" t="e">
        <f t="shared" si="1210"/>
        <v>#VALUE!</v>
      </c>
      <c r="AC1440" s="102"/>
      <c r="AD1440" s="103"/>
    </row>
    <row r="1441" spans="1:30" s="100" customFormat="1" ht="30" customHeight="1">
      <c r="A1441" s="88"/>
      <c r="B1441" s="89"/>
      <c r="C1441" s="137" t="s">
        <v>2371</v>
      </c>
      <c r="D1441" s="138"/>
      <c r="E1441" s="138"/>
      <c r="F1441" s="874" t="s">
        <v>2372</v>
      </c>
      <c r="G1441" s="875"/>
      <c r="H1441" s="382"/>
      <c r="I1441" s="383" t="s">
        <v>44</v>
      </c>
      <c r="J1441" s="222">
        <v>45800000</v>
      </c>
      <c r="K1441" s="223" t="s">
        <v>45</v>
      </c>
      <c r="L1441" s="411" t="s">
        <v>46</v>
      </c>
      <c r="M1441" s="411" t="s">
        <v>2373</v>
      </c>
      <c r="N1441" s="335">
        <v>5000000</v>
      </c>
      <c r="O1441" s="75">
        <f t="shared" si="1203"/>
        <v>5000000</v>
      </c>
      <c r="P1441" s="74">
        <f t="shared" si="1203"/>
        <v>5000000</v>
      </c>
      <c r="Q1441" s="74">
        <v>29000000</v>
      </c>
      <c r="R1441" s="74">
        <f t="shared" si="1203"/>
        <v>29000000</v>
      </c>
      <c r="S1441" s="143" t="s">
        <v>2343</v>
      </c>
      <c r="T1441" s="77">
        <v>11</v>
      </c>
      <c r="U1441" s="78">
        <f t="shared" si="1207"/>
        <v>64</v>
      </c>
      <c r="V1441" s="78">
        <f t="shared" si="1207"/>
        <v>11</v>
      </c>
      <c r="W1441" s="78">
        <v>31.708915184046983</v>
      </c>
      <c r="X1441" s="78">
        <f t="shared" si="1208"/>
        <v>63.318777292576421</v>
      </c>
      <c r="Y1441" s="78">
        <f t="shared" si="1209"/>
        <v>10.91703056768559</v>
      </c>
      <c r="Z1441" s="79">
        <f t="shared" si="1210"/>
        <v>40800000</v>
      </c>
      <c r="AA1441" s="79">
        <f t="shared" si="1211"/>
        <v>16800000</v>
      </c>
      <c r="AB1441" s="79" t="e">
        <f t="shared" si="1210"/>
        <v>#VALUE!</v>
      </c>
      <c r="AC1441" s="102"/>
      <c r="AD1441" s="103"/>
    </row>
    <row r="1442" spans="1:30" s="100" customFormat="1" ht="30" customHeight="1">
      <c r="A1442" s="88"/>
      <c r="B1442" s="89"/>
      <c r="C1442" s="137" t="s">
        <v>2374</v>
      </c>
      <c r="D1442" s="138"/>
      <c r="E1442" s="138"/>
      <c r="F1442" s="872" t="s">
        <v>2375</v>
      </c>
      <c r="G1442" s="873"/>
      <c r="H1442" s="382"/>
      <c r="I1442" s="383" t="s">
        <v>44</v>
      </c>
      <c r="J1442" s="222">
        <v>384097300</v>
      </c>
      <c r="K1442" s="223" t="s">
        <v>45</v>
      </c>
      <c r="L1442" s="411" t="s">
        <v>46</v>
      </c>
      <c r="M1442" s="411" t="s">
        <v>2376</v>
      </c>
      <c r="N1442" s="335">
        <v>253438000</v>
      </c>
      <c r="O1442" s="75">
        <f t="shared" si="1203"/>
        <v>253438000</v>
      </c>
      <c r="P1442" s="74">
        <f t="shared" si="1203"/>
        <v>253438000</v>
      </c>
      <c r="Q1442" s="74">
        <v>324718000</v>
      </c>
      <c r="R1442" s="74">
        <f t="shared" si="1203"/>
        <v>324718000</v>
      </c>
      <c r="S1442" s="143" t="s">
        <v>2343</v>
      </c>
      <c r="T1442" s="77">
        <v>66</v>
      </c>
      <c r="U1442" s="78">
        <f t="shared" si="1207"/>
        <v>85</v>
      </c>
      <c r="V1442" s="78">
        <f t="shared" si="1207"/>
        <v>66</v>
      </c>
      <c r="W1442" s="78">
        <v>31.708915184046983</v>
      </c>
      <c r="X1442" s="78">
        <f t="shared" si="1208"/>
        <v>84.540557822197655</v>
      </c>
      <c r="Y1442" s="78">
        <f t="shared" si="1209"/>
        <v>65.982760097506542</v>
      </c>
      <c r="Z1442" s="79">
        <f t="shared" si="1210"/>
        <v>130659300</v>
      </c>
      <c r="AA1442" s="79">
        <f t="shared" si="1211"/>
        <v>59379300</v>
      </c>
      <c r="AB1442" s="79" t="e">
        <f t="shared" si="1210"/>
        <v>#VALUE!</v>
      </c>
      <c r="AC1442" s="102"/>
      <c r="AD1442" s="103"/>
    </row>
    <row r="1443" spans="1:30" s="293" customFormat="1" ht="30" customHeight="1">
      <c r="A1443" s="5"/>
      <c r="B1443" s="24"/>
      <c r="C1443" s="517" t="s">
        <v>2377</v>
      </c>
      <c r="D1443" s="518"/>
      <c r="E1443" s="518"/>
      <c r="F1443" s="861" t="s">
        <v>79</v>
      </c>
      <c r="G1443" s="862"/>
      <c r="H1443" s="519"/>
      <c r="I1443" s="520"/>
      <c r="J1443" s="327"/>
      <c r="K1443" s="328"/>
      <c r="L1443" s="521"/>
      <c r="M1443" s="521"/>
      <c r="N1443" s="218"/>
      <c r="O1443" s="218"/>
      <c r="P1443" s="218"/>
      <c r="Q1443" s="218"/>
      <c r="R1443" s="218"/>
      <c r="S1443" s="270"/>
      <c r="T1443" s="220"/>
      <c r="U1443" s="220"/>
      <c r="V1443" s="220"/>
      <c r="W1443" s="220"/>
      <c r="X1443" s="220"/>
      <c r="Y1443" s="220"/>
      <c r="Z1443" s="215"/>
      <c r="AA1443" s="215"/>
      <c r="AB1443" s="215"/>
      <c r="AC1443" s="63"/>
      <c r="AD1443" s="64"/>
    </row>
    <row r="1444" spans="1:30" s="100" customFormat="1" ht="30" customHeight="1">
      <c r="A1444" s="88"/>
      <c r="B1444" s="89"/>
      <c r="C1444" s="137" t="s">
        <v>2378</v>
      </c>
      <c r="D1444" s="138"/>
      <c r="E1444" s="138"/>
      <c r="F1444" s="857" t="s">
        <v>81</v>
      </c>
      <c r="G1444" s="865"/>
      <c r="H1444" s="382"/>
      <c r="I1444" s="383" t="s">
        <v>44</v>
      </c>
      <c r="J1444" s="222">
        <v>157500000</v>
      </c>
      <c r="K1444" s="223" t="s">
        <v>45</v>
      </c>
      <c r="L1444" s="411" t="s">
        <v>46</v>
      </c>
      <c r="M1444" s="411"/>
      <c r="N1444" s="335">
        <v>37500000</v>
      </c>
      <c r="O1444" s="75">
        <v>37500000</v>
      </c>
      <c r="P1444" s="74">
        <f t="shared" ref="P1444:R1447" si="1212">O1444</f>
        <v>37500000</v>
      </c>
      <c r="Q1444" s="74">
        <v>75000000</v>
      </c>
      <c r="R1444" s="74">
        <f t="shared" si="1212"/>
        <v>75000000</v>
      </c>
      <c r="S1444" s="143" t="s">
        <v>2343</v>
      </c>
      <c r="T1444" s="77">
        <v>24</v>
      </c>
      <c r="U1444" s="78">
        <f t="shared" ref="U1444:V1447" si="1213">ROUNDUP(X1444,0)</f>
        <v>48</v>
      </c>
      <c r="V1444" s="78">
        <f t="shared" si="1213"/>
        <v>24</v>
      </c>
      <c r="W1444" s="78">
        <v>31.708915184046983</v>
      </c>
      <c r="X1444" s="78">
        <f t="shared" ref="X1444:X1447" si="1214">Q1444/J1444*100</f>
        <v>47.619047619047613</v>
      </c>
      <c r="Y1444" s="78">
        <f>(P1444/J1444)*100</f>
        <v>23.809523809523807</v>
      </c>
      <c r="Z1444" s="79">
        <f t="shared" ref="Z1444:AB1447" si="1215">J1444-P1444</f>
        <v>120000000</v>
      </c>
      <c r="AA1444" s="79">
        <f>J1444-Q1444</f>
        <v>82500000</v>
      </c>
      <c r="AB1444" s="79" t="e">
        <f t="shared" si="1215"/>
        <v>#VALUE!</v>
      </c>
      <c r="AC1444" s="102"/>
      <c r="AD1444" s="103"/>
    </row>
    <row r="1445" spans="1:30" s="100" customFormat="1" ht="30" customHeight="1">
      <c r="A1445" s="88"/>
      <c r="B1445" s="89"/>
      <c r="C1445" s="137" t="s">
        <v>2379</v>
      </c>
      <c r="D1445" s="138"/>
      <c r="E1445" s="138"/>
      <c r="F1445" s="857" t="s">
        <v>83</v>
      </c>
      <c r="G1445" s="865"/>
      <c r="H1445" s="382"/>
      <c r="I1445" s="383" t="s">
        <v>44</v>
      </c>
      <c r="J1445" s="222">
        <v>742877189</v>
      </c>
      <c r="K1445" s="223" t="s">
        <v>45</v>
      </c>
      <c r="L1445" s="411" t="s">
        <v>46</v>
      </c>
      <c r="M1445" s="411"/>
      <c r="N1445" s="335">
        <v>152072444</v>
      </c>
      <c r="O1445" s="75">
        <v>180625441</v>
      </c>
      <c r="P1445" s="74">
        <f t="shared" si="1212"/>
        <v>180625441</v>
      </c>
      <c r="Q1445" s="74">
        <v>303357253</v>
      </c>
      <c r="R1445" s="74">
        <f t="shared" si="1212"/>
        <v>303357253</v>
      </c>
      <c r="S1445" s="143" t="s">
        <v>2343</v>
      </c>
      <c r="T1445" s="77">
        <v>25</v>
      </c>
      <c r="U1445" s="78">
        <f t="shared" si="1213"/>
        <v>41</v>
      </c>
      <c r="V1445" s="78">
        <f t="shared" si="1213"/>
        <v>25</v>
      </c>
      <c r="W1445" s="78">
        <v>31.708915184046983</v>
      </c>
      <c r="X1445" s="78">
        <f t="shared" si="1214"/>
        <v>40.835451335954268</v>
      </c>
      <c r="Y1445" s="78">
        <f>(P1445/J1445)*100</f>
        <v>24.314307085285936</v>
      </c>
      <c r="Z1445" s="79">
        <f t="shared" si="1215"/>
        <v>562251748</v>
      </c>
      <c r="AA1445" s="79">
        <f>J1445-Q1445</f>
        <v>439519936</v>
      </c>
      <c r="AB1445" s="79" t="e">
        <f t="shared" si="1215"/>
        <v>#VALUE!</v>
      </c>
      <c r="AC1445" s="102"/>
      <c r="AD1445" s="103"/>
    </row>
    <row r="1446" spans="1:30" s="100" customFormat="1" ht="30" customHeight="1">
      <c r="A1446" s="88"/>
      <c r="B1446" s="89"/>
      <c r="C1446" s="137" t="s">
        <v>2380</v>
      </c>
      <c r="D1446" s="138"/>
      <c r="E1446" s="138"/>
      <c r="F1446" s="857" t="s">
        <v>85</v>
      </c>
      <c r="G1446" s="865"/>
      <c r="H1446" s="382"/>
      <c r="I1446" s="383" t="s">
        <v>44</v>
      </c>
      <c r="J1446" s="222">
        <v>689989700</v>
      </c>
      <c r="K1446" s="223" t="s">
        <v>45</v>
      </c>
      <c r="L1446" s="411" t="s">
        <v>46</v>
      </c>
      <c r="M1446" s="411"/>
      <c r="N1446" s="335">
        <v>86083792</v>
      </c>
      <c r="O1446" s="75">
        <v>135843307</v>
      </c>
      <c r="P1446" s="74">
        <f t="shared" si="1212"/>
        <v>135843307</v>
      </c>
      <c r="Q1446" s="74">
        <v>223432091</v>
      </c>
      <c r="R1446" s="74">
        <f t="shared" si="1212"/>
        <v>223432091</v>
      </c>
      <c r="S1446" s="143" t="s">
        <v>2343</v>
      </c>
      <c r="T1446" s="77">
        <v>20</v>
      </c>
      <c r="U1446" s="78">
        <f t="shared" si="1213"/>
        <v>33</v>
      </c>
      <c r="V1446" s="78">
        <f t="shared" si="1213"/>
        <v>20</v>
      </c>
      <c r="W1446" s="78">
        <v>31.708915184046983</v>
      </c>
      <c r="X1446" s="78">
        <f t="shared" si="1214"/>
        <v>32.381945846438001</v>
      </c>
      <c r="Y1446" s="78">
        <f>(P1446/J1446)*100</f>
        <v>19.687729686399667</v>
      </c>
      <c r="Z1446" s="79">
        <f t="shared" si="1215"/>
        <v>554146393</v>
      </c>
      <c r="AA1446" s="79">
        <f>J1446-Q1446</f>
        <v>466557609</v>
      </c>
      <c r="AB1446" s="79" t="e">
        <f t="shared" si="1215"/>
        <v>#VALUE!</v>
      </c>
      <c r="AC1446" s="102"/>
      <c r="AD1446" s="103"/>
    </row>
    <row r="1447" spans="1:30" s="100" customFormat="1" ht="30" customHeight="1">
      <c r="A1447" s="88"/>
      <c r="B1447" s="89"/>
      <c r="C1447" s="137" t="s">
        <v>2381</v>
      </c>
      <c r="D1447" s="138"/>
      <c r="E1447" s="138"/>
      <c r="F1447" s="857" t="s">
        <v>87</v>
      </c>
      <c r="G1447" s="865"/>
      <c r="H1447" s="382"/>
      <c r="I1447" s="383" t="s">
        <v>44</v>
      </c>
      <c r="J1447" s="222">
        <v>2083732000</v>
      </c>
      <c r="K1447" s="223" t="s">
        <v>45</v>
      </c>
      <c r="L1447" s="411" t="s">
        <v>46</v>
      </c>
      <c r="M1447" s="411"/>
      <c r="N1447" s="335">
        <v>583317400</v>
      </c>
      <c r="O1447" s="75">
        <v>589817400</v>
      </c>
      <c r="P1447" s="74">
        <f t="shared" si="1212"/>
        <v>589817400</v>
      </c>
      <c r="Q1447" s="74">
        <v>1232585000</v>
      </c>
      <c r="R1447" s="74">
        <f t="shared" si="1212"/>
        <v>1232585000</v>
      </c>
      <c r="S1447" s="143" t="s">
        <v>2343</v>
      </c>
      <c r="T1447" s="77">
        <v>29</v>
      </c>
      <c r="U1447" s="78">
        <f>ROUNDUP(X1447,0)</f>
        <v>60</v>
      </c>
      <c r="V1447" s="78" t="e">
        <f t="shared" si="1213"/>
        <v>#VALUE!</v>
      </c>
      <c r="W1447" s="78">
        <v>31.708915184046983</v>
      </c>
      <c r="X1447" s="78">
        <f t="shared" si="1214"/>
        <v>59.152760527745407</v>
      </c>
      <c r="Y1447" s="78" t="e">
        <f t="shared" ref="Y1447" si="1216">ROUNDUP(AB1447,0)</f>
        <v>#VALUE!</v>
      </c>
      <c r="Z1447" s="78">
        <v>31.708915184046983</v>
      </c>
      <c r="AA1447" s="78" t="e">
        <f t="shared" ref="AA1447" si="1217">T1447/M1447*100</f>
        <v>#DIV/0!</v>
      </c>
      <c r="AB1447" s="79" t="e">
        <f t="shared" si="1215"/>
        <v>#VALUE!</v>
      </c>
      <c r="AC1447" s="102"/>
      <c r="AD1447" s="103"/>
    </row>
    <row r="1448" spans="1:30" s="293" customFormat="1" ht="30" customHeight="1">
      <c r="A1448" s="5"/>
      <c r="B1448" s="24"/>
      <c r="C1448" s="517" t="s">
        <v>2382</v>
      </c>
      <c r="D1448" s="518"/>
      <c r="E1448" s="518"/>
      <c r="F1448" s="861" t="s">
        <v>90</v>
      </c>
      <c r="G1448" s="862"/>
      <c r="H1448" s="519"/>
      <c r="I1448" s="520"/>
      <c r="J1448" s="327"/>
      <c r="K1448" s="328"/>
      <c r="L1448" s="521"/>
      <c r="M1448" s="521"/>
      <c r="N1448" s="218"/>
      <c r="O1448" s="218"/>
      <c r="P1448" s="218"/>
      <c r="Q1448" s="218"/>
      <c r="R1448" s="218"/>
      <c r="S1448" s="270"/>
      <c r="T1448" s="220"/>
      <c r="U1448" s="220"/>
      <c r="V1448" s="220"/>
      <c r="W1448" s="220"/>
      <c r="X1448" s="220"/>
      <c r="Y1448" s="220"/>
      <c r="Z1448" s="215"/>
      <c r="AA1448" s="215"/>
      <c r="AB1448" s="215"/>
      <c r="AC1448" s="63"/>
      <c r="AD1448" s="64"/>
    </row>
    <row r="1449" spans="1:30" s="100" customFormat="1" ht="30" customHeight="1">
      <c r="A1449" s="88"/>
      <c r="B1449" s="89"/>
      <c r="C1449" s="137" t="s">
        <v>2383</v>
      </c>
      <c r="D1449" s="138"/>
      <c r="E1449" s="138"/>
      <c r="F1449" s="857" t="s">
        <v>92</v>
      </c>
      <c r="G1449" s="865"/>
      <c r="H1449" s="382"/>
      <c r="I1449" s="383" t="s">
        <v>44</v>
      </c>
      <c r="J1449" s="222">
        <v>817698100</v>
      </c>
      <c r="K1449" s="223" t="s">
        <v>45</v>
      </c>
      <c r="L1449" s="411" t="s">
        <v>46</v>
      </c>
      <c r="M1449" s="411"/>
      <c r="N1449" s="335">
        <v>69045150</v>
      </c>
      <c r="O1449" s="75">
        <v>91022100</v>
      </c>
      <c r="P1449" s="74">
        <f t="shared" ref="P1449:R1453" si="1218">O1449</f>
        <v>91022100</v>
      </c>
      <c r="Q1449" s="74">
        <v>453342675</v>
      </c>
      <c r="R1449" s="74">
        <f t="shared" si="1218"/>
        <v>453342675</v>
      </c>
      <c r="S1449" s="143" t="s">
        <v>2343</v>
      </c>
      <c r="T1449" s="77">
        <v>12</v>
      </c>
      <c r="U1449" s="78">
        <f t="shared" ref="U1449:V1453" si="1219">ROUNDUP(X1449,0)</f>
        <v>56</v>
      </c>
      <c r="V1449" s="78">
        <f t="shared" si="1219"/>
        <v>12</v>
      </c>
      <c r="W1449" s="78">
        <v>31.708915184046983</v>
      </c>
      <c r="X1449" s="78">
        <f t="shared" ref="X1449:X1453" si="1220">Q1449/J1449*100</f>
        <v>55.441326695023506</v>
      </c>
      <c r="Y1449" s="78">
        <f>(P1449/J1449)*100</f>
        <v>11.131504402419425</v>
      </c>
      <c r="Z1449" s="79">
        <f t="shared" ref="Z1449:AB1453" si="1221">J1449-P1449</f>
        <v>726676000</v>
      </c>
      <c r="AA1449" s="79">
        <f>J1449-Q1449</f>
        <v>364355425</v>
      </c>
      <c r="AB1449" s="79" t="e">
        <f t="shared" si="1221"/>
        <v>#VALUE!</v>
      </c>
      <c r="AC1449" s="102"/>
      <c r="AD1449" s="103"/>
    </row>
    <row r="1450" spans="1:30" s="100" customFormat="1" ht="30" customHeight="1">
      <c r="A1450" s="88"/>
      <c r="B1450" s="89"/>
      <c r="C1450" s="137" t="s">
        <v>2384</v>
      </c>
      <c r="D1450" s="138"/>
      <c r="E1450" s="138"/>
      <c r="F1450" s="857" t="s">
        <v>2171</v>
      </c>
      <c r="G1450" s="865"/>
      <c r="H1450" s="382"/>
      <c r="I1450" s="383" t="s">
        <v>44</v>
      </c>
      <c r="J1450" s="222">
        <v>50000000</v>
      </c>
      <c r="K1450" s="223" t="s">
        <v>45</v>
      </c>
      <c r="L1450" s="411" t="s">
        <v>46</v>
      </c>
      <c r="M1450" s="411"/>
      <c r="N1450" s="335">
        <f t="shared" ref="N1450:O1453" si="1222">M1450</f>
        <v>0</v>
      </c>
      <c r="O1450" s="75">
        <f t="shared" si="1222"/>
        <v>0</v>
      </c>
      <c r="P1450" s="74">
        <f t="shared" si="1218"/>
        <v>0</v>
      </c>
      <c r="Q1450" s="74">
        <f t="shared" si="1218"/>
        <v>0</v>
      </c>
      <c r="R1450" s="74">
        <f t="shared" si="1218"/>
        <v>0</v>
      </c>
      <c r="S1450" s="143" t="s">
        <v>2343</v>
      </c>
      <c r="T1450" s="77">
        <v>0</v>
      </c>
      <c r="U1450" s="78">
        <f t="shared" si="1219"/>
        <v>0</v>
      </c>
      <c r="V1450" s="78">
        <f t="shared" si="1219"/>
        <v>0</v>
      </c>
      <c r="W1450" s="78">
        <v>31.708915184046983</v>
      </c>
      <c r="X1450" s="78">
        <f t="shared" si="1220"/>
        <v>0</v>
      </c>
      <c r="Y1450" s="78">
        <f>(P1450/J1450)*100</f>
        <v>0</v>
      </c>
      <c r="Z1450" s="79">
        <f t="shared" si="1221"/>
        <v>50000000</v>
      </c>
      <c r="AA1450" s="79">
        <f>J1450-Q1450</f>
        <v>50000000</v>
      </c>
      <c r="AB1450" s="79" t="e">
        <f t="shared" si="1221"/>
        <v>#VALUE!</v>
      </c>
      <c r="AC1450" s="102"/>
      <c r="AD1450" s="103"/>
    </row>
    <row r="1451" spans="1:30" s="100" customFormat="1" ht="30" customHeight="1">
      <c r="A1451" s="88"/>
      <c r="B1451" s="89"/>
      <c r="C1451" s="137" t="s">
        <v>2385</v>
      </c>
      <c r="D1451" s="138"/>
      <c r="E1451" s="138"/>
      <c r="F1451" s="857" t="s">
        <v>501</v>
      </c>
      <c r="G1451" s="865"/>
      <c r="H1451" s="382"/>
      <c r="I1451" s="383" t="s">
        <v>44</v>
      </c>
      <c r="J1451" s="222">
        <v>260374200</v>
      </c>
      <c r="K1451" s="223" t="s">
        <v>45</v>
      </c>
      <c r="L1451" s="411" t="s">
        <v>46</v>
      </c>
      <c r="M1451" s="411"/>
      <c r="N1451" s="335">
        <v>21302100</v>
      </c>
      <c r="O1451" s="75">
        <f t="shared" si="1222"/>
        <v>21302100</v>
      </c>
      <c r="P1451" s="74">
        <f t="shared" si="1218"/>
        <v>21302100</v>
      </c>
      <c r="Q1451" s="74">
        <v>41346300</v>
      </c>
      <c r="R1451" s="74">
        <f t="shared" si="1218"/>
        <v>41346300</v>
      </c>
      <c r="S1451" s="143" t="s">
        <v>2343</v>
      </c>
      <c r="T1451" s="77">
        <v>9</v>
      </c>
      <c r="U1451" s="78">
        <f t="shared" si="1219"/>
        <v>16</v>
      </c>
      <c r="V1451" s="78">
        <f t="shared" si="1219"/>
        <v>9</v>
      </c>
      <c r="W1451" s="78">
        <v>31.708915184046983</v>
      </c>
      <c r="X1451" s="78">
        <f t="shared" si="1220"/>
        <v>15.879568713029171</v>
      </c>
      <c r="Y1451" s="78">
        <f>(P1451/J1451)*100</f>
        <v>8.1813405475657728</v>
      </c>
      <c r="Z1451" s="79">
        <f t="shared" si="1221"/>
        <v>239072100</v>
      </c>
      <c r="AA1451" s="79">
        <f>J1451-Q1451</f>
        <v>219027900</v>
      </c>
      <c r="AB1451" s="79" t="e">
        <f t="shared" si="1221"/>
        <v>#VALUE!</v>
      </c>
      <c r="AC1451" s="102"/>
      <c r="AD1451" s="103"/>
    </row>
    <row r="1452" spans="1:30" s="100" customFormat="1" ht="30" customHeight="1">
      <c r="A1452" s="88"/>
      <c r="B1452" s="89"/>
      <c r="C1452" s="137" t="s">
        <v>2386</v>
      </c>
      <c r="D1452" s="138"/>
      <c r="E1452" s="138"/>
      <c r="F1452" s="857" t="s">
        <v>206</v>
      </c>
      <c r="G1452" s="865"/>
      <c r="H1452" s="382"/>
      <c r="I1452" s="383" t="s">
        <v>44</v>
      </c>
      <c r="J1452" s="222">
        <v>365000000</v>
      </c>
      <c r="K1452" s="223" t="s">
        <v>45</v>
      </c>
      <c r="L1452" s="411" t="s">
        <v>46</v>
      </c>
      <c r="M1452" s="411"/>
      <c r="N1452" s="335">
        <f t="shared" si="1222"/>
        <v>0</v>
      </c>
      <c r="O1452" s="75">
        <f t="shared" si="1222"/>
        <v>0</v>
      </c>
      <c r="P1452" s="74">
        <f t="shared" si="1218"/>
        <v>0</v>
      </c>
      <c r="Q1452" s="74">
        <v>30983600</v>
      </c>
      <c r="R1452" s="74">
        <f t="shared" si="1218"/>
        <v>30983600</v>
      </c>
      <c r="S1452" s="143" t="s">
        <v>2343</v>
      </c>
      <c r="T1452" s="77">
        <v>0</v>
      </c>
      <c r="U1452" s="78">
        <f t="shared" si="1219"/>
        <v>9</v>
      </c>
      <c r="V1452" s="78">
        <f t="shared" si="1219"/>
        <v>0</v>
      </c>
      <c r="W1452" s="78">
        <v>31.708915184046983</v>
      </c>
      <c r="X1452" s="78">
        <f t="shared" si="1220"/>
        <v>8.4886575342465758</v>
      </c>
      <c r="Y1452" s="78">
        <f>(P1452/J1452)*100</f>
        <v>0</v>
      </c>
      <c r="Z1452" s="79">
        <f t="shared" si="1221"/>
        <v>365000000</v>
      </c>
      <c r="AA1452" s="79">
        <f>J1452-Q1452</f>
        <v>334016400</v>
      </c>
      <c r="AB1452" s="79" t="e">
        <f t="shared" si="1221"/>
        <v>#VALUE!</v>
      </c>
      <c r="AC1452" s="102"/>
      <c r="AD1452" s="103"/>
    </row>
    <row r="1453" spans="1:30" s="100" customFormat="1" ht="30" customHeight="1">
      <c r="A1453" s="88"/>
      <c r="B1453" s="89"/>
      <c r="C1453" s="137" t="s">
        <v>2387</v>
      </c>
      <c r="D1453" s="138"/>
      <c r="E1453" s="138"/>
      <c r="F1453" s="857" t="s">
        <v>1175</v>
      </c>
      <c r="G1453" s="865"/>
      <c r="H1453" s="382"/>
      <c r="I1453" s="383" t="s">
        <v>44</v>
      </c>
      <c r="J1453" s="222">
        <v>450000000</v>
      </c>
      <c r="K1453" s="223" t="s">
        <v>45</v>
      </c>
      <c r="L1453" s="411" t="s">
        <v>46</v>
      </c>
      <c r="M1453" s="411"/>
      <c r="N1453" s="335">
        <f t="shared" si="1222"/>
        <v>0</v>
      </c>
      <c r="O1453" s="75">
        <f t="shared" si="1222"/>
        <v>0</v>
      </c>
      <c r="P1453" s="74">
        <f t="shared" si="1218"/>
        <v>0</v>
      </c>
      <c r="Q1453" s="74">
        <f t="shared" si="1218"/>
        <v>0</v>
      </c>
      <c r="R1453" s="74">
        <f t="shared" si="1218"/>
        <v>0</v>
      </c>
      <c r="S1453" s="143" t="s">
        <v>2343</v>
      </c>
      <c r="T1453" s="77">
        <v>0</v>
      </c>
      <c r="U1453" s="78">
        <f t="shared" si="1219"/>
        <v>0</v>
      </c>
      <c r="V1453" s="78">
        <f t="shared" si="1219"/>
        <v>0</v>
      </c>
      <c r="W1453" s="78">
        <v>31.708915184046983</v>
      </c>
      <c r="X1453" s="78">
        <f t="shared" si="1220"/>
        <v>0</v>
      </c>
      <c r="Y1453" s="78">
        <f>(P1453/J1453)*100</f>
        <v>0</v>
      </c>
      <c r="Z1453" s="79">
        <f t="shared" si="1221"/>
        <v>450000000</v>
      </c>
      <c r="AA1453" s="79">
        <f>J1453-Q1453</f>
        <v>450000000</v>
      </c>
      <c r="AB1453" s="79" t="e">
        <f t="shared" si="1221"/>
        <v>#VALUE!</v>
      </c>
      <c r="AC1453" s="102"/>
      <c r="AD1453" s="103"/>
    </row>
    <row r="1454" spans="1:30" s="293" customFormat="1" ht="30" customHeight="1">
      <c r="A1454" s="5"/>
      <c r="B1454" s="24"/>
      <c r="C1454" s="517" t="s">
        <v>2388</v>
      </c>
      <c r="D1454" s="518"/>
      <c r="E1454" s="518"/>
      <c r="F1454" s="861" t="s">
        <v>2389</v>
      </c>
      <c r="G1454" s="862"/>
      <c r="H1454" s="519"/>
      <c r="I1454" s="520"/>
      <c r="J1454" s="327"/>
      <c r="K1454" s="328"/>
      <c r="L1454" s="521"/>
      <c r="M1454" s="521"/>
      <c r="N1454" s="218"/>
      <c r="O1454" s="218"/>
      <c r="P1454" s="218"/>
      <c r="Q1454" s="218"/>
      <c r="R1454" s="218"/>
      <c r="S1454" s="270"/>
      <c r="T1454" s="220"/>
      <c r="U1454" s="220"/>
      <c r="V1454" s="220"/>
      <c r="W1454" s="220"/>
      <c r="X1454" s="220"/>
      <c r="Y1454" s="220"/>
      <c r="Z1454" s="215"/>
      <c r="AA1454" s="215"/>
      <c r="AB1454" s="215"/>
      <c r="AC1454" s="63"/>
      <c r="AD1454" s="64"/>
    </row>
    <row r="1455" spans="1:30" s="100" customFormat="1" ht="30" customHeight="1">
      <c r="A1455" s="88"/>
      <c r="B1455" s="89"/>
      <c r="C1455" s="137" t="s">
        <v>2390</v>
      </c>
      <c r="D1455" s="138"/>
      <c r="E1455" s="138"/>
      <c r="F1455" s="857" t="s">
        <v>2391</v>
      </c>
      <c r="G1455" s="865"/>
      <c r="H1455" s="382"/>
      <c r="I1455" s="383" t="s">
        <v>44</v>
      </c>
      <c r="J1455" s="222">
        <v>3401541000</v>
      </c>
      <c r="K1455" s="223" t="s">
        <v>45</v>
      </c>
      <c r="L1455" s="411" t="s">
        <v>46</v>
      </c>
      <c r="M1455" s="411"/>
      <c r="N1455" s="335">
        <v>618806703</v>
      </c>
      <c r="O1455" s="75">
        <f t="shared" ref="O1455:O1456" si="1223">N1455</f>
        <v>618806703</v>
      </c>
      <c r="P1455" s="74">
        <v>1323319752</v>
      </c>
      <c r="Q1455" s="74">
        <v>1742028165</v>
      </c>
      <c r="R1455" s="74">
        <v>1323319752</v>
      </c>
      <c r="S1455" s="143" t="s">
        <v>2343</v>
      </c>
      <c r="T1455" s="77">
        <v>39</v>
      </c>
      <c r="U1455" s="78">
        <f t="shared" ref="U1455:V1457" si="1224">ROUNDUP(X1455,0)</f>
        <v>52</v>
      </c>
      <c r="V1455" s="78">
        <f t="shared" si="1224"/>
        <v>39</v>
      </c>
      <c r="W1455" s="78">
        <v>31.708915184046983</v>
      </c>
      <c r="X1455" s="78">
        <f t="shared" ref="X1455:X1457" si="1225">Q1455/J1455*100</f>
        <v>51.212911001219737</v>
      </c>
      <c r="Y1455" s="78">
        <f>(P1455/J1455)*100</f>
        <v>38.903536720562826</v>
      </c>
      <c r="Z1455" s="79">
        <f t="shared" ref="Z1455:AB1457" si="1226">J1455-P1455</f>
        <v>2078221248</v>
      </c>
      <c r="AA1455" s="79">
        <f>J1455-Q1455</f>
        <v>1659512835</v>
      </c>
      <c r="AB1455" s="79" t="e">
        <f t="shared" si="1226"/>
        <v>#VALUE!</v>
      </c>
      <c r="AC1455" s="102"/>
      <c r="AD1455" s="103"/>
    </row>
    <row r="1456" spans="1:30" s="100" customFormat="1" ht="30" customHeight="1">
      <c r="A1456" s="88"/>
      <c r="B1456" s="89"/>
      <c r="C1456" s="522" t="s">
        <v>2392</v>
      </c>
      <c r="D1456" s="523"/>
      <c r="E1456" s="523"/>
      <c r="F1456" s="878" t="s">
        <v>2393</v>
      </c>
      <c r="G1456" s="879"/>
      <c r="H1456" s="524"/>
      <c r="I1456" s="525" t="s">
        <v>44</v>
      </c>
      <c r="J1456" s="342">
        <v>2409998600</v>
      </c>
      <c r="K1456" s="526" t="s">
        <v>45</v>
      </c>
      <c r="L1456" s="527" t="s">
        <v>46</v>
      </c>
      <c r="M1456" s="527"/>
      <c r="N1456" s="344">
        <v>339212294</v>
      </c>
      <c r="O1456" s="75">
        <f t="shared" si="1223"/>
        <v>339212294</v>
      </c>
      <c r="P1456" s="74">
        <v>869802718</v>
      </c>
      <c r="Q1456" s="74">
        <v>1147977491</v>
      </c>
      <c r="R1456" s="74">
        <v>869802718</v>
      </c>
      <c r="S1456" s="143" t="s">
        <v>2343</v>
      </c>
      <c r="T1456" s="182">
        <v>37</v>
      </c>
      <c r="U1456" s="78">
        <f t="shared" si="1224"/>
        <v>48</v>
      </c>
      <c r="V1456" s="78">
        <f t="shared" si="1224"/>
        <v>37</v>
      </c>
      <c r="W1456" s="78">
        <v>31.708915184046983</v>
      </c>
      <c r="X1456" s="78">
        <f t="shared" si="1225"/>
        <v>47.633948459555121</v>
      </c>
      <c r="Y1456" s="345">
        <f>(P1456/J1456)*100</f>
        <v>36.091420053107086</v>
      </c>
      <c r="Z1456" s="177">
        <f t="shared" si="1226"/>
        <v>1540195882</v>
      </c>
      <c r="AA1456" s="177">
        <f>J1456-Q1456</f>
        <v>1262021109</v>
      </c>
      <c r="AB1456" s="177" t="e">
        <f t="shared" si="1226"/>
        <v>#VALUE!</v>
      </c>
      <c r="AC1456" s="346"/>
      <c r="AD1456" s="184"/>
    </row>
    <row r="1457" spans="1:30" s="158" customFormat="1" ht="30" customHeight="1">
      <c r="A1457" s="234"/>
      <c r="B1457" s="235"/>
      <c r="C1457" s="25" t="s">
        <v>2394</v>
      </c>
      <c r="D1457" s="26"/>
      <c r="E1457" s="26"/>
      <c r="F1457" s="818" t="s">
        <v>2395</v>
      </c>
      <c r="G1457" s="819"/>
      <c r="H1457" s="27"/>
      <c r="I1457" s="28"/>
      <c r="J1457" s="258">
        <f>SUM(J1458:J1465)</f>
        <v>699834200</v>
      </c>
      <c r="K1457" s="207"/>
      <c r="L1457" s="320"/>
      <c r="M1457" s="320"/>
      <c r="N1457" s="258">
        <f>SUM(N1458:N1465)</f>
        <v>91720928</v>
      </c>
      <c r="O1457" s="258">
        <f>SUM(O1458:O1465)</f>
        <v>135980528</v>
      </c>
      <c r="P1457" s="258">
        <f>SUM(P1458:P1465)</f>
        <v>183717709</v>
      </c>
      <c r="Q1457" s="258">
        <f>SUM(Q1458:Q1465)</f>
        <v>330764683</v>
      </c>
      <c r="R1457" s="258">
        <f>SUM(R1458:R1465)</f>
        <v>241623765</v>
      </c>
      <c r="S1457" s="389"/>
      <c r="T1457" s="259">
        <v>27</v>
      </c>
      <c r="U1457" s="259">
        <f t="shared" si="1224"/>
        <v>48</v>
      </c>
      <c r="V1457" s="259">
        <f t="shared" si="1224"/>
        <v>27</v>
      </c>
      <c r="W1457" s="259">
        <v>31.708915184046983</v>
      </c>
      <c r="X1457" s="259">
        <f t="shared" si="1225"/>
        <v>47.263292219785775</v>
      </c>
      <c r="Y1457" s="259">
        <f>(P1457/J1457)*100</f>
        <v>26.251604880127321</v>
      </c>
      <c r="Z1457" s="29">
        <f t="shared" si="1226"/>
        <v>516116491</v>
      </c>
      <c r="AA1457" s="29">
        <f>J1457-Q1457</f>
        <v>369069517</v>
      </c>
      <c r="AB1457" s="29">
        <f t="shared" si="1226"/>
        <v>-241623765</v>
      </c>
      <c r="AC1457" s="29"/>
      <c r="AD1457" s="34"/>
    </row>
    <row r="1458" spans="1:30" s="532" customFormat="1" ht="30" customHeight="1">
      <c r="A1458" s="12"/>
      <c r="B1458" s="410"/>
      <c r="C1458" s="528" t="s">
        <v>2396</v>
      </c>
      <c r="D1458" s="529"/>
      <c r="E1458" s="529"/>
      <c r="F1458" s="880" t="s">
        <v>2397</v>
      </c>
      <c r="G1458" s="881"/>
      <c r="H1458" s="40"/>
      <c r="I1458" s="122"/>
      <c r="J1458" s="530"/>
      <c r="K1458" s="531"/>
      <c r="L1458" s="515"/>
      <c r="M1458" s="515"/>
      <c r="N1458" s="322"/>
      <c r="O1458" s="322"/>
      <c r="P1458" s="322"/>
      <c r="Q1458" s="322"/>
      <c r="R1458" s="322"/>
      <c r="S1458" s="323"/>
      <c r="T1458" s="120"/>
      <c r="U1458" s="120"/>
      <c r="V1458" s="120"/>
      <c r="W1458" s="120"/>
      <c r="X1458" s="120"/>
      <c r="Y1458" s="120"/>
      <c r="Z1458" s="210"/>
      <c r="AA1458" s="210"/>
      <c r="AB1458" s="210"/>
      <c r="AC1458" s="42"/>
      <c r="AD1458" s="49"/>
    </row>
    <row r="1459" spans="1:30" s="532" customFormat="1" ht="30" customHeight="1">
      <c r="A1459" s="12"/>
      <c r="B1459" s="410"/>
      <c r="C1459" s="51" t="s">
        <v>2398</v>
      </c>
      <c r="D1459" s="171"/>
      <c r="E1459" s="171"/>
      <c r="F1459" s="802" t="s">
        <v>2399</v>
      </c>
      <c r="G1459" s="803"/>
      <c r="H1459" s="53"/>
      <c r="I1459" s="221"/>
      <c r="J1459" s="289"/>
      <c r="K1459" s="220"/>
      <c r="L1459" s="267"/>
      <c r="M1459" s="290"/>
      <c r="N1459" s="300"/>
      <c r="O1459" s="300"/>
      <c r="P1459" s="300"/>
      <c r="Q1459" s="300"/>
      <c r="R1459" s="300"/>
      <c r="S1459" s="292"/>
      <c r="T1459" s="220"/>
      <c r="U1459" s="220"/>
      <c r="V1459" s="220"/>
      <c r="W1459" s="220"/>
      <c r="X1459" s="220"/>
      <c r="Y1459" s="220"/>
      <c r="Z1459" s="215"/>
      <c r="AA1459" s="215"/>
      <c r="AB1459" s="215"/>
      <c r="AC1459" s="63"/>
      <c r="AD1459" s="64"/>
    </row>
    <row r="1460" spans="1:30" s="146" customFormat="1" ht="30" customHeight="1">
      <c r="A1460" s="150"/>
      <c r="B1460" s="151"/>
      <c r="C1460" s="137" t="s">
        <v>2400</v>
      </c>
      <c r="D1460" s="138"/>
      <c r="E1460" s="138"/>
      <c r="F1460" s="857" t="s">
        <v>2401</v>
      </c>
      <c r="G1460" s="858"/>
      <c r="H1460" s="159" t="s">
        <v>376</v>
      </c>
      <c r="I1460" s="226" t="s">
        <v>44</v>
      </c>
      <c r="J1460" s="295">
        <v>184660400</v>
      </c>
      <c r="K1460" s="231" t="s">
        <v>45</v>
      </c>
      <c r="L1460" s="149" t="s">
        <v>46</v>
      </c>
      <c r="M1460" s="141"/>
      <c r="N1460" s="74">
        <v>21222000</v>
      </c>
      <c r="O1460" s="75">
        <v>45252600</v>
      </c>
      <c r="P1460" s="74">
        <f t="shared" ref="P1460:R1460" si="1227">O1460</f>
        <v>45252600</v>
      </c>
      <c r="Q1460" s="74">
        <v>86327298</v>
      </c>
      <c r="R1460" s="74">
        <f t="shared" si="1227"/>
        <v>86327298</v>
      </c>
      <c r="S1460" s="76" t="s">
        <v>2402</v>
      </c>
      <c r="T1460" s="77">
        <v>25</v>
      </c>
      <c r="U1460" s="78">
        <f t="shared" ref="U1460:V1462" si="1228">ROUNDUP(X1460,0)</f>
        <v>47</v>
      </c>
      <c r="V1460" s="78">
        <f t="shared" si="1228"/>
        <v>25</v>
      </c>
      <c r="W1460" s="78">
        <v>31.708915184046983</v>
      </c>
      <c r="X1460" s="78">
        <f t="shared" ref="X1460:X1462" si="1229">Q1460/J1460*100</f>
        <v>46.749220731678257</v>
      </c>
      <c r="Y1460" s="78">
        <f>(P1460/J1460)*100</f>
        <v>24.50584965699197</v>
      </c>
      <c r="Z1460" s="79">
        <f t="shared" ref="Z1460:AB1462" si="1230">J1460-P1460</f>
        <v>139407800</v>
      </c>
      <c r="AA1460" s="79">
        <f>J1460-Q1460</f>
        <v>98333102</v>
      </c>
      <c r="AB1460" s="79" t="e">
        <f t="shared" si="1230"/>
        <v>#VALUE!</v>
      </c>
      <c r="AC1460" s="102"/>
      <c r="AD1460" s="103"/>
    </row>
    <row r="1461" spans="1:30" s="146" customFormat="1" ht="30" customHeight="1">
      <c r="A1461" s="150"/>
      <c r="B1461" s="151"/>
      <c r="C1461" s="137" t="s">
        <v>2403</v>
      </c>
      <c r="D1461" s="138"/>
      <c r="E1461" s="138"/>
      <c r="F1461" s="857" t="s">
        <v>2404</v>
      </c>
      <c r="G1461" s="858"/>
      <c r="H1461" s="159" t="s">
        <v>376</v>
      </c>
      <c r="I1461" s="226" t="s">
        <v>44</v>
      </c>
      <c r="J1461" s="295">
        <v>149502800</v>
      </c>
      <c r="K1461" s="231" t="s">
        <v>45</v>
      </c>
      <c r="L1461" s="149" t="s">
        <v>46</v>
      </c>
      <c r="M1461" s="141"/>
      <c r="N1461" s="74">
        <v>0</v>
      </c>
      <c r="O1461" s="75">
        <v>1300000</v>
      </c>
      <c r="P1461" s="74">
        <v>16512181</v>
      </c>
      <c r="Q1461" s="74">
        <v>34539281</v>
      </c>
      <c r="R1461" s="74">
        <v>16512181</v>
      </c>
      <c r="S1461" s="76" t="s">
        <v>2402</v>
      </c>
      <c r="T1461" s="77">
        <v>12</v>
      </c>
      <c r="U1461" s="78">
        <f t="shared" si="1228"/>
        <v>24</v>
      </c>
      <c r="V1461" s="78">
        <f t="shared" si="1228"/>
        <v>12</v>
      </c>
      <c r="W1461" s="78">
        <v>31.708915184046983</v>
      </c>
      <c r="X1461" s="78">
        <f t="shared" si="1229"/>
        <v>23.102765299379008</v>
      </c>
      <c r="Y1461" s="78">
        <f>(P1461/J1461)*100</f>
        <v>11.044730265921441</v>
      </c>
      <c r="Z1461" s="79">
        <f t="shared" si="1230"/>
        <v>132990619</v>
      </c>
      <c r="AA1461" s="79">
        <f>J1461-Q1461</f>
        <v>114963519</v>
      </c>
      <c r="AB1461" s="79" t="e">
        <f t="shared" si="1230"/>
        <v>#VALUE!</v>
      </c>
      <c r="AC1461" s="102"/>
      <c r="AD1461" s="103"/>
    </row>
    <row r="1462" spans="1:30" s="146" customFormat="1" ht="30" customHeight="1">
      <c r="A1462" s="150"/>
      <c r="B1462" s="151"/>
      <c r="C1462" s="137" t="s">
        <v>2405</v>
      </c>
      <c r="D1462" s="138"/>
      <c r="E1462" s="138"/>
      <c r="F1462" s="857" t="s">
        <v>2406</v>
      </c>
      <c r="G1462" s="858"/>
      <c r="H1462" s="159" t="s">
        <v>376</v>
      </c>
      <c r="I1462" s="226" t="s">
        <v>44</v>
      </c>
      <c r="J1462" s="295">
        <v>288853500</v>
      </c>
      <c r="K1462" s="231" t="s">
        <v>45</v>
      </c>
      <c r="L1462" s="149" t="s">
        <v>46</v>
      </c>
      <c r="M1462" s="141"/>
      <c r="N1462" s="74">
        <v>70498928</v>
      </c>
      <c r="O1462" s="75">
        <v>89427928</v>
      </c>
      <c r="P1462" s="74">
        <v>121952928</v>
      </c>
      <c r="Q1462" s="74">
        <v>193066746</v>
      </c>
      <c r="R1462" s="74">
        <v>121952928</v>
      </c>
      <c r="S1462" s="76" t="s">
        <v>2402</v>
      </c>
      <c r="T1462" s="77">
        <v>43</v>
      </c>
      <c r="U1462" s="78">
        <f t="shared" si="1228"/>
        <v>67</v>
      </c>
      <c r="V1462" s="78">
        <f t="shared" si="1228"/>
        <v>43</v>
      </c>
      <c r="W1462" s="78">
        <v>31.708915184046983</v>
      </c>
      <c r="X1462" s="78">
        <f t="shared" si="1229"/>
        <v>66.838984467905021</v>
      </c>
      <c r="Y1462" s="78">
        <f>(P1462/J1462)*100</f>
        <v>42.219646983678579</v>
      </c>
      <c r="Z1462" s="79">
        <f t="shared" si="1230"/>
        <v>166900572</v>
      </c>
      <c r="AA1462" s="79">
        <f>J1462-Q1462</f>
        <v>95786754</v>
      </c>
      <c r="AB1462" s="79" t="e">
        <f t="shared" si="1230"/>
        <v>#VALUE!</v>
      </c>
      <c r="AC1462" s="102"/>
      <c r="AD1462" s="103"/>
    </row>
    <row r="1463" spans="1:30" s="532" customFormat="1" ht="30" customHeight="1">
      <c r="A1463" s="12"/>
      <c r="B1463" s="410"/>
      <c r="C1463" s="51" t="s">
        <v>2407</v>
      </c>
      <c r="D1463" s="171"/>
      <c r="E1463" s="171"/>
      <c r="F1463" s="802" t="s">
        <v>2408</v>
      </c>
      <c r="G1463" s="803"/>
      <c r="H1463" s="53"/>
      <c r="I1463" s="221"/>
      <c r="J1463" s="289"/>
      <c r="K1463" s="220"/>
      <c r="L1463" s="267"/>
      <c r="M1463" s="290"/>
      <c r="N1463" s="300"/>
      <c r="O1463" s="300"/>
      <c r="P1463" s="300"/>
      <c r="Q1463" s="300"/>
      <c r="R1463" s="300"/>
      <c r="S1463" s="292"/>
      <c r="T1463" s="220"/>
      <c r="U1463" s="220"/>
      <c r="V1463" s="220"/>
      <c r="W1463" s="220"/>
      <c r="X1463" s="220"/>
      <c r="Y1463" s="220"/>
      <c r="Z1463" s="215"/>
      <c r="AA1463" s="215"/>
      <c r="AB1463" s="215"/>
      <c r="AC1463" s="63"/>
      <c r="AD1463" s="64"/>
    </row>
    <row r="1464" spans="1:30" s="146" customFormat="1" ht="30" customHeight="1">
      <c r="A1464" s="150"/>
      <c r="B1464" s="151"/>
      <c r="C1464" s="137" t="s">
        <v>2409</v>
      </c>
      <c r="D1464" s="138"/>
      <c r="E1464" s="138"/>
      <c r="F1464" s="857" t="s">
        <v>2410</v>
      </c>
      <c r="G1464" s="858"/>
      <c r="H1464" s="159" t="s">
        <v>376</v>
      </c>
      <c r="I1464" s="226" t="s">
        <v>44</v>
      </c>
      <c r="J1464" s="295">
        <v>54376500</v>
      </c>
      <c r="K1464" s="231" t="s">
        <v>45</v>
      </c>
      <c r="L1464" s="149" t="s">
        <v>46</v>
      </c>
      <c r="M1464" s="141"/>
      <c r="N1464" s="74">
        <f t="shared" ref="N1464:R1465" si="1231">M1464</f>
        <v>0</v>
      </c>
      <c r="O1464" s="75">
        <f t="shared" si="1231"/>
        <v>0</v>
      </c>
      <c r="P1464" s="74">
        <f t="shared" si="1231"/>
        <v>0</v>
      </c>
      <c r="Q1464" s="74">
        <v>16831358</v>
      </c>
      <c r="R1464" s="74">
        <f t="shared" si="1231"/>
        <v>16831358</v>
      </c>
      <c r="S1464" s="76" t="s">
        <v>2402</v>
      </c>
      <c r="T1464" s="77">
        <v>0</v>
      </c>
      <c r="U1464" s="78">
        <f t="shared" ref="U1464:V1466" si="1232">ROUNDUP(X1464,0)</f>
        <v>31</v>
      </c>
      <c r="V1464" s="78">
        <f t="shared" si="1232"/>
        <v>0</v>
      </c>
      <c r="W1464" s="78">
        <v>31.708915184046983</v>
      </c>
      <c r="X1464" s="78">
        <f t="shared" ref="X1464:X1466" si="1233">Q1464/J1464*100</f>
        <v>30.953367723189245</v>
      </c>
      <c r="Y1464" s="78">
        <f>(P1464/J1464)*100</f>
        <v>0</v>
      </c>
      <c r="Z1464" s="79">
        <f t="shared" ref="Z1464:AB1466" si="1234">J1464-P1464</f>
        <v>54376500</v>
      </c>
      <c r="AA1464" s="79">
        <f>J1464-Q1464</f>
        <v>37545142</v>
      </c>
      <c r="AB1464" s="79" t="e">
        <f t="shared" si="1234"/>
        <v>#VALUE!</v>
      </c>
      <c r="AC1464" s="102"/>
      <c r="AD1464" s="103"/>
    </row>
    <row r="1465" spans="1:30" s="146" customFormat="1" ht="30" customHeight="1">
      <c r="A1465" s="150"/>
      <c r="B1465" s="151"/>
      <c r="C1465" s="137" t="s">
        <v>2411</v>
      </c>
      <c r="D1465" s="138"/>
      <c r="E1465" s="138"/>
      <c r="F1465" s="857" t="s">
        <v>2412</v>
      </c>
      <c r="G1465" s="858"/>
      <c r="H1465" s="159" t="s">
        <v>376</v>
      </c>
      <c r="I1465" s="226" t="s">
        <v>44</v>
      </c>
      <c r="J1465" s="295">
        <v>22441000</v>
      </c>
      <c r="K1465" s="231" t="s">
        <v>45</v>
      </c>
      <c r="L1465" s="149" t="s">
        <v>46</v>
      </c>
      <c r="M1465" s="141"/>
      <c r="N1465" s="74">
        <f t="shared" si="1231"/>
        <v>0</v>
      </c>
      <c r="O1465" s="75">
        <f t="shared" si="1231"/>
        <v>0</v>
      </c>
      <c r="P1465" s="74">
        <f t="shared" si="1231"/>
        <v>0</v>
      </c>
      <c r="Q1465" s="74">
        <f t="shared" si="1231"/>
        <v>0</v>
      </c>
      <c r="R1465" s="74">
        <f t="shared" si="1231"/>
        <v>0</v>
      </c>
      <c r="S1465" s="76" t="s">
        <v>2402</v>
      </c>
      <c r="T1465" s="77">
        <v>0</v>
      </c>
      <c r="U1465" s="78">
        <f t="shared" si="1232"/>
        <v>0</v>
      </c>
      <c r="V1465" s="78">
        <f t="shared" si="1232"/>
        <v>0</v>
      </c>
      <c r="W1465" s="78">
        <v>31.708915184046983</v>
      </c>
      <c r="X1465" s="78">
        <f t="shared" si="1233"/>
        <v>0</v>
      </c>
      <c r="Y1465" s="78">
        <f>(P1465/J1465)*100</f>
        <v>0</v>
      </c>
      <c r="Z1465" s="79">
        <f t="shared" si="1234"/>
        <v>22441000</v>
      </c>
      <c r="AA1465" s="79">
        <f>J1465-Q1465</f>
        <v>22441000</v>
      </c>
      <c r="AB1465" s="79" t="e">
        <f t="shared" si="1234"/>
        <v>#VALUE!</v>
      </c>
      <c r="AC1465" s="102"/>
      <c r="AD1465" s="103"/>
    </row>
    <row r="1466" spans="1:30" s="158" customFormat="1" ht="30" customHeight="1">
      <c r="A1466" s="153"/>
      <c r="B1466" s="154"/>
      <c r="C1466" s="504" t="s">
        <v>2413</v>
      </c>
      <c r="D1466" s="505"/>
      <c r="E1466" s="505"/>
      <c r="F1466" s="866" t="s">
        <v>2414</v>
      </c>
      <c r="G1466" s="867"/>
      <c r="H1466" s="27"/>
      <c r="I1466" s="28"/>
      <c r="J1466" s="506">
        <f>SUM(J1467:J1471)</f>
        <v>455729500</v>
      </c>
      <c r="K1466" s="507"/>
      <c r="L1466" s="508"/>
      <c r="M1466" s="508"/>
      <c r="N1466" s="506">
        <f>SUM(N1467:N1471)</f>
        <v>38688600</v>
      </c>
      <c r="O1466" s="506">
        <f>SUM(O1467:O1471)</f>
        <v>78841600</v>
      </c>
      <c r="P1466" s="506">
        <f>SUM(P1467:P1471)</f>
        <v>118661200</v>
      </c>
      <c r="Q1466" s="506">
        <f>SUM(Q1467:Q1471)</f>
        <v>282783500</v>
      </c>
      <c r="R1466" s="506">
        <f>SUM(R1467:R1471)</f>
        <v>118661200</v>
      </c>
      <c r="S1466" s="389"/>
      <c r="T1466" s="259">
        <v>27</v>
      </c>
      <c r="U1466" s="259">
        <f t="shared" si="1232"/>
        <v>63</v>
      </c>
      <c r="V1466" s="259">
        <f t="shared" si="1232"/>
        <v>27</v>
      </c>
      <c r="W1466" s="259">
        <v>31.708915184046983</v>
      </c>
      <c r="X1466" s="259">
        <f t="shared" si="1233"/>
        <v>62.050734042891676</v>
      </c>
      <c r="Y1466" s="259">
        <f>(P1466/J1466)*100</f>
        <v>26.037638555327231</v>
      </c>
      <c r="Z1466" s="29">
        <f t="shared" si="1234"/>
        <v>337068300</v>
      </c>
      <c r="AA1466" s="29">
        <f>J1466-Q1466</f>
        <v>172946000</v>
      </c>
      <c r="AB1466" s="29">
        <f t="shared" si="1234"/>
        <v>-118661200</v>
      </c>
      <c r="AC1466" s="29"/>
      <c r="AD1466" s="34"/>
    </row>
    <row r="1467" spans="1:30" s="158" customFormat="1" ht="30" customHeight="1">
      <c r="A1467" s="153"/>
      <c r="B1467" s="154"/>
      <c r="C1467" s="509" t="s">
        <v>2415</v>
      </c>
      <c r="D1467" s="510"/>
      <c r="E1467" s="510"/>
      <c r="F1467" s="863" t="s">
        <v>2416</v>
      </c>
      <c r="G1467" s="882"/>
      <c r="H1467" s="533"/>
      <c r="I1467" s="214"/>
      <c r="J1467" s="534"/>
      <c r="K1467" s="535"/>
      <c r="L1467" s="536"/>
      <c r="M1467" s="536"/>
      <c r="N1467" s="537"/>
      <c r="O1467" s="537"/>
      <c r="P1467" s="537"/>
      <c r="Q1467" s="537"/>
      <c r="R1467" s="537"/>
      <c r="S1467" s="490"/>
      <c r="T1467" s="538"/>
      <c r="U1467" s="393"/>
      <c r="V1467" s="393"/>
      <c r="W1467" s="538"/>
      <c r="X1467" s="211"/>
      <c r="Y1467" s="211"/>
      <c r="Z1467" s="261"/>
      <c r="AA1467" s="261"/>
      <c r="AB1467" s="261"/>
      <c r="AC1467" s="213"/>
      <c r="AD1467" s="263"/>
    </row>
    <row r="1468" spans="1:30" s="532" customFormat="1" ht="30" customHeight="1">
      <c r="A1468" s="12"/>
      <c r="B1468" s="410"/>
      <c r="C1468" s="51" t="s">
        <v>2417</v>
      </c>
      <c r="D1468" s="171"/>
      <c r="E1468" s="171"/>
      <c r="F1468" s="802" t="s">
        <v>2418</v>
      </c>
      <c r="G1468" s="803"/>
      <c r="H1468" s="53"/>
      <c r="I1468" s="221"/>
      <c r="J1468" s="289"/>
      <c r="K1468" s="220"/>
      <c r="L1468" s="267"/>
      <c r="M1468" s="290"/>
      <c r="N1468" s="300"/>
      <c r="O1468" s="300"/>
      <c r="P1468" s="300"/>
      <c r="Q1468" s="300"/>
      <c r="R1468" s="300"/>
      <c r="S1468" s="292"/>
      <c r="T1468" s="220"/>
      <c r="U1468" s="220"/>
      <c r="V1468" s="220"/>
      <c r="W1468" s="220"/>
      <c r="X1468" s="220"/>
      <c r="Y1468" s="220"/>
      <c r="Z1468" s="215"/>
      <c r="AA1468" s="215"/>
      <c r="AB1468" s="215"/>
      <c r="AC1468" s="63"/>
      <c r="AD1468" s="64"/>
    </row>
    <row r="1469" spans="1:30" s="146" customFormat="1" ht="30" customHeight="1">
      <c r="A1469" s="150"/>
      <c r="B1469" s="151"/>
      <c r="C1469" s="137" t="s">
        <v>2419</v>
      </c>
      <c r="D1469" s="138"/>
      <c r="E1469" s="138"/>
      <c r="F1469" s="857" t="s">
        <v>2420</v>
      </c>
      <c r="G1469" s="858"/>
      <c r="H1469" s="159" t="s">
        <v>376</v>
      </c>
      <c r="I1469" s="226" t="s">
        <v>44</v>
      </c>
      <c r="J1469" s="295">
        <v>168590100</v>
      </c>
      <c r="K1469" s="231" t="s">
        <v>45</v>
      </c>
      <c r="L1469" s="149" t="s">
        <v>46</v>
      </c>
      <c r="M1469" s="147"/>
      <c r="N1469" s="74">
        <v>14996600</v>
      </c>
      <c r="O1469" s="75">
        <v>29426600</v>
      </c>
      <c r="P1469" s="74">
        <v>43965900</v>
      </c>
      <c r="Q1469" s="74">
        <v>138069800</v>
      </c>
      <c r="R1469" s="74">
        <v>43965900</v>
      </c>
      <c r="S1469" s="76" t="s">
        <v>2421</v>
      </c>
      <c r="T1469" s="77">
        <v>27</v>
      </c>
      <c r="U1469" s="78">
        <f t="shared" ref="U1469:V1472" si="1235">ROUNDUP(X1469,0)</f>
        <v>82</v>
      </c>
      <c r="V1469" s="78">
        <f t="shared" si="1235"/>
        <v>27</v>
      </c>
      <c r="W1469" s="78">
        <v>31.708915184046983</v>
      </c>
      <c r="X1469" s="78">
        <f t="shared" ref="X1469:X1472" si="1236">Q1469/J1469*100</f>
        <v>81.896742454034964</v>
      </c>
      <c r="Y1469" s="78">
        <f>(P1469/J1469)*100</f>
        <v>26.07857756772195</v>
      </c>
      <c r="Z1469" s="79">
        <f t="shared" ref="Z1469:AB1472" si="1237">J1469-P1469</f>
        <v>124624200</v>
      </c>
      <c r="AA1469" s="79">
        <f>J1469-Q1469</f>
        <v>30520300</v>
      </c>
      <c r="AB1469" s="79" t="e">
        <f t="shared" si="1237"/>
        <v>#VALUE!</v>
      </c>
      <c r="AC1469" s="102"/>
      <c r="AD1469" s="103"/>
    </row>
    <row r="1470" spans="1:30" s="146" customFormat="1" ht="30" customHeight="1">
      <c r="A1470" s="150"/>
      <c r="B1470" s="151"/>
      <c r="C1470" s="137" t="s">
        <v>2422</v>
      </c>
      <c r="D1470" s="138"/>
      <c r="E1470" s="138"/>
      <c r="F1470" s="857" t="s">
        <v>2423</v>
      </c>
      <c r="G1470" s="858"/>
      <c r="H1470" s="159" t="s">
        <v>376</v>
      </c>
      <c r="I1470" s="226" t="s">
        <v>44</v>
      </c>
      <c r="J1470" s="295">
        <v>132702000</v>
      </c>
      <c r="K1470" s="231" t="s">
        <v>45</v>
      </c>
      <c r="L1470" s="149" t="s">
        <v>46</v>
      </c>
      <c r="M1470" s="147"/>
      <c r="N1470" s="74">
        <v>13512100</v>
      </c>
      <c r="O1470" s="75">
        <v>25555100</v>
      </c>
      <c r="P1470" s="74">
        <v>34892000</v>
      </c>
      <c r="Q1470" s="74">
        <v>72292300</v>
      </c>
      <c r="R1470" s="74">
        <v>34892000</v>
      </c>
      <c r="S1470" s="76" t="s">
        <v>2421</v>
      </c>
      <c r="T1470" s="77">
        <v>27</v>
      </c>
      <c r="U1470" s="78">
        <f t="shared" si="1235"/>
        <v>55</v>
      </c>
      <c r="V1470" s="78">
        <f t="shared" si="1235"/>
        <v>27</v>
      </c>
      <c r="W1470" s="78">
        <v>31.708915184046983</v>
      </c>
      <c r="X1470" s="78">
        <f t="shared" si="1236"/>
        <v>54.477174420882882</v>
      </c>
      <c r="Y1470" s="78">
        <f>(P1470/J1470)*100</f>
        <v>26.293499721179785</v>
      </c>
      <c r="Z1470" s="79">
        <f t="shared" si="1237"/>
        <v>97810000</v>
      </c>
      <c r="AA1470" s="79">
        <f>J1470-Q1470</f>
        <v>60409700</v>
      </c>
      <c r="AB1470" s="79" t="e">
        <f t="shared" si="1237"/>
        <v>#VALUE!</v>
      </c>
      <c r="AC1470" s="102"/>
      <c r="AD1470" s="103"/>
    </row>
    <row r="1471" spans="1:30" s="146" customFormat="1" ht="30" customHeight="1">
      <c r="A1471" s="150"/>
      <c r="B1471" s="151"/>
      <c r="C1471" s="137" t="s">
        <v>2424</v>
      </c>
      <c r="D1471" s="138"/>
      <c r="E1471" s="138"/>
      <c r="F1471" s="857" t="s">
        <v>2425</v>
      </c>
      <c r="G1471" s="858"/>
      <c r="H1471" s="159" t="s">
        <v>376</v>
      </c>
      <c r="I1471" s="226" t="s">
        <v>44</v>
      </c>
      <c r="J1471" s="295">
        <v>154437400</v>
      </c>
      <c r="K1471" s="231" t="s">
        <v>45</v>
      </c>
      <c r="L1471" s="149" t="s">
        <v>46</v>
      </c>
      <c r="M1471" s="147"/>
      <c r="N1471" s="74">
        <v>10179900</v>
      </c>
      <c r="O1471" s="75">
        <v>23859900</v>
      </c>
      <c r="P1471" s="74">
        <v>39803300</v>
      </c>
      <c r="Q1471" s="74">
        <v>72421400</v>
      </c>
      <c r="R1471" s="74">
        <v>39803300</v>
      </c>
      <c r="S1471" s="76" t="s">
        <v>2421</v>
      </c>
      <c r="T1471" s="77">
        <v>26</v>
      </c>
      <c r="U1471" s="78">
        <f t="shared" si="1235"/>
        <v>47</v>
      </c>
      <c r="V1471" s="78">
        <f t="shared" si="1235"/>
        <v>26</v>
      </c>
      <c r="W1471" s="78">
        <v>31.708915184046983</v>
      </c>
      <c r="X1471" s="78">
        <f t="shared" si="1236"/>
        <v>46.893692849011963</v>
      </c>
      <c r="Y1471" s="78">
        <f>(P1471/J1471)*100</f>
        <v>25.773096413174528</v>
      </c>
      <c r="Z1471" s="79">
        <f t="shared" si="1237"/>
        <v>114634100</v>
      </c>
      <c r="AA1471" s="79">
        <f>J1471-Q1471</f>
        <v>82016000</v>
      </c>
      <c r="AB1471" s="79" t="e">
        <f t="shared" si="1237"/>
        <v>#VALUE!</v>
      </c>
      <c r="AC1471" s="102"/>
      <c r="AD1471" s="103"/>
    </row>
    <row r="1472" spans="1:30" s="35" customFormat="1" ht="30" customHeight="1">
      <c r="A1472" s="5"/>
      <c r="B1472" s="24"/>
      <c r="C1472" s="504" t="s">
        <v>2426</v>
      </c>
      <c r="D1472" s="505"/>
      <c r="E1472" s="505"/>
      <c r="F1472" s="866" t="s">
        <v>2427</v>
      </c>
      <c r="G1472" s="883"/>
      <c r="H1472" s="27"/>
      <c r="I1472" s="539"/>
      <c r="J1472" s="540">
        <f>SUM(J1473:J1477)</f>
        <v>3455350600</v>
      </c>
      <c r="K1472" s="507"/>
      <c r="L1472" s="508"/>
      <c r="M1472" s="508"/>
      <c r="N1472" s="540">
        <f>SUM(N1473:N1477)</f>
        <v>284170800</v>
      </c>
      <c r="O1472" s="540">
        <f>SUM(O1473:O1477)</f>
        <v>414635500</v>
      </c>
      <c r="P1472" s="540">
        <v>1402676500</v>
      </c>
      <c r="Q1472" s="540">
        <f>SUM(Q1475:Q1477)</f>
        <v>2498190700</v>
      </c>
      <c r="R1472" s="540">
        <v>1402676500</v>
      </c>
      <c r="S1472" s="541"/>
      <c r="T1472" s="259">
        <v>41</v>
      </c>
      <c r="U1472" s="259">
        <f t="shared" si="1235"/>
        <v>73</v>
      </c>
      <c r="V1472" s="259">
        <f t="shared" si="1235"/>
        <v>41</v>
      </c>
      <c r="W1472" s="259">
        <v>31.708915184046983</v>
      </c>
      <c r="X1472" s="259">
        <f t="shared" si="1236"/>
        <v>72.299195919511021</v>
      </c>
      <c r="Y1472" s="259">
        <f>(P1472/J1472)*100</f>
        <v>40.594332164151446</v>
      </c>
      <c r="Z1472" s="29">
        <f t="shared" si="1237"/>
        <v>2052674100</v>
      </c>
      <c r="AA1472" s="29">
        <f>J1472-Q1472</f>
        <v>957159900</v>
      </c>
      <c r="AB1472" s="29">
        <f t="shared" si="1237"/>
        <v>-1402676500</v>
      </c>
      <c r="AC1472" s="29"/>
      <c r="AD1472" s="34"/>
    </row>
    <row r="1473" spans="1:30" s="35" customFormat="1" ht="30" customHeight="1">
      <c r="A1473" s="5"/>
      <c r="B1473" s="24"/>
      <c r="C1473" s="509" t="s">
        <v>2396</v>
      </c>
      <c r="D1473" s="510"/>
      <c r="E1473" s="510"/>
      <c r="F1473" s="863" t="s">
        <v>2397</v>
      </c>
      <c r="G1473" s="864"/>
      <c r="H1473" s="511"/>
      <c r="I1473" s="512"/>
      <c r="J1473" s="513"/>
      <c r="K1473" s="514"/>
      <c r="L1473" s="515"/>
      <c r="M1473" s="515"/>
      <c r="N1473" s="516"/>
      <c r="O1473" s="516"/>
      <c r="P1473" s="516"/>
      <c r="Q1473" s="516"/>
      <c r="R1473" s="516"/>
      <c r="S1473" s="392"/>
      <c r="T1473" s="120"/>
      <c r="U1473" s="120"/>
      <c r="V1473" s="120"/>
      <c r="W1473" s="120"/>
      <c r="X1473" s="120"/>
      <c r="Y1473" s="120"/>
      <c r="Z1473" s="210"/>
      <c r="AA1473" s="210"/>
      <c r="AB1473" s="210"/>
      <c r="AC1473" s="42"/>
      <c r="AD1473" s="49"/>
    </row>
    <row r="1474" spans="1:30" s="293" customFormat="1" ht="30" customHeight="1">
      <c r="A1474" s="5"/>
      <c r="B1474" s="24"/>
      <c r="C1474" s="517" t="s">
        <v>2428</v>
      </c>
      <c r="D1474" s="518"/>
      <c r="E1474" s="518"/>
      <c r="F1474" s="861" t="s">
        <v>2429</v>
      </c>
      <c r="G1474" s="862"/>
      <c r="H1474" s="519"/>
      <c r="I1474" s="520"/>
      <c r="J1474" s="327"/>
      <c r="K1474" s="328"/>
      <c r="L1474" s="521"/>
      <c r="M1474" s="521"/>
      <c r="N1474" s="218"/>
      <c r="O1474" s="218"/>
      <c r="P1474" s="218"/>
      <c r="Q1474" s="218"/>
      <c r="R1474" s="218"/>
      <c r="S1474" s="270"/>
      <c r="T1474" s="220"/>
      <c r="U1474" s="220"/>
      <c r="V1474" s="220"/>
      <c r="W1474" s="220"/>
      <c r="X1474" s="220"/>
      <c r="Y1474" s="220"/>
      <c r="Z1474" s="215"/>
      <c r="AA1474" s="215"/>
      <c r="AB1474" s="215"/>
      <c r="AC1474" s="63"/>
      <c r="AD1474" s="64"/>
    </row>
    <row r="1475" spans="1:30" s="100" customFormat="1" ht="30" customHeight="1">
      <c r="A1475" s="271"/>
      <c r="B1475" s="272"/>
      <c r="C1475" s="542" t="s">
        <v>2430</v>
      </c>
      <c r="D1475" s="543"/>
      <c r="E1475" s="543"/>
      <c r="F1475" s="857" t="s">
        <v>2431</v>
      </c>
      <c r="G1475" s="865"/>
      <c r="H1475" s="159" t="s">
        <v>376</v>
      </c>
      <c r="I1475" s="226" t="s">
        <v>44</v>
      </c>
      <c r="J1475" s="222">
        <v>621247000</v>
      </c>
      <c r="K1475" s="231" t="s">
        <v>45</v>
      </c>
      <c r="L1475" s="412" t="s">
        <v>46</v>
      </c>
      <c r="M1475" s="412"/>
      <c r="N1475" s="142">
        <v>179170800</v>
      </c>
      <c r="O1475" s="75">
        <v>280083800</v>
      </c>
      <c r="P1475" s="74">
        <v>314301800</v>
      </c>
      <c r="Q1475" s="74">
        <v>383999900</v>
      </c>
      <c r="R1475" s="74">
        <v>314301800</v>
      </c>
      <c r="S1475" s="143" t="s">
        <v>2432</v>
      </c>
      <c r="T1475" s="77">
        <v>51</v>
      </c>
      <c r="U1475" s="78">
        <f t="shared" ref="U1475:V1478" si="1238">ROUNDUP(X1475,0)</f>
        <v>62</v>
      </c>
      <c r="V1475" s="78">
        <f t="shared" si="1238"/>
        <v>51</v>
      </c>
      <c r="W1475" s="78">
        <v>31.708915184046983</v>
      </c>
      <c r="X1475" s="78">
        <f t="shared" ref="X1475:X1478" si="1239">Q1475/J1475*100</f>
        <v>61.811147578982272</v>
      </c>
      <c r="Y1475" s="78">
        <f>(P1475/J1475)*100</f>
        <v>50.592083342052355</v>
      </c>
      <c r="Z1475" s="79">
        <f t="shared" ref="Z1475:AB1478" si="1240">J1475-P1475</f>
        <v>306945200</v>
      </c>
      <c r="AA1475" s="79">
        <f>J1475-Q1475</f>
        <v>237247100</v>
      </c>
      <c r="AB1475" s="79" t="e">
        <f t="shared" si="1240"/>
        <v>#VALUE!</v>
      </c>
      <c r="AC1475" s="102"/>
      <c r="AD1475" s="103"/>
    </row>
    <row r="1476" spans="1:30" s="100" customFormat="1" ht="30" customHeight="1">
      <c r="A1476" s="88"/>
      <c r="B1476" s="89"/>
      <c r="C1476" s="542" t="s">
        <v>2433</v>
      </c>
      <c r="D1476" s="543"/>
      <c r="E1476" s="543"/>
      <c r="F1476" s="857" t="s">
        <v>2434</v>
      </c>
      <c r="G1476" s="865"/>
      <c r="H1476" s="159" t="s">
        <v>376</v>
      </c>
      <c r="I1476" s="226" t="s">
        <v>44</v>
      </c>
      <c r="J1476" s="222">
        <v>2789000000</v>
      </c>
      <c r="K1476" s="231" t="s">
        <v>45</v>
      </c>
      <c r="L1476" s="412" t="s">
        <v>46</v>
      </c>
      <c r="M1476" s="412"/>
      <c r="N1476" s="142">
        <v>105000000</v>
      </c>
      <c r="O1476" s="75">
        <v>120000000</v>
      </c>
      <c r="P1476" s="74">
        <v>642000000</v>
      </c>
      <c r="Q1476" s="74">
        <v>2075000000</v>
      </c>
      <c r="R1476" s="74">
        <v>642000000</v>
      </c>
      <c r="S1476" s="143" t="s">
        <v>2432</v>
      </c>
      <c r="T1476" s="77">
        <v>24</v>
      </c>
      <c r="U1476" s="78">
        <f t="shared" si="1238"/>
        <v>75</v>
      </c>
      <c r="V1476" s="78">
        <f t="shared" si="1238"/>
        <v>24</v>
      </c>
      <c r="W1476" s="78">
        <v>31.708915184046983</v>
      </c>
      <c r="X1476" s="78">
        <f t="shared" si="1239"/>
        <v>74.399426317676586</v>
      </c>
      <c r="Y1476" s="78">
        <f>(P1476/J1476)*100</f>
        <v>23.019003226963068</v>
      </c>
      <c r="Z1476" s="79">
        <f t="shared" si="1240"/>
        <v>2147000000</v>
      </c>
      <c r="AA1476" s="79">
        <f>J1476-Q1476</f>
        <v>714000000</v>
      </c>
      <c r="AB1476" s="79" t="e">
        <f t="shared" si="1240"/>
        <v>#VALUE!</v>
      </c>
      <c r="AC1476" s="102"/>
      <c r="AD1476" s="103"/>
    </row>
    <row r="1477" spans="1:30" s="50" customFormat="1" ht="30" customHeight="1">
      <c r="A1477" s="36"/>
      <c r="B1477" s="37"/>
      <c r="C1477" s="542" t="s">
        <v>2435</v>
      </c>
      <c r="D1477" s="543"/>
      <c r="E1477" s="543"/>
      <c r="F1477" s="762" t="s">
        <v>2436</v>
      </c>
      <c r="G1477" s="765"/>
      <c r="H1477" s="159" t="s">
        <v>376</v>
      </c>
      <c r="I1477" s="226" t="s">
        <v>44</v>
      </c>
      <c r="J1477" s="222">
        <v>45103600</v>
      </c>
      <c r="K1477" s="231" t="s">
        <v>45</v>
      </c>
      <c r="L1477" s="155" t="s">
        <v>46</v>
      </c>
      <c r="M1477" s="155"/>
      <c r="N1477" s="142">
        <f t="shared" ref="N1477" si="1241">M1477</f>
        <v>0</v>
      </c>
      <c r="O1477" s="75">
        <v>14551700</v>
      </c>
      <c r="P1477" s="74">
        <v>14551700</v>
      </c>
      <c r="Q1477" s="74">
        <v>39190800</v>
      </c>
      <c r="R1477" s="74">
        <v>14551700</v>
      </c>
      <c r="S1477" s="302" t="s">
        <v>2432</v>
      </c>
      <c r="T1477" s="77">
        <v>33</v>
      </c>
      <c r="U1477" s="78">
        <f t="shared" si="1238"/>
        <v>87</v>
      </c>
      <c r="V1477" s="78">
        <f t="shared" si="1238"/>
        <v>33</v>
      </c>
      <c r="W1477" s="78">
        <v>31.708915184046983</v>
      </c>
      <c r="X1477" s="78">
        <f t="shared" si="1239"/>
        <v>86.89062513856986</v>
      </c>
      <c r="Y1477" s="78">
        <f>(P1477/J1477)*100</f>
        <v>32.262834895662429</v>
      </c>
      <c r="Z1477" s="79">
        <f t="shared" si="1240"/>
        <v>30551900</v>
      </c>
      <c r="AA1477" s="79">
        <f>J1477-Q1477</f>
        <v>5912800</v>
      </c>
      <c r="AB1477" s="79" t="e">
        <f t="shared" si="1240"/>
        <v>#VALUE!</v>
      </c>
      <c r="AC1477" s="79"/>
      <c r="AD1477" s="81"/>
    </row>
    <row r="1478" spans="1:30" s="158" customFormat="1" ht="30" customHeight="1">
      <c r="A1478" s="153"/>
      <c r="B1478" s="154"/>
      <c r="C1478" s="504" t="s">
        <v>2437</v>
      </c>
      <c r="D1478" s="505"/>
      <c r="E1478" s="505"/>
      <c r="F1478" s="866" t="s">
        <v>2438</v>
      </c>
      <c r="G1478" s="867"/>
      <c r="H1478" s="27"/>
      <c r="I1478" s="28"/>
      <c r="J1478" s="506">
        <f>SUM(J1479:J1483)</f>
        <v>348886000</v>
      </c>
      <c r="K1478" s="507"/>
      <c r="L1478" s="508"/>
      <c r="M1478" s="508"/>
      <c r="N1478" s="506">
        <f>SUM(N1479:N1483)</f>
        <v>59260600</v>
      </c>
      <c r="O1478" s="506">
        <f>SUM(O1479:O1483)</f>
        <v>85488100</v>
      </c>
      <c r="P1478" s="506">
        <v>108224100</v>
      </c>
      <c r="Q1478" s="506">
        <f>SUM(Q1481:Q1483)</f>
        <v>201073300</v>
      </c>
      <c r="R1478" s="506">
        <v>108224100</v>
      </c>
      <c r="S1478" s="389"/>
      <c r="T1478" s="259">
        <v>32</v>
      </c>
      <c r="U1478" s="259">
        <f t="shared" si="1238"/>
        <v>58</v>
      </c>
      <c r="V1478" s="259">
        <f t="shared" si="1238"/>
        <v>32</v>
      </c>
      <c r="W1478" s="259">
        <v>31.708915184046983</v>
      </c>
      <c r="X1478" s="259">
        <f t="shared" si="1239"/>
        <v>57.632951737816938</v>
      </c>
      <c r="Y1478" s="259">
        <f>(P1478/J1478)*100</f>
        <v>31.019903349518181</v>
      </c>
      <c r="Z1478" s="29">
        <f t="shared" si="1240"/>
        <v>240661900</v>
      </c>
      <c r="AA1478" s="29">
        <f>J1478-Q1478</f>
        <v>147812700</v>
      </c>
      <c r="AB1478" s="29">
        <f t="shared" si="1240"/>
        <v>-108224100</v>
      </c>
      <c r="AC1478" s="29"/>
      <c r="AD1478" s="34"/>
    </row>
    <row r="1479" spans="1:30" s="158" customFormat="1" ht="30" customHeight="1">
      <c r="A1479" s="153"/>
      <c r="B1479" s="154"/>
      <c r="C1479" s="509" t="s">
        <v>2415</v>
      </c>
      <c r="D1479" s="510"/>
      <c r="E1479" s="510"/>
      <c r="F1479" s="863" t="s">
        <v>2416</v>
      </c>
      <c r="G1479" s="882"/>
      <c r="H1479" s="533"/>
      <c r="I1479" s="214"/>
      <c r="J1479" s="534"/>
      <c r="K1479" s="535"/>
      <c r="L1479" s="536"/>
      <c r="M1479" s="536"/>
      <c r="N1479" s="537"/>
      <c r="O1479" s="537"/>
      <c r="P1479" s="537"/>
      <c r="Q1479" s="537"/>
      <c r="R1479" s="537"/>
      <c r="S1479" s="490"/>
      <c r="T1479" s="538"/>
      <c r="U1479" s="538"/>
      <c r="V1479" s="538"/>
      <c r="W1479" s="538"/>
      <c r="X1479" s="538"/>
      <c r="Y1479" s="538"/>
      <c r="Z1479" s="261"/>
      <c r="AA1479" s="261"/>
      <c r="AB1479" s="261"/>
      <c r="AC1479" s="213"/>
      <c r="AD1479" s="263"/>
    </row>
    <row r="1480" spans="1:30" s="532" customFormat="1" ht="30" customHeight="1">
      <c r="A1480" s="12"/>
      <c r="B1480" s="410"/>
      <c r="C1480" s="51" t="s">
        <v>2439</v>
      </c>
      <c r="D1480" s="171"/>
      <c r="E1480" s="171"/>
      <c r="F1480" s="802" t="s">
        <v>2440</v>
      </c>
      <c r="G1480" s="803"/>
      <c r="H1480" s="53"/>
      <c r="I1480" s="221"/>
      <c r="J1480" s="289"/>
      <c r="K1480" s="220"/>
      <c r="L1480" s="267"/>
      <c r="M1480" s="290"/>
      <c r="N1480" s="300"/>
      <c r="O1480" s="300"/>
      <c r="P1480" s="300"/>
      <c r="Q1480" s="300"/>
      <c r="R1480" s="300"/>
      <c r="S1480" s="292"/>
      <c r="T1480" s="220"/>
      <c r="U1480" s="220"/>
      <c r="V1480" s="220"/>
      <c r="W1480" s="220"/>
      <c r="X1480" s="220"/>
      <c r="Y1480" s="220"/>
      <c r="Z1480" s="215"/>
      <c r="AA1480" s="215"/>
      <c r="AB1480" s="215"/>
      <c r="AC1480" s="63"/>
      <c r="AD1480" s="64"/>
    </row>
    <row r="1481" spans="1:30" s="146" customFormat="1" ht="30" customHeight="1">
      <c r="A1481" s="150"/>
      <c r="B1481" s="151"/>
      <c r="C1481" s="137" t="s">
        <v>2441</v>
      </c>
      <c r="D1481" s="138"/>
      <c r="E1481" s="138"/>
      <c r="F1481" s="857" t="s">
        <v>2442</v>
      </c>
      <c r="G1481" s="858"/>
      <c r="H1481" s="159" t="s">
        <v>376</v>
      </c>
      <c r="I1481" s="226" t="s">
        <v>44</v>
      </c>
      <c r="J1481" s="295">
        <v>51325800</v>
      </c>
      <c r="K1481" s="231" t="s">
        <v>45</v>
      </c>
      <c r="L1481" s="149" t="s">
        <v>46</v>
      </c>
      <c r="M1481" s="147"/>
      <c r="N1481" s="74">
        <v>10365000</v>
      </c>
      <c r="O1481" s="75">
        <v>13826700</v>
      </c>
      <c r="P1481" s="74">
        <v>15110700</v>
      </c>
      <c r="Q1481" s="74">
        <v>29214300</v>
      </c>
      <c r="R1481" s="74">
        <v>15110700</v>
      </c>
      <c r="S1481" s="76" t="s">
        <v>2443</v>
      </c>
      <c r="T1481" s="77">
        <v>30</v>
      </c>
      <c r="U1481" s="78">
        <f t="shared" ref="U1481:V1484" si="1242">ROUNDUP(X1481,0)</f>
        <v>57</v>
      </c>
      <c r="V1481" s="78">
        <f t="shared" si="1242"/>
        <v>30</v>
      </c>
      <c r="W1481" s="78">
        <v>31.708915184046983</v>
      </c>
      <c r="X1481" s="78">
        <f t="shared" ref="X1481:X1484" si="1243">Q1481/J1481*100</f>
        <v>56.919327122032193</v>
      </c>
      <c r="Y1481" s="78">
        <f>(P1481/J1481)*100</f>
        <v>29.440749096945396</v>
      </c>
      <c r="Z1481" s="79">
        <f t="shared" ref="Z1481:AB1484" si="1244">J1481-P1481</f>
        <v>36215100</v>
      </c>
      <c r="AA1481" s="79">
        <f>J1481-Q1481</f>
        <v>22111500</v>
      </c>
      <c r="AB1481" s="79" t="e">
        <f t="shared" si="1244"/>
        <v>#VALUE!</v>
      </c>
      <c r="AC1481" s="102"/>
      <c r="AD1481" s="103"/>
    </row>
    <row r="1482" spans="1:30" s="146" customFormat="1" ht="30" customHeight="1">
      <c r="A1482" s="150"/>
      <c r="B1482" s="151"/>
      <c r="C1482" s="82" t="s">
        <v>2444</v>
      </c>
      <c r="D1482" s="83"/>
      <c r="E1482" s="83"/>
      <c r="F1482" s="822" t="s">
        <v>2445</v>
      </c>
      <c r="G1482" s="823"/>
      <c r="H1482" s="159" t="s">
        <v>376</v>
      </c>
      <c r="I1482" s="226" t="s">
        <v>44</v>
      </c>
      <c r="J1482" s="295">
        <v>251465200</v>
      </c>
      <c r="K1482" s="231" t="s">
        <v>45</v>
      </c>
      <c r="L1482" s="149" t="s">
        <v>46</v>
      </c>
      <c r="M1482" s="147"/>
      <c r="N1482" s="74">
        <v>47804900</v>
      </c>
      <c r="O1482" s="75">
        <v>70570700</v>
      </c>
      <c r="P1482" s="74">
        <v>88500700</v>
      </c>
      <c r="Q1482" s="74">
        <v>167246300</v>
      </c>
      <c r="R1482" s="74">
        <v>88500700</v>
      </c>
      <c r="S1482" s="76" t="s">
        <v>2443</v>
      </c>
      <c r="T1482" s="77">
        <v>36</v>
      </c>
      <c r="U1482" s="78">
        <f t="shared" si="1242"/>
        <v>67</v>
      </c>
      <c r="V1482" s="78">
        <f t="shared" si="1242"/>
        <v>36</v>
      </c>
      <c r="W1482" s="78">
        <v>31.708915184046983</v>
      </c>
      <c r="X1482" s="78">
        <f t="shared" si="1243"/>
        <v>66.508725660648068</v>
      </c>
      <c r="Y1482" s="78">
        <f>(P1482/J1482)*100</f>
        <v>35.194014917372265</v>
      </c>
      <c r="Z1482" s="79">
        <f t="shared" si="1244"/>
        <v>162964500</v>
      </c>
      <c r="AA1482" s="79">
        <f>J1482-Q1482</f>
        <v>84218900</v>
      </c>
      <c r="AB1482" s="79" t="e">
        <f t="shared" si="1244"/>
        <v>#VALUE!</v>
      </c>
      <c r="AC1482" s="102"/>
      <c r="AD1482" s="103"/>
    </row>
    <row r="1483" spans="1:30" s="146" customFormat="1" ht="30" customHeight="1">
      <c r="A1483" s="150"/>
      <c r="B1483" s="151"/>
      <c r="C1483" s="82" t="s">
        <v>2446</v>
      </c>
      <c r="D1483" s="83"/>
      <c r="E1483" s="83"/>
      <c r="F1483" s="822" t="s">
        <v>2447</v>
      </c>
      <c r="G1483" s="823"/>
      <c r="H1483" s="159" t="s">
        <v>376</v>
      </c>
      <c r="I1483" s="226" t="s">
        <v>99</v>
      </c>
      <c r="J1483" s="295">
        <v>46095000</v>
      </c>
      <c r="K1483" s="231" t="s">
        <v>45</v>
      </c>
      <c r="L1483" s="149" t="s">
        <v>46</v>
      </c>
      <c r="M1483" s="147"/>
      <c r="N1483" s="74">
        <v>1090700</v>
      </c>
      <c r="O1483" s="75">
        <v>1090700</v>
      </c>
      <c r="P1483" s="74">
        <v>1090700</v>
      </c>
      <c r="Q1483" s="74">
        <v>4612700</v>
      </c>
      <c r="R1483" s="74">
        <v>1090700</v>
      </c>
      <c r="S1483" s="76" t="s">
        <v>2443</v>
      </c>
      <c r="T1483" s="77">
        <v>3</v>
      </c>
      <c r="U1483" s="78">
        <f t="shared" si="1242"/>
        <v>11</v>
      </c>
      <c r="V1483" s="78">
        <f t="shared" si="1242"/>
        <v>3</v>
      </c>
      <c r="W1483" s="78">
        <v>31.708915184046983</v>
      </c>
      <c r="X1483" s="78">
        <f t="shared" si="1243"/>
        <v>10.006942184618723</v>
      </c>
      <c r="Y1483" s="78">
        <f>(P1483/J1483)*100</f>
        <v>2.3662002386375964</v>
      </c>
      <c r="Z1483" s="79">
        <f t="shared" si="1244"/>
        <v>45004300</v>
      </c>
      <c r="AA1483" s="79">
        <f>J1483-Q1483</f>
        <v>41482300</v>
      </c>
      <c r="AB1483" s="79" t="e">
        <f t="shared" si="1244"/>
        <v>#VALUE!</v>
      </c>
      <c r="AC1483" s="102"/>
      <c r="AD1483" s="103"/>
    </row>
    <row r="1484" spans="1:30" s="158" customFormat="1" ht="30" customHeight="1">
      <c r="A1484" s="153"/>
      <c r="B1484" s="154"/>
      <c r="C1484" s="504" t="s">
        <v>2448</v>
      </c>
      <c r="D1484" s="505"/>
      <c r="E1484" s="505"/>
      <c r="F1484" s="866" t="s">
        <v>2449</v>
      </c>
      <c r="G1484" s="867"/>
      <c r="H1484" s="27"/>
      <c r="I1484" s="28"/>
      <c r="J1484" s="506">
        <f>SUM(J1485:J1489)</f>
        <v>1600499000</v>
      </c>
      <c r="K1484" s="507"/>
      <c r="L1484" s="508"/>
      <c r="M1484" s="508"/>
      <c r="N1484" s="506">
        <f>SUM(N1485:N1489)</f>
        <v>190078442</v>
      </c>
      <c r="O1484" s="506">
        <f>SUM(O1485:O1489)</f>
        <v>289452442</v>
      </c>
      <c r="P1484" s="506">
        <f>SUM(P1485:P1489)</f>
        <v>395205442</v>
      </c>
      <c r="Q1484" s="506">
        <f>SUM(Q1485:Q1489)</f>
        <v>676338562</v>
      </c>
      <c r="R1484" s="506">
        <f>SUM(R1485:R1489)</f>
        <v>395205442</v>
      </c>
      <c r="S1484" s="544"/>
      <c r="T1484" s="259">
        <v>25</v>
      </c>
      <c r="U1484" s="259">
        <f t="shared" si="1242"/>
        <v>43</v>
      </c>
      <c r="V1484" s="259">
        <f t="shared" si="1242"/>
        <v>25</v>
      </c>
      <c r="W1484" s="259">
        <v>31.708915184046983</v>
      </c>
      <c r="X1484" s="259">
        <f t="shared" si="1243"/>
        <v>42.257980917201451</v>
      </c>
      <c r="Y1484" s="259">
        <f>(P1484/J1484)*100</f>
        <v>24.692639108178138</v>
      </c>
      <c r="Z1484" s="29">
        <f t="shared" si="1244"/>
        <v>1205293558</v>
      </c>
      <c r="AA1484" s="29">
        <f>J1484-Q1484</f>
        <v>924160438</v>
      </c>
      <c r="AB1484" s="29">
        <f t="shared" si="1244"/>
        <v>-395205442</v>
      </c>
      <c r="AC1484" s="29"/>
      <c r="AD1484" s="34"/>
    </row>
    <row r="1485" spans="1:30" s="532" customFormat="1" ht="30" customHeight="1">
      <c r="A1485" s="545"/>
      <c r="B1485" s="546"/>
      <c r="C1485" s="528" t="s">
        <v>2396</v>
      </c>
      <c r="D1485" s="529"/>
      <c r="E1485" s="529"/>
      <c r="F1485" s="880" t="s">
        <v>2397</v>
      </c>
      <c r="G1485" s="881"/>
      <c r="H1485" s="40"/>
      <c r="I1485" s="122"/>
      <c r="J1485" s="530"/>
      <c r="K1485" s="531"/>
      <c r="L1485" s="515"/>
      <c r="M1485" s="515"/>
      <c r="N1485" s="322"/>
      <c r="O1485" s="322"/>
      <c r="P1485" s="322"/>
      <c r="Q1485" s="322"/>
      <c r="R1485" s="322"/>
      <c r="S1485" s="323"/>
      <c r="T1485" s="120"/>
      <c r="U1485" s="120"/>
      <c r="V1485" s="120"/>
      <c r="W1485" s="120"/>
      <c r="X1485" s="120"/>
      <c r="Y1485" s="120"/>
      <c r="Z1485" s="210"/>
      <c r="AA1485" s="210"/>
      <c r="AB1485" s="210"/>
      <c r="AC1485" s="42"/>
      <c r="AD1485" s="49"/>
    </row>
    <row r="1486" spans="1:30" s="532" customFormat="1" ht="30" customHeight="1">
      <c r="A1486" s="12"/>
      <c r="B1486" s="410"/>
      <c r="C1486" s="51" t="s">
        <v>2450</v>
      </c>
      <c r="D1486" s="171"/>
      <c r="E1486" s="171"/>
      <c r="F1486" s="802" t="s">
        <v>2451</v>
      </c>
      <c r="G1486" s="803"/>
      <c r="H1486" s="53"/>
      <c r="I1486" s="221"/>
      <c r="J1486" s="289"/>
      <c r="K1486" s="220"/>
      <c r="L1486" s="267"/>
      <c r="M1486" s="290"/>
      <c r="N1486" s="300"/>
      <c r="O1486" s="300"/>
      <c r="P1486" s="300"/>
      <c r="Q1486" s="300"/>
      <c r="R1486" s="300"/>
      <c r="S1486" s="292"/>
      <c r="T1486" s="220"/>
      <c r="U1486" s="220"/>
      <c r="V1486" s="220"/>
      <c r="W1486" s="220"/>
      <c r="X1486" s="220"/>
      <c r="Y1486" s="220"/>
      <c r="Z1486" s="215"/>
      <c r="AA1486" s="215"/>
      <c r="AB1486" s="215"/>
      <c r="AC1486" s="63"/>
      <c r="AD1486" s="64"/>
    </row>
    <row r="1487" spans="1:30" s="146" customFormat="1" ht="30" customHeight="1">
      <c r="A1487" s="150"/>
      <c r="B1487" s="151"/>
      <c r="C1487" s="137" t="s">
        <v>2452</v>
      </c>
      <c r="D1487" s="138"/>
      <c r="E1487" s="138"/>
      <c r="F1487" s="857" t="s">
        <v>2453</v>
      </c>
      <c r="G1487" s="858"/>
      <c r="H1487" s="159" t="s">
        <v>376</v>
      </c>
      <c r="I1487" s="226" t="s">
        <v>44</v>
      </c>
      <c r="J1487" s="295">
        <v>686007700</v>
      </c>
      <c r="K1487" s="223" t="s">
        <v>45</v>
      </c>
      <c r="L1487" s="149" t="s">
        <v>46</v>
      </c>
      <c r="M1487" s="147"/>
      <c r="N1487" s="142">
        <v>135280582</v>
      </c>
      <c r="O1487" s="75">
        <v>148096582</v>
      </c>
      <c r="P1487" s="74">
        <v>221760582</v>
      </c>
      <c r="Q1487" s="74">
        <v>399694902</v>
      </c>
      <c r="R1487" s="74">
        <v>221760582</v>
      </c>
      <c r="S1487" s="76" t="s">
        <v>2454</v>
      </c>
      <c r="T1487" s="77">
        <v>33</v>
      </c>
      <c r="U1487" s="78">
        <f t="shared" ref="U1487:V1490" si="1245">ROUNDUP(X1487,0)</f>
        <v>59</v>
      </c>
      <c r="V1487" s="78">
        <f t="shared" si="1245"/>
        <v>33</v>
      </c>
      <c r="W1487" s="78">
        <v>31.708915184046983</v>
      </c>
      <c r="X1487" s="78">
        <f t="shared" ref="X1487:X1490" si="1246">Q1487/J1487*100</f>
        <v>58.263908991108991</v>
      </c>
      <c r="Y1487" s="78">
        <f>(P1487/J1487)*100</f>
        <v>32.32625260620253</v>
      </c>
      <c r="Z1487" s="79">
        <f t="shared" ref="Z1487:AB1490" si="1247">J1487-P1487</f>
        <v>464247118</v>
      </c>
      <c r="AA1487" s="79">
        <f>J1487-Q1487</f>
        <v>286312798</v>
      </c>
      <c r="AB1487" s="79" t="e">
        <f t="shared" si="1247"/>
        <v>#VALUE!</v>
      </c>
      <c r="AC1487" s="102"/>
      <c r="AD1487" s="103"/>
    </row>
    <row r="1488" spans="1:30" s="146" customFormat="1" ht="30" customHeight="1">
      <c r="A1488" s="150"/>
      <c r="B1488" s="151"/>
      <c r="C1488" s="82" t="s">
        <v>2455</v>
      </c>
      <c r="D1488" s="83"/>
      <c r="E1488" s="83"/>
      <c r="F1488" s="822" t="s">
        <v>2456</v>
      </c>
      <c r="G1488" s="823"/>
      <c r="H1488" s="159" t="s">
        <v>376</v>
      </c>
      <c r="I1488" s="226" t="s">
        <v>44</v>
      </c>
      <c r="J1488" s="295">
        <v>675673900</v>
      </c>
      <c r="K1488" s="223" t="s">
        <v>45</v>
      </c>
      <c r="L1488" s="149" t="s">
        <v>46</v>
      </c>
      <c r="M1488" s="147"/>
      <c r="N1488" s="142">
        <v>35215860</v>
      </c>
      <c r="O1488" s="75">
        <v>121773860</v>
      </c>
      <c r="P1488" s="74">
        <v>153862860</v>
      </c>
      <c r="Q1488" s="74">
        <v>241140860</v>
      </c>
      <c r="R1488" s="74">
        <v>153862860</v>
      </c>
      <c r="S1488" s="76" t="s">
        <v>2454</v>
      </c>
      <c r="T1488" s="77">
        <v>23</v>
      </c>
      <c r="U1488" s="78">
        <f t="shared" si="1245"/>
        <v>36</v>
      </c>
      <c r="V1488" s="78">
        <f t="shared" si="1245"/>
        <v>23</v>
      </c>
      <c r="W1488" s="78">
        <v>31.708915184046983</v>
      </c>
      <c r="X1488" s="78">
        <f t="shared" si="1246"/>
        <v>35.688941070537133</v>
      </c>
      <c r="Y1488" s="78">
        <f>(P1488/J1488)*100</f>
        <v>22.771763124193491</v>
      </c>
      <c r="Z1488" s="79">
        <f t="shared" si="1247"/>
        <v>521811040</v>
      </c>
      <c r="AA1488" s="79">
        <f>J1488-Q1488</f>
        <v>434533040</v>
      </c>
      <c r="AB1488" s="79" t="e">
        <f t="shared" si="1247"/>
        <v>#VALUE!</v>
      </c>
      <c r="AC1488" s="102"/>
      <c r="AD1488" s="103"/>
    </row>
    <row r="1489" spans="1:30" s="146" customFormat="1" ht="30" customHeight="1">
      <c r="A1489" s="150"/>
      <c r="B1489" s="151"/>
      <c r="C1489" s="82" t="s">
        <v>2457</v>
      </c>
      <c r="D1489" s="83"/>
      <c r="E1489" s="83"/>
      <c r="F1489" s="822" t="s">
        <v>2458</v>
      </c>
      <c r="G1489" s="823"/>
      <c r="H1489" s="159" t="s">
        <v>376</v>
      </c>
      <c r="I1489" s="226" t="s">
        <v>44</v>
      </c>
      <c r="J1489" s="295">
        <v>238817400</v>
      </c>
      <c r="K1489" s="223" t="s">
        <v>45</v>
      </c>
      <c r="L1489" s="149" t="s">
        <v>46</v>
      </c>
      <c r="M1489" s="147"/>
      <c r="N1489" s="74">
        <v>19582000</v>
      </c>
      <c r="O1489" s="75">
        <f t="shared" ref="O1489" si="1248">N1489</f>
        <v>19582000</v>
      </c>
      <c r="P1489" s="74">
        <v>19582000</v>
      </c>
      <c r="Q1489" s="74">
        <v>35502800</v>
      </c>
      <c r="R1489" s="74">
        <v>19582000</v>
      </c>
      <c r="S1489" s="76" t="s">
        <v>2454</v>
      </c>
      <c r="T1489" s="77">
        <v>9</v>
      </c>
      <c r="U1489" s="78">
        <f t="shared" si="1245"/>
        <v>15</v>
      </c>
      <c r="V1489" s="78">
        <f t="shared" si="1245"/>
        <v>9</v>
      </c>
      <c r="W1489" s="78">
        <v>31.708915184046983</v>
      </c>
      <c r="X1489" s="78">
        <f t="shared" si="1246"/>
        <v>14.866085971960166</v>
      </c>
      <c r="Y1489" s="78">
        <f>(P1489/J1489)*100</f>
        <v>8.1995700480785736</v>
      </c>
      <c r="Z1489" s="79">
        <f t="shared" si="1247"/>
        <v>219235400</v>
      </c>
      <c r="AA1489" s="79">
        <f>J1489-Q1489</f>
        <v>203314600</v>
      </c>
      <c r="AB1489" s="79" t="e">
        <f t="shared" si="1247"/>
        <v>#VALUE!</v>
      </c>
      <c r="AC1489" s="102"/>
      <c r="AD1489" s="103"/>
    </row>
    <row r="1490" spans="1:30" s="234" customFormat="1" ht="30" customHeight="1">
      <c r="A1490" s="153"/>
      <c r="B1490" s="154"/>
      <c r="C1490" s="25" t="s">
        <v>2459</v>
      </c>
      <c r="D1490" s="26"/>
      <c r="E1490" s="26"/>
      <c r="F1490" s="818" t="s">
        <v>2460</v>
      </c>
      <c r="G1490" s="889"/>
      <c r="H1490" s="27"/>
      <c r="I1490" s="28"/>
      <c r="J1490" s="258">
        <f>SUM(J1491:J1495)</f>
        <v>417599500</v>
      </c>
      <c r="K1490" s="207"/>
      <c r="L1490" s="320"/>
      <c r="M1490" s="320"/>
      <c r="N1490" s="258">
        <f>SUM(N1491:N1495)</f>
        <v>39801200</v>
      </c>
      <c r="O1490" s="258">
        <f>SUM(O1491:O1495)</f>
        <v>59748500</v>
      </c>
      <c r="P1490" s="258">
        <f>SUM(P1491:P1495)</f>
        <v>99656850</v>
      </c>
      <c r="Q1490" s="258">
        <f>SUM(Q1491:Q1495)</f>
        <v>228404195</v>
      </c>
      <c r="R1490" s="258">
        <f>SUM(R1491:R1495)</f>
        <v>181091895</v>
      </c>
      <c r="S1490" s="389"/>
      <c r="T1490" s="259">
        <v>24</v>
      </c>
      <c r="U1490" s="259">
        <f t="shared" si="1245"/>
        <v>55</v>
      </c>
      <c r="V1490" s="259">
        <f t="shared" si="1245"/>
        <v>24</v>
      </c>
      <c r="W1490" s="259">
        <v>31.708915184046983</v>
      </c>
      <c r="X1490" s="259">
        <f t="shared" si="1246"/>
        <v>54.694556626624312</v>
      </c>
      <c r="Y1490" s="259">
        <f>(P1490/J1490)*100</f>
        <v>23.864216791447308</v>
      </c>
      <c r="Z1490" s="29">
        <f t="shared" si="1247"/>
        <v>317942650</v>
      </c>
      <c r="AA1490" s="29">
        <f>J1490-Q1490</f>
        <v>189195305</v>
      </c>
      <c r="AB1490" s="29">
        <f t="shared" si="1247"/>
        <v>-181091895</v>
      </c>
      <c r="AC1490" s="29"/>
      <c r="AD1490" s="34"/>
    </row>
    <row r="1491" spans="1:30" s="158" customFormat="1" ht="30" customHeight="1">
      <c r="A1491" s="153"/>
      <c r="B1491" s="154"/>
      <c r="C1491" s="528" t="s">
        <v>2340</v>
      </c>
      <c r="D1491" s="529"/>
      <c r="E1491" s="529"/>
      <c r="F1491" s="880" t="s">
        <v>38</v>
      </c>
      <c r="G1491" s="881"/>
      <c r="H1491" s="533"/>
      <c r="I1491" s="214"/>
      <c r="J1491" s="547"/>
      <c r="K1491" s="548"/>
      <c r="L1491" s="549"/>
      <c r="M1491" s="549"/>
      <c r="N1491" s="537"/>
      <c r="O1491" s="537"/>
      <c r="P1491" s="537"/>
      <c r="Q1491" s="537"/>
      <c r="R1491" s="537"/>
      <c r="S1491" s="490"/>
      <c r="T1491" s="538"/>
      <c r="U1491" s="538"/>
      <c r="V1491" s="538"/>
      <c r="W1491" s="538"/>
      <c r="X1491" s="538"/>
      <c r="Y1491" s="538"/>
      <c r="Z1491" s="261"/>
      <c r="AA1491" s="261"/>
      <c r="AB1491" s="261"/>
      <c r="AC1491" s="213"/>
      <c r="AD1491" s="263"/>
    </row>
    <row r="1492" spans="1:30" s="532" customFormat="1" ht="30" customHeight="1">
      <c r="A1492" s="12"/>
      <c r="B1492" s="410"/>
      <c r="C1492" s="51" t="s">
        <v>2461</v>
      </c>
      <c r="D1492" s="171"/>
      <c r="E1492" s="171"/>
      <c r="F1492" s="802" t="s">
        <v>2462</v>
      </c>
      <c r="G1492" s="803"/>
      <c r="H1492" s="53"/>
      <c r="I1492" s="221"/>
      <c r="J1492" s="289"/>
      <c r="K1492" s="220"/>
      <c r="L1492" s="267"/>
      <c r="M1492" s="290"/>
      <c r="N1492" s="300"/>
      <c r="O1492" s="300"/>
      <c r="P1492" s="300"/>
      <c r="Q1492" s="300"/>
      <c r="R1492" s="300"/>
      <c r="S1492" s="292"/>
      <c r="T1492" s="220"/>
      <c r="U1492" s="220"/>
      <c r="V1492" s="220"/>
      <c r="W1492" s="220"/>
      <c r="X1492" s="220"/>
      <c r="Y1492" s="220"/>
      <c r="Z1492" s="215"/>
      <c r="AA1492" s="215"/>
      <c r="AB1492" s="215"/>
      <c r="AC1492" s="63"/>
      <c r="AD1492" s="64"/>
    </row>
    <row r="1493" spans="1:30" s="146" customFormat="1" ht="30" customHeight="1">
      <c r="A1493" s="150"/>
      <c r="B1493" s="151"/>
      <c r="C1493" s="82" t="s">
        <v>2463</v>
      </c>
      <c r="D1493" s="83"/>
      <c r="E1493" s="83"/>
      <c r="F1493" s="822" t="s">
        <v>2464</v>
      </c>
      <c r="G1493" s="823"/>
      <c r="H1493" s="159" t="s">
        <v>376</v>
      </c>
      <c r="I1493" s="226" t="s">
        <v>44</v>
      </c>
      <c r="J1493" s="295">
        <v>213514800</v>
      </c>
      <c r="K1493" s="223" t="s">
        <v>45</v>
      </c>
      <c r="L1493" s="149" t="s">
        <v>46</v>
      </c>
      <c r="M1493" s="149"/>
      <c r="N1493" s="74">
        <v>39801200</v>
      </c>
      <c r="O1493" s="75">
        <v>59748500</v>
      </c>
      <c r="P1493" s="74">
        <v>99656850</v>
      </c>
      <c r="Q1493" s="74">
        <v>146969150</v>
      </c>
      <c r="R1493" s="74">
        <v>99656850</v>
      </c>
      <c r="S1493" s="76" t="s">
        <v>2465</v>
      </c>
      <c r="T1493" s="77">
        <v>47</v>
      </c>
      <c r="U1493" s="78">
        <f t="shared" ref="U1493:V1496" si="1249">ROUNDUP(X1493,0)</f>
        <v>69</v>
      </c>
      <c r="V1493" s="78">
        <f t="shared" si="1249"/>
        <v>47</v>
      </c>
      <c r="W1493" s="78">
        <v>31.708915184046983</v>
      </c>
      <c r="X1493" s="78">
        <f t="shared" ref="X1493:X1496" si="1250">Q1493/J1493*100</f>
        <v>68.833237789605221</v>
      </c>
      <c r="Y1493" s="78">
        <f>(P1493/J1493)*100</f>
        <v>46.674445986882404</v>
      </c>
      <c r="Z1493" s="79">
        <f t="shared" ref="Z1493:AB1496" si="1251">J1493-P1493</f>
        <v>113857950</v>
      </c>
      <c r="AA1493" s="79">
        <f>J1493-Q1493</f>
        <v>66545650</v>
      </c>
      <c r="AB1493" s="79" t="e">
        <f t="shared" si="1251"/>
        <v>#VALUE!</v>
      </c>
      <c r="AC1493" s="102"/>
      <c r="AD1493" s="103"/>
    </row>
    <row r="1494" spans="1:30" s="146" customFormat="1" ht="30" customHeight="1">
      <c r="A1494" s="150"/>
      <c r="B1494" s="151"/>
      <c r="C1494" s="82" t="s">
        <v>2466</v>
      </c>
      <c r="D1494" s="83"/>
      <c r="E1494" s="83"/>
      <c r="F1494" s="822" t="s">
        <v>2467</v>
      </c>
      <c r="G1494" s="823"/>
      <c r="H1494" s="159" t="s">
        <v>376</v>
      </c>
      <c r="I1494" s="226" t="s">
        <v>44</v>
      </c>
      <c r="J1494" s="295">
        <v>104265900</v>
      </c>
      <c r="K1494" s="223" t="s">
        <v>45</v>
      </c>
      <c r="L1494" s="149" t="s">
        <v>46</v>
      </c>
      <c r="M1494" s="149"/>
      <c r="N1494" s="74">
        <f t="shared" ref="N1494:R1495" si="1252">M1494</f>
        <v>0</v>
      </c>
      <c r="O1494" s="75">
        <f t="shared" si="1252"/>
        <v>0</v>
      </c>
      <c r="P1494" s="74">
        <f t="shared" si="1252"/>
        <v>0</v>
      </c>
      <c r="Q1494" s="74">
        <v>40256045</v>
      </c>
      <c r="R1494" s="74">
        <f t="shared" si="1252"/>
        <v>40256045</v>
      </c>
      <c r="S1494" s="76" t="s">
        <v>2465</v>
      </c>
      <c r="T1494" s="77">
        <v>0</v>
      </c>
      <c r="U1494" s="78">
        <f t="shared" si="1249"/>
        <v>39</v>
      </c>
      <c r="V1494" s="78">
        <f t="shared" si="1249"/>
        <v>0</v>
      </c>
      <c r="W1494" s="78">
        <v>31.708915184046983</v>
      </c>
      <c r="X1494" s="78">
        <f t="shared" si="1250"/>
        <v>38.609022700614489</v>
      </c>
      <c r="Y1494" s="78">
        <f>(P1494/J1494)*100</f>
        <v>0</v>
      </c>
      <c r="Z1494" s="79">
        <f t="shared" si="1251"/>
        <v>104265900</v>
      </c>
      <c r="AA1494" s="79">
        <f>J1494-Q1494</f>
        <v>64009855</v>
      </c>
      <c r="AB1494" s="79" t="e">
        <f t="shared" si="1251"/>
        <v>#VALUE!</v>
      </c>
      <c r="AC1494" s="102"/>
      <c r="AD1494" s="103"/>
    </row>
    <row r="1495" spans="1:30" s="146" customFormat="1" ht="30" customHeight="1">
      <c r="A1495" s="150"/>
      <c r="B1495" s="151"/>
      <c r="C1495" s="82" t="s">
        <v>2468</v>
      </c>
      <c r="D1495" s="83"/>
      <c r="E1495" s="83"/>
      <c r="F1495" s="842" t="s">
        <v>2469</v>
      </c>
      <c r="G1495" s="844"/>
      <c r="H1495" s="159" t="s">
        <v>376</v>
      </c>
      <c r="I1495" s="226" t="s">
        <v>44</v>
      </c>
      <c r="J1495" s="295">
        <v>99818800</v>
      </c>
      <c r="K1495" s="223" t="s">
        <v>45</v>
      </c>
      <c r="L1495" s="149" t="s">
        <v>46</v>
      </c>
      <c r="M1495" s="149"/>
      <c r="N1495" s="74">
        <v>0</v>
      </c>
      <c r="O1495" s="75">
        <f t="shared" si="1252"/>
        <v>0</v>
      </c>
      <c r="P1495" s="74">
        <f t="shared" si="1252"/>
        <v>0</v>
      </c>
      <c r="Q1495" s="74">
        <v>41179000</v>
      </c>
      <c r="R1495" s="74">
        <f t="shared" si="1252"/>
        <v>41179000</v>
      </c>
      <c r="S1495" s="76" t="s">
        <v>2465</v>
      </c>
      <c r="T1495" s="77">
        <v>0</v>
      </c>
      <c r="U1495" s="78">
        <f t="shared" si="1249"/>
        <v>42</v>
      </c>
      <c r="V1495" s="78">
        <f t="shared" si="1249"/>
        <v>0</v>
      </c>
      <c r="W1495" s="78">
        <v>31.708915184046983</v>
      </c>
      <c r="X1495" s="78">
        <f t="shared" si="1250"/>
        <v>41.253751798258442</v>
      </c>
      <c r="Y1495" s="78">
        <f>(P1495/J1495)*100</f>
        <v>0</v>
      </c>
      <c r="Z1495" s="79">
        <f t="shared" si="1251"/>
        <v>99818800</v>
      </c>
      <c r="AA1495" s="79">
        <f>J1495-Q1495</f>
        <v>58639800</v>
      </c>
      <c r="AB1495" s="79" t="e">
        <f t="shared" si="1251"/>
        <v>#VALUE!</v>
      </c>
      <c r="AC1495" s="102"/>
      <c r="AD1495" s="103"/>
    </row>
    <row r="1496" spans="1:30" s="158" customFormat="1" ht="30" customHeight="1">
      <c r="A1496" s="153"/>
      <c r="B1496" s="154"/>
      <c r="C1496" s="504" t="s">
        <v>2470</v>
      </c>
      <c r="D1496" s="505"/>
      <c r="E1496" s="505"/>
      <c r="F1496" s="866" t="s">
        <v>2471</v>
      </c>
      <c r="G1496" s="867"/>
      <c r="H1496" s="27"/>
      <c r="I1496" s="28"/>
      <c r="J1496" s="506">
        <f>SUM(J1497:J1501)</f>
        <v>700000200</v>
      </c>
      <c r="K1496" s="507"/>
      <c r="L1496" s="508"/>
      <c r="M1496" s="508"/>
      <c r="N1496" s="506">
        <f>SUM(N1497:N1501)</f>
        <v>101402975</v>
      </c>
      <c r="O1496" s="506">
        <f>SUM(O1497:O1501)</f>
        <v>147275349</v>
      </c>
      <c r="P1496" s="506">
        <f>SUM(P1497:P1501)</f>
        <v>229902349</v>
      </c>
      <c r="Q1496" s="506">
        <f>SUM(Q1497:Q1501)</f>
        <v>359051834</v>
      </c>
      <c r="R1496" s="506">
        <f>SUM(R1497:R1501)</f>
        <v>229902349</v>
      </c>
      <c r="S1496" s="389"/>
      <c r="T1496" s="259">
        <v>33</v>
      </c>
      <c r="U1496" s="259">
        <f t="shared" si="1249"/>
        <v>52</v>
      </c>
      <c r="V1496" s="259">
        <f t="shared" si="1249"/>
        <v>33</v>
      </c>
      <c r="W1496" s="259">
        <v>31.708915184046983</v>
      </c>
      <c r="X1496" s="259">
        <f t="shared" si="1250"/>
        <v>51.293104487684424</v>
      </c>
      <c r="Y1496" s="259">
        <f>(P1496/J1496)*100</f>
        <v>32.843183330519047</v>
      </c>
      <c r="Z1496" s="29">
        <f t="shared" si="1251"/>
        <v>470097851</v>
      </c>
      <c r="AA1496" s="29">
        <f>J1496-Q1496</f>
        <v>340948366</v>
      </c>
      <c r="AB1496" s="29">
        <f t="shared" si="1251"/>
        <v>-229902349</v>
      </c>
      <c r="AC1496" s="29"/>
      <c r="AD1496" s="34"/>
    </row>
    <row r="1497" spans="1:30" s="532" customFormat="1" ht="30" customHeight="1">
      <c r="A1497" s="545"/>
      <c r="B1497" s="546"/>
      <c r="C1497" s="38" t="s">
        <v>2340</v>
      </c>
      <c r="D1497" s="39"/>
      <c r="E1497" s="39"/>
      <c r="F1497" s="800" t="s">
        <v>38</v>
      </c>
      <c r="G1497" s="850"/>
      <c r="H1497" s="40"/>
      <c r="I1497" s="550"/>
      <c r="J1497" s="492"/>
      <c r="K1497" s="551"/>
      <c r="L1497" s="129"/>
      <c r="M1497" s="116"/>
      <c r="N1497" s="552"/>
      <c r="O1497" s="552"/>
      <c r="P1497" s="552"/>
      <c r="Q1497" s="552"/>
      <c r="R1497" s="552"/>
      <c r="S1497" s="323"/>
      <c r="T1497" s="120"/>
      <c r="U1497" s="393"/>
      <c r="V1497" s="393"/>
      <c r="W1497" s="120"/>
      <c r="X1497" s="116"/>
      <c r="Y1497" s="116"/>
      <c r="Z1497" s="210"/>
      <c r="AA1497" s="210"/>
      <c r="AB1497" s="210"/>
      <c r="AC1497" s="42"/>
      <c r="AD1497" s="49"/>
    </row>
    <row r="1498" spans="1:30" s="562" customFormat="1" ht="30" customHeight="1">
      <c r="A1498" s="553"/>
      <c r="B1498" s="554"/>
      <c r="C1498" s="517" t="s">
        <v>2472</v>
      </c>
      <c r="D1498" s="518"/>
      <c r="E1498" s="518"/>
      <c r="F1498" s="861" t="s">
        <v>1570</v>
      </c>
      <c r="G1498" s="884"/>
      <c r="H1498" s="555"/>
      <c r="I1498" s="221"/>
      <c r="J1498" s="556"/>
      <c r="K1498" s="557"/>
      <c r="L1498" s="557"/>
      <c r="M1498" s="558"/>
      <c r="N1498" s="559"/>
      <c r="O1498" s="559"/>
      <c r="P1498" s="559"/>
      <c r="Q1498" s="559"/>
      <c r="R1498" s="559"/>
      <c r="S1498" s="560"/>
      <c r="T1498" s="220"/>
      <c r="U1498" s="220"/>
      <c r="V1498" s="561"/>
      <c r="W1498" s="561"/>
      <c r="X1498" s="561"/>
      <c r="Y1498" s="561"/>
      <c r="Z1498" s="289"/>
      <c r="AA1498" s="289"/>
      <c r="AB1498" s="289"/>
      <c r="AC1498" s="64"/>
      <c r="AD1498" s="64"/>
    </row>
    <row r="1499" spans="1:30" s="146" customFormat="1" ht="30" customHeight="1">
      <c r="A1499" s="150"/>
      <c r="B1499" s="151"/>
      <c r="C1499" s="137" t="s">
        <v>2473</v>
      </c>
      <c r="D1499" s="138"/>
      <c r="E1499" s="138"/>
      <c r="F1499" s="885" t="s">
        <v>2474</v>
      </c>
      <c r="G1499" s="886"/>
      <c r="H1499" s="159" t="s">
        <v>376</v>
      </c>
      <c r="I1499" s="563" t="s">
        <v>44</v>
      </c>
      <c r="J1499" s="295">
        <v>184638600</v>
      </c>
      <c r="K1499" s="223" t="s">
        <v>45</v>
      </c>
      <c r="L1499" s="412" t="s">
        <v>46</v>
      </c>
      <c r="M1499" s="230"/>
      <c r="N1499" s="74">
        <v>33937400</v>
      </c>
      <c r="O1499" s="75">
        <v>54144774</v>
      </c>
      <c r="P1499" s="74">
        <v>64656774</v>
      </c>
      <c r="Q1499" s="74">
        <v>112091974</v>
      </c>
      <c r="R1499" s="74">
        <v>64656774</v>
      </c>
      <c r="S1499" s="143" t="s">
        <v>2475</v>
      </c>
      <c r="T1499" s="77">
        <v>36</v>
      </c>
      <c r="U1499" s="78">
        <f t="shared" ref="U1499:V1502" si="1253">ROUNDUP(X1499,0)</f>
        <v>61</v>
      </c>
      <c r="V1499" s="78">
        <f t="shared" si="1253"/>
        <v>36</v>
      </c>
      <c r="W1499" s="78">
        <v>31.708915184046983</v>
      </c>
      <c r="X1499" s="78">
        <f t="shared" ref="X1499:X1502" si="1254">Q1499/J1499*100</f>
        <v>60.70885177855552</v>
      </c>
      <c r="Y1499" s="78">
        <f>(P1499/J1499)*100</f>
        <v>35.018015734521384</v>
      </c>
      <c r="Z1499" s="79">
        <f t="shared" ref="Z1499:AB1502" si="1255">J1499-P1499</f>
        <v>119981826</v>
      </c>
      <c r="AA1499" s="79">
        <f>J1499-Q1499</f>
        <v>72546626</v>
      </c>
      <c r="AB1499" s="79" t="e">
        <f t="shared" si="1255"/>
        <v>#VALUE!</v>
      </c>
      <c r="AC1499" s="102"/>
      <c r="AD1499" s="103"/>
    </row>
    <row r="1500" spans="1:30" s="158" customFormat="1" ht="30" customHeight="1">
      <c r="A1500" s="153"/>
      <c r="B1500" s="154"/>
      <c r="C1500" s="66" t="s">
        <v>2476</v>
      </c>
      <c r="D1500" s="67"/>
      <c r="E1500" s="67"/>
      <c r="F1500" s="887" t="s">
        <v>2477</v>
      </c>
      <c r="G1500" s="888"/>
      <c r="H1500" s="159" t="s">
        <v>376</v>
      </c>
      <c r="I1500" s="564" t="s">
        <v>44</v>
      </c>
      <c r="J1500" s="295">
        <v>215351600</v>
      </c>
      <c r="K1500" s="223" t="s">
        <v>45</v>
      </c>
      <c r="L1500" s="155" t="s">
        <v>46</v>
      </c>
      <c r="M1500" s="155"/>
      <c r="N1500" s="74">
        <v>21209200</v>
      </c>
      <c r="O1500" s="75">
        <v>30938200</v>
      </c>
      <c r="P1500" s="74">
        <v>43641200</v>
      </c>
      <c r="Q1500" s="74">
        <v>66660800</v>
      </c>
      <c r="R1500" s="74">
        <v>43641200</v>
      </c>
      <c r="S1500" s="143" t="s">
        <v>2475</v>
      </c>
      <c r="T1500" s="77">
        <v>21</v>
      </c>
      <c r="U1500" s="78">
        <f t="shared" si="1253"/>
        <v>31</v>
      </c>
      <c r="V1500" s="78">
        <f t="shared" si="1253"/>
        <v>21</v>
      </c>
      <c r="W1500" s="78">
        <v>31.708915184046983</v>
      </c>
      <c r="X1500" s="78">
        <f t="shared" si="1254"/>
        <v>30.954402010479605</v>
      </c>
      <c r="Y1500" s="78">
        <f>(P1500/J1500)*100</f>
        <v>20.26509206339772</v>
      </c>
      <c r="Z1500" s="79">
        <f t="shared" si="1255"/>
        <v>171710400</v>
      </c>
      <c r="AA1500" s="79">
        <f>J1500-Q1500</f>
        <v>148690800</v>
      </c>
      <c r="AB1500" s="79" t="e">
        <f t="shared" si="1255"/>
        <v>#VALUE!</v>
      </c>
      <c r="AC1500" s="79"/>
      <c r="AD1500" s="81"/>
    </row>
    <row r="1501" spans="1:30" s="146" customFormat="1" ht="30" customHeight="1">
      <c r="A1501" s="150"/>
      <c r="B1501" s="151"/>
      <c r="C1501" s="137" t="s">
        <v>2478</v>
      </c>
      <c r="D1501" s="138"/>
      <c r="E1501" s="138"/>
      <c r="F1501" s="885" t="s">
        <v>2479</v>
      </c>
      <c r="G1501" s="886"/>
      <c r="H1501" s="159" t="s">
        <v>376</v>
      </c>
      <c r="I1501" s="563" t="s">
        <v>44</v>
      </c>
      <c r="J1501" s="295">
        <v>300010000</v>
      </c>
      <c r="K1501" s="223" t="s">
        <v>45</v>
      </c>
      <c r="L1501" s="412" t="s">
        <v>46</v>
      </c>
      <c r="M1501" s="230"/>
      <c r="N1501" s="74">
        <v>46256375</v>
      </c>
      <c r="O1501" s="75">
        <v>62192375</v>
      </c>
      <c r="P1501" s="74">
        <v>121604375</v>
      </c>
      <c r="Q1501" s="74">
        <v>180299060</v>
      </c>
      <c r="R1501" s="74">
        <v>121604375</v>
      </c>
      <c r="S1501" s="143" t="s">
        <v>2475</v>
      </c>
      <c r="T1501" s="77">
        <v>41</v>
      </c>
      <c r="U1501" s="78">
        <f t="shared" si="1253"/>
        <v>61</v>
      </c>
      <c r="V1501" s="78">
        <f t="shared" si="1253"/>
        <v>41</v>
      </c>
      <c r="W1501" s="78">
        <v>31.708915184046983</v>
      </c>
      <c r="X1501" s="78">
        <f t="shared" si="1254"/>
        <v>60.097683410552982</v>
      </c>
      <c r="Y1501" s="78">
        <f>(P1501/J1501)*100</f>
        <v>40.533440551981606</v>
      </c>
      <c r="Z1501" s="79">
        <f t="shared" si="1255"/>
        <v>178405625</v>
      </c>
      <c r="AA1501" s="79">
        <f>J1501-Q1501</f>
        <v>119710940</v>
      </c>
      <c r="AB1501" s="79" t="e">
        <f t="shared" si="1255"/>
        <v>#VALUE!</v>
      </c>
      <c r="AC1501" s="102"/>
      <c r="AD1501" s="103"/>
    </row>
    <row r="1502" spans="1:30" s="158" customFormat="1" ht="30" customHeight="1">
      <c r="A1502" s="153"/>
      <c r="B1502" s="154"/>
      <c r="C1502" s="504" t="s">
        <v>2480</v>
      </c>
      <c r="D1502" s="505"/>
      <c r="E1502" s="505"/>
      <c r="F1502" s="866" t="s">
        <v>2481</v>
      </c>
      <c r="G1502" s="867"/>
      <c r="H1502" s="27"/>
      <c r="I1502" s="28"/>
      <c r="J1502" s="506">
        <f>SUM(J1503:J1519)</f>
        <v>14127578202</v>
      </c>
      <c r="K1502" s="507"/>
      <c r="L1502" s="508"/>
      <c r="M1502" s="508"/>
      <c r="N1502" s="506">
        <f>SUM(N1503:N1519)</f>
        <v>4061178660</v>
      </c>
      <c r="O1502" s="506">
        <f>SUM(O1503:O1519)</f>
        <v>4575428634</v>
      </c>
      <c r="P1502" s="506">
        <v>6646967753</v>
      </c>
      <c r="Q1502" s="506">
        <f>SUM(Q1503:Q1519)</f>
        <v>8090922500</v>
      </c>
      <c r="R1502" s="506">
        <v>6646967753</v>
      </c>
      <c r="S1502" s="389"/>
      <c r="T1502" s="259">
        <v>48</v>
      </c>
      <c r="U1502" s="259">
        <f t="shared" si="1253"/>
        <v>58</v>
      </c>
      <c r="V1502" s="259">
        <f t="shared" si="1253"/>
        <v>48</v>
      </c>
      <c r="W1502" s="259">
        <v>31.708915184046983</v>
      </c>
      <c r="X1502" s="259">
        <f t="shared" si="1254"/>
        <v>57.270413826869436</v>
      </c>
      <c r="Y1502" s="259">
        <f>(P1502/J1502)*100</f>
        <v>47.049590934552448</v>
      </c>
      <c r="Z1502" s="29">
        <f t="shared" si="1255"/>
        <v>7480610449</v>
      </c>
      <c r="AA1502" s="29">
        <f>J1502-Q1502</f>
        <v>6036655702</v>
      </c>
      <c r="AB1502" s="29">
        <f t="shared" si="1255"/>
        <v>-6646967753</v>
      </c>
      <c r="AC1502" s="29"/>
      <c r="AD1502" s="34"/>
    </row>
    <row r="1503" spans="1:30" s="234" customFormat="1" ht="30" customHeight="1">
      <c r="A1503" s="153"/>
      <c r="B1503" s="154"/>
      <c r="C1503" s="38" t="s">
        <v>2340</v>
      </c>
      <c r="D1503" s="39"/>
      <c r="E1503" s="39"/>
      <c r="F1503" s="800" t="s">
        <v>38</v>
      </c>
      <c r="G1503" s="850"/>
      <c r="H1503" s="40"/>
      <c r="I1503" s="41"/>
      <c r="J1503" s="391"/>
      <c r="K1503" s="120"/>
      <c r="L1503" s="116"/>
      <c r="M1503" s="116"/>
      <c r="N1503" s="537"/>
      <c r="O1503" s="537"/>
      <c r="P1503" s="537"/>
      <c r="Q1503" s="537"/>
      <c r="R1503" s="537"/>
      <c r="S1503" s="469"/>
      <c r="T1503" s="538"/>
      <c r="U1503" s="538"/>
      <c r="V1503" s="538"/>
      <c r="W1503" s="538"/>
      <c r="X1503" s="538"/>
      <c r="Y1503" s="538"/>
      <c r="Z1503" s="261"/>
      <c r="AA1503" s="261"/>
      <c r="AB1503" s="261"/>
      <c r="AC1503" s="42"/>
      <c r="AD1503" s="49"/>
    </row>
    <row r="1504" spans="1:30" s="532" customFormat="1" ht="30" customHeight="1">
      <c r="A1504" s="12"/>
      <c r="B1504" s="410"/>
      <c r="C1504" s="51" t="s">
        <v>2482</v>
      </c>
      <c r="D1504" s="171"/>
      <c r="E1504" s="171"/>
      <c r="F1504" s="802" t="s">
        <v>40</v>
      </c>
      <c r="G1504" s="803"/>
      <c r="H1504" s="53"/>
      <c r="I1504" s="221"/>
      <c r="J1504" s="289"/>
      <c r="K1504" s="220"/>
      <c r="L1504" s="267"/>
      <c r="M1504" s="290"/>
      <c r="N1504" s="300"/>
      <c r="O1504" s="300"/>
      <c r="P1504" s="300"/>
      <c r="Q1504" s="300"/>
      <c r="R1504" s="300"/>
      <c r="S1504" s="292"/>
      <c r="T1504" s="220"/>
      <c r="U1504" s="220"/>
      <c r="V1504" s="220"/>
      <c r="W1504" s="220"/>
      <c r="X1504" s="220"/>
      <c r="Y1504" s="220"/>
      <c r="Z1504" s="215"/>
      <c r="AA1504" s="215"/>
      <c r="AB1504" s="215"/>
      <c r="AC1504" s="63"/>
      <c r="AD1504" s="64"/>
    </row>
    <row r="1505" spans="1:30" s="135" customFormat="1" ht="30" customHeight="1">
      <c r="A1505" s="150"/>
      <c r="B1505" s="151"/>
      <c r="C1505" s="137" t="s">
        <v>2483</v>
      </c>
      <c r="D1505" s="138"/>
      <c r="E1505" s="138"/>
      <c r="F1505" s="857" t="s">
        <v>42</v>
      </c>
      <c r="G1505" s="858"/>
      <c r="H1505" s="159" t="s">
        <v>376</v>
      </c>
      <c r="I1505" s="226" t="s">
        <v>44</v>
      </c>
      <c r="J1505" s="295">
        <v>14999900</v>
      </c>
      <c r="K1505" s="223" t="s">
        <v>45</v>
      </c>
      <c r="L1505" s="149" t="s">
        <v>46</v>
      </c>
      <c r="M1505" s="231"/>
      <c r="N1505" s="142">
        <v>7625500</v>
      </c>
      <c r="O1505" s="75">
        <f t="shared" ref="O1505:R1510" si="1256">N1505</f>
        <v>7625500</v>
      </c>
      <c r="P1505" s="74">
        <v>14383100</v>
      </c>
      <c r="Q1505" s="74">
        <v>14572100</v>
      </c>
      <c r="R1505" s="74">
        <v>14383100</v>
      </c>
      <c r="S1505" s="143" t="s">
        <v>2484</v>
      </c>
      <c r="T1505" s="77">
        <v>96</v>
      </c>
      <c r="U1505" s="78">
        <f t="shared" ref="U1505:V1510" si="1257">ROUNDUP(X1505,0)</f>
        <v>98</v>
      </c>
      <c r="V1505" s="78">
        <f t="shared" si="1257"/>
        <v>96</v>
      </c>
      <c r="W1505" s="78">
        <v>31.708915184046983</v>
      </c>
      <c r="X1505" s="78">
        <f t="shared" ref="X1505:X1510" si="1258">Q1505/J1505*100</f>
        <v>97.147980986539906</v>
      </c>
      <c r="Y1505" s="78">
        <f t="shared" ref="Y1505:Y1510" si="1259">(P1505/J1505)*100</f>
        <v>95.887972586483912</v>
      </c>
      <c r="Z1505" s="79">
        <f t="shared" ref="Z1505:AB1510" si="1260">J1505-P1505</f>
        <v>616800</v>
      </c>
      <c r="AA1505" s="79">
        <f t="shared" ref="AA1505:AA1510" si="1261">J1505-Q1505</f>
        <v>427800</v>
      </c>
      <c r="AB1505" s="79" t="e">
        <f t="shared" si="1260"/>
        <v>#VALUE!</v>
      </c>
      <c r="AC1505" s="102"/>
      <c r="AD1505" s="103"/>
    </row>
    <row r="1506" spans="1:30" s="146" customFormat="1" ht="30" customHeight="1">
      <c r="A1506" s="150"/>
      <c r="B1506" s="151"/>
      <c r="C1506" s="137" t="s">
        <v>2485</v>
      </c>
      <c r="D1506" s="138"/>
      <c r="E1506" s="138"/>
      <c r="F1506" s="857" t="s">
        <v>1040</v>
      </c>
      <c r="G1506" s="858"/>
      <c r="H1506" s="159" t="s">
        <v>376</v>
      </c>
      <c r="I1506" s="226" t="s">
        <v>44</v>
      </c>
      <c r="J1506" s="295">
        <v>15934000</v>
      </c>
      <c r="K1506" s="223" t="s">
        <v>45</v>
      </c>
      <c r="L1506" s="149" t="s">
        <v>46</v>
      </c>
      <c r="M1506" s="231"/>
      <c r="N1506" s="142">
        <v>15932400</v>
      </c>
      <c r="O1506" s="75">
        <f t="shared" si="1256"/>
        <v>15932400</v>
      </c>
      <c r="P1506" s="74">
        <v>15932400</v>
      </c>
      <c r="Q1506" s="74">
        <v>15932400</v>
      </c>
      <c r="R1506" s="74">
        <v>15932400</v>
      </c>
      <c r="S1506" s="143" t="s">
        <v>2484</v>
      </c>
      <c r="T1506" s="77">
        <v>100</v>
      </c>
      <c r="U1506" s="78">
        <f t="shared" si="1257"/>
        <v>100</v>
      </c>
      <c r="V1506" s="78">
        <f t="shared" si="1257"/>
        <v>100</v>
      </c>
      <c r="W1506" s="78">
        <v>31.708915184046983</v>
      </c>
      <c r="X1506" s="78">
        <f t="shared" si="1258"/>
        <v>99.989958579138943</v>
      </c>
      <c r="Y1506" s="78">
        <f t="shared" si="1259"/>
        <v>99.989958579138943</v>
      </c>
      <c r="Z1506" s="79">
        <f t="shared" si="1260"/>
        <v>1600</v>
      </c>
      <c r="AA1506" s="79">
        <f t="shared" si="1261"/>
        <v>1600</v>
      </c>
      <c r="AB1506" s="79" t="e">
        <f t="shared" si="1260"/>
        <v>#VALUE!</v>
      </c>
      <c r="AC1506" s="103"/>
      <c r="AD1506" s="103"/>
    </row>
    <row r="1507" spans="1:30" s="146" customFormat="1" ht="30" customHeight="1">
      <c r="A1507" s="150"/>
      <c r="B1507" s="151"/>
      <c r="C1507" s="82" t="s">
        <v>2486</v>
      </c>
      <c r="D1507" s="83"/>
      <c r="E1507" s="83"/>
      <c r="F1507" s="822" t="s">
        <v>1043</v>
      </c>
      <c r="G1507" s="823"/>
      <c r="H1507" s="159" t="s">
        <v>376</v>
      </c>
      <c r="I1507" s="226" t="s">
        <v>44</v>
      </c>
      <c r="J1507" s="295">
        <v>12697900</v>
      </c>
      <c r="K1507" s="223" t="s">
        <v>45</v>
      </c>
      <c r="L1507" s="149" t="s">
        <v>46</v>
      </c>
      <c r="M1507" s="231"/>
      <c r="N1507" s="142">
        <v>8932600</v>
      </c>
      <c r="O1507" s="75">
        <f t="shared" si="1256"/>
        <v>8932600</v>
      </c>
      <c r="P1507" s="74">
        <v>12697900</v>
      </c>
      <c r="Q1507" s="74">
        <v>12697900</v>
      </c>
      <c r="R1507" s="74">
        <v>12697900</v>
      </c>
      <c r="S1507" s="143" t="s">
        <v>2484</v>
      </c>
      <c r="T1507" s="77">
        <v>100</v>
      </c>
      <c r="U1507" s="78">
        <f t="shared" si="1257"/>
        <v>100</v>
      </c>
      <c r="V1507" s="78">
        <f t="shared" si="1257"/>
        <v>100</v>
      </c>
      <c r="W1507" s="78">
        <v>31.708915184046983</v>
      </c>
      <c r="X1507" s="78">
        <f t="shared" si="1258"/>
        <v>100</v>
      </c>
      <c r="Y1507" s="78">
        <f t="shared" si="1259"/>
        <v>100</v>
      </c>
      <c r="Z1507" s="79">
        <f t="shared" si="1260"/>
        <v>0</v>
      </c>
      <c r="AA1507" s="79">
        <f t="shared" si="1261"/>
        <v>0</v>
      </c>
      <c r="AB1507" s="79" t="e">
        <f t="shared" si="1260"/>
        <v>#VALUE!</v>
      </c>
      <c r="AC1507" s="103"/>
      <c r="AD1507" s="103"/>
    </row>
    <row r="1508" spans="1:30" s="146" customFormat="1" ht="30" customHeight="1">
      <c r="A1508" s="150"/>
      <c r="B1508" s="151"/>
      <c r="C1508" s="82" t="s">
        <v>2487</v>
      </c>
      <c r="D1508" s="83"/>
      <c r="E1508" s="83"/>
      <c r="F1508" s="822" t="s">
        <v>2488</v>
      </c>
      <c r="G1508" s="823"/>
      <c r="H1508" s="159" t="s">
        <v>376</v>
      </c>
      <c r="I1508" s="226" t="s">
        <v>44</v>
      </c>
      <c r="J1508" s="295">
        <v>10927900</v>
      </c>
      <c r="K1508" s="223" t="s">
        <v>45</v>
      </c>
      <c r="L1508" s="149" t="s">
        <v>46</v>
      </c>
      <c r="M1508" s="231"/>
      <c r="N1508" s="142">
        <f t="shared" ref="N1508:N1510" si="1262">M1508</f>
        <v>0</v>
      </c>
      <c r="O1508" s="75">
        <f t="shared" si="1256"/>
        <v>0</v>
      </c>
      <c r="P1508" s="74">
        <f t="shared" si="1256"/>
        <v>0</v>
      </c>
      <c r="Q1508" s="74">
        <f t="shared" si="1256"/>
        <v>0</v>
      </c>
      <c r="R1508" s="74">
        <f t="shared" si="1256"/>
        <v>0</v>
      </c>
      <c r="S1508" s="143" t="s">
        <v>2484</v>
      </c>
      <c r="T1508" s="77">
        <v>0</v>
      </c>
      <c r="U1508" s="78">
        <f t="shared" si="1257"/>
        <v>0</v>
      </c>
      <c r="V1508" s="78">
        <f t="shared" si="1257"/>
        <v>0</v>
      </c>
      <c r="W1508" s="78">
        <v>31.708915184046983</v>
      </c>
      <c r="X1508" s="78">
        <f t="shared" si="1258"/>
        <v>0</v>
      </c>
      <c r="Y1508" s="78">
        <f t="shared" si="1259"/>
        <v>0</v>
      </c>
      <c r="Z1508" s="79">
        <f t="shared" si="1260"/>
        <v>10927900</v>
      </c>
      <c r="AA1508" s="79">
        <f t="shared" si="1261"/>
        <v>10927900</v>
      </c>
      <c r="AB1508" s="79" t="e">
        <f t="shared" si="1260"/>
        <v>#VALUE!</v>
      </c>
      <c r="AC1508" s="103"/>
      <c r="AD1508" s="103"/>
    </row>
    <row r="1509" spans="1:30" s="146" customFormat="1" ht="30" customHeight="1">
      <c r="A1509" s="150"/>
      <c r="B1509" s="151"/>
      <c r="C1509" s="82" t="s">
        <v>2489</v>
      </c>
      <c r="D1509" s="83"/>
      <c r="E1509" s="83"/>
      <c r="F1509" s="822" t="s">
        <v>49</v>
      </c>
      <c r="G1509" s="823"/>
      <c r="H1509" s="159" t="s">
        <v>376</v>
      </c>
      <c r="I1509" s="226" t="s">
        <v>44</v>
      </c>
      <c r="J1509" s="295">
        <v>19425700</v>
      </c>
      <c r="K1509" s="223" t="s">
        <v>45</v>
      </c>
      <c r="L1509" s="149" t="s">
        <v>46</v>
      </c>
      <c r="M1509" s="231"/>
      <c r="N1509" s="142">
        <v>7736700</v>
      </c>
      <c r="O1509" s="75">
        <f t="shared" si="1256"/>
        <v>7736700</v>
      </c>
      <c r="P1509" s="74">
        <v>15145700</v>
      </c>
      <c r="Q1509" s="74">
        <v>15145700</v>
      </c>
      <c r="R1509" s="74">
        <v>15145700</v>
      </c>
      <c r="S1509" s="143" t="s">
        <v>2484</v>
      </c>
      <c r="T1509" s="77">
        <v>78</v>
      </c>
      <c r="U1509" s="78">
        <f t="shared" si="1257"/>
        <v>78</v>
      </c>
      <c r="V1509" s="78">
        <f t="shared" si="1257"/>
        <v>78</v>
      </c>
      <c r="W1509" s="78">
        <v>31.708915184046983</v>
      </c>
      <c r="X1509" s="78">
        <f t="shared" si="1258"/>
        <v>77.967331936558267</v>
      </c>
      <c r="Y1509" s="78">
        <f t="shared" si="1259"/>
        <v>77.967331936558267</v>
      </c>
      <c r="Z1509" s="79">
        <f t="shared" si="1260"/>
        <v>4280000</v>
      </c>
      <c r="AA1509" s="79">
        <f t="shared" si="1261"/>
        <v>4280000</v>
      </c>
      <c r="AB1509" s="79" t="e">
        <f t="shared" si="1260"/>
        <v>#VALUE!</v>
      </c>
      <c r="AC1509" s="103"/>
      <c r="AD1509" s="103"/>
    </row>
    <row r="1510" spans="1:30" s="146" customFormat="1" ht="30" customHeight="1">
      <c r="A1510" s="150"/>
      <c r="B1510" s="151"/>
      <c r="C1510" s="137" t="s">
        <v>2490</v>
      </c>
      <c r="D1510" s="83"/>
      <c r="E1510" s="83"/>
      <c r="F1510" s="857" t="s">
        <v>170</v>
      </c>
      <c r="G1510" s="858"/>
      <c r="H1510" s="159" t="s">
        <v>376</v>
      </c>
      <c r="I1510" s="226" t="s">
        <v>44</v>
      </c>
      <c r="J1510" s="295">
        <v>86520400</v>
      </c>
      <c r="K1510" s="223" t="s">
        <v>45</v>
      </c>
      <c r="L1510" s="149" t="s">
        <v>46</v>
      </c>
      <c r="M1510" s="231"/>
      <c r="N1510" s="142">
        <f t="shared" si="1262"/>
        <v>0</v>
      </c>
      <c r="O1510" s="75">
        <f t="shared" si="1256"/>
        <v>0</v>
      </c>
      <c r="P1510" s="74">
        <v>13431900</v>
      </c>
      <c r="Q1510" s="74">
        <v>30950600</v>
      </c>
      <c r="R1510" s="74">
        <v>13431900</v>
      </c>
      <c r="S1510" s="143" t="s">
        <v>2484</v>
      </c>
      <c r="T1510" s="77">
        <v>16</v>
      </c>
      <c r="U1510" s="78">
        <f t="shared" si="1257"/>
        <v>36</v>
      </c>
      <c r="V1510" s="78">
        <f t="shared" si="1257"/>
        <v>16</v>
      </c>
      <c r="W1510" s="78">
        <v>31.708915184046983</v>
      </c>
      <c r="X1510" s="78">
        <f t="shared" si="1258"/>
        <v>35.772603917688777</v>
      </c>
      <c r="Y1510" s="78">
        <f t="shared" si="1259"/>
        <v>15.524546812081313</v>
      </c>
      <c r="Z1510" s="79">
        <f t="shared" si="1260"/>
        <v>73088500</v>
      </c>
      <c r="AA1510" s="79">
        <f t="shared" si="1261"/>
        <v>55569800</v>
      </c>
      <c r="AB1510" s="79" t="e">
        <f t="shared" si="1260"/>
        <v>#VALUE!</v>
      </c>
      <c r="AC1510" s="103"/>
      <c r="AD1510" s="103"/>
    </row>
    <row r="1511" spans="1:30" s="562" customFormat="1" ht="30" customHeight="1">
      <c r="A1511" s="553"/>
      <c r="B1511" s="554"/>
      <c r="C1511" s="517" t="s">
        <v>2491</v>
      </c>
      <c r="D1511" s="518"/>
      <c r="E1511" s="518"/>
      <c r="F1511" s="861" t="s">
        <v>51</v>
      </c>
      <c r="G1511" s="884"/>
      <c r="H1511" s="555"/>
      <c r="I1511" s="221"/>
      <c r="J1511" s="556"/>
      <c r="K1511" s="557"/>
      <c r="L1511" s="557"/>
      <c r="M1511" s="558"/>
      <c r="N1511" s="559"/>
      <c r="O1511" s="559"/>
      <c r="P1511" s="559"/>
      <c r="Q1511" s="559"/>
      <c r="R1511" s="559"/>
      <c r="S1511" s="560"/>
      <c r="T1511" s="220"/>
      <c r="U1511" s="220"/>
      <c r="V1511" s="561"/>
      <c r="W1511" s="561"/>
      <c r="X1511" s="561"/>
      <c r="Y1511" s="561"/>
      <c r="Z1511" s="289"/>
      <c r="AA1511" s="289"/>
      <c r="AB1511" s="289"/>
      <c r="AC1511" s="64"/>
      <c r="AD1511" s="64"/>
    </row>
    <row r="1512" spans="1:30" s="146" customFormat="1" ht="30" customHeight="1">
      <c r="A1512" s="150"/>
      <c r="B1512" s="151"/>
      <c r="C1512" s="137" t="s">
        <v>2492</v>
      </c>
      <c r="D1512" s="138"/>
      <c r="E1512" s="138"/>
      <c r="F1512" s="857" t="s">
        <v>53</v>
      </c>
      <c r="G1512" s="858"/>
      <c r="H1512" s="159" t="s">
        <v>376</v>
      </c>
      <c r="I1512" s="226" t="s">
        <v>44</v>
      </c>
      <c r="J1512" s="295">
        <v>13044502190</v>
      </c>
      <c r="K1512" s="223" t="s">
        <v>45</v>
      </c>
      <c r="L1512" s="149" t="s">
        <v>46</v>
      </c>
      <c r="M1512" s="231"/>
      <c r="N1512" s="142">
        <v>3727847766</v>
      </c>
      <c r="O1512" s="75">
        <v>4191027767</v>
      </c>
      <c r="P1512" s="74">
        <v>6120056384</v>
      </c>
      <c r="Q1512" s="74">
        <v>7435146958</v>
      </c>
      <c r="R1512" s="74">
        <v>6120056384</v>
      </c>
      <c r="S1512" s="143" t="s">
        <v>2484</v>
      </c>
      <c r="T1512" s="77">
        <v>47</v>
      </c>
      <c r="U1512" s="78">
        <f t="shared" ref="U1512:V1515" si="1263">ROUNDUP(X1512,0)</f>
        <v>57</v>
      </c>
      <c r="V1512" s="78">
        <f t="shared" si="1263"/>
        <v>47</v>
      </c>
      <c r="W1512" s="78">
        <v>31.708915184046983</v>
      </c>
      <c r="X1512" s="78">
        <f t="shared" ref="X1512:X1515" si="1264">Q1512/J1512*100</f>
        <v>56.998318906334589</v>
      </c>
      <c r="Y1512" s="78">
        <f>(P1512/J1512)*100</f>
        <v>46.916749254652849</v>
      </c>
      <c r="Z1512" s="79">
        <f t="shared" ref="Z1512:AB1515" si="1265">J1512-P1512</f>
        <v>6924445806</v>
      </c>
      <c r="AA1512" s="79">
        <f>J1512-Q1512</f>
        <v>5609355232</v>
      </c>
      <c r="AB1512" s="79" t="e">
        <f t="shared" si="1265"/>
        <v>#VALUE!</v>
      </c>
      <c r="AC1512" s="103"/>
      <c r="AD1512" s="103"/>
    </row>
    <row r="1513" spans="1:30" s="146" customFormat="1" ht="30" customHeight="1">
      <c r="A1513" s="150"/>
      <c r="B1513" s="151"/>
      <c r="C1513" s="137" t="s">
        <v>2493</v>
      </c>
      <c r="D1513" s="138"/>
      <c r="E1513" s="138"/>
      <c r="F1513" s="857" t="s">
        <v>174</v>
      </c>
      <c r="G1513" s="858"/>
      <c r="H1513" s="159" t="s">
        <v>376</v>
      </c>
      <c r="I1513" s="226" t="s">
        <v>44</v>
      </c>
      <c r="J1513" s="295">
        <v>177444000</v>
      </c>
      <c r="K1513" s="223" t="s">
        <v>45</v>
      </c>
      <c r="L1513" s="149" t="s">
        <v>46</v>
      </c>
      <c r="M1513" s="231"/>
      <c r="N1513" s="142">
        <v>42186000</v>
      </c>
      <c r="O1513" s="75">
        <f t="shared" ref="O1513:R1515" si="1266">N1513</f>
        <v>42186000</v>
      </c>
      <c r="P1513" s="74">
        <v>42186000</v>
      </c>
      <c r="Q1513" s="74">
        <v>84372000</v>
      </c>
      <c r="R1513" s="74">
        <v>42186000</v>
      </c>
      <c r="S1513" s="143" t="s">
        <v>2484</v>
      </c>
      <c r="T1513" s="77">
        <v>24</v>
      </c>
      <c r="U1513" s="78">
        <f t="shared" si="1263"/>
        <v>48</v>
      </c>
      <c r="V1513" s="78">
        <f t="shared" si="1263"/>
        <v>24</v>
      </c>
      <c r="W1513" s="78">
        <v>31.708915184046983</v>
      </c>
      <c r="X1513" s="78">
        <f t="shared" si="1264"/>
        <v>47.548522350713462</v>
      </c>
      <c r="Y1513" s="78">
        <f>(P1513/J1513)*100</f>
        <v>23.774261175356731</v>
      </c>
      <c r="Z1513" s="79">
        <f t="shared" si="1265"/>
        <v>135258000</v>
      </c>
      <c r="AA1513" s="79">
        <f>J1513-Q1513</f>
        <v>93072000</v>
      </c>
      <c r="AB1513" s="79" t="e">
        <f t="shared" si="1265"/>
        <v>#VALUE!</v>
      </c>
      <c r="AC1513" s="103"/>
      <c r="AD1513" s="103"/>
    </row>
    <row r="1514" spans="1:30" s="146" customFormat="1" ht="30" customHeight="1">
      <c r="A1514" s="150"/>
      <c r="B1514" s="151"/>
      <c r="C1514" s="82" t="s">
        <v>2494</v>
      </c>
      <c r="D1514" s="138"/>
      <c r="E1514" s="138"/>
      <c r="F1514" s="822" t="s">
        <v>57</v>
      </c>
      <c r="G1514" s="823"/>
      <c r="H1514" s="159" t="s">
        <v>376</v>
      </c>
      <c r="I1514" s="226" t="s">
        <v>44</v>
      </c>
      <c r="J1514" s="295">
        <v>11999900</v>
      </c>
      <c r="K1514" s="223" t="s">
        <v>45</v>
      </c>
      <c r="L1514" s="149" t="s">
        <v>46</v>
      </c>
      <c r="M1514" s="231"/>
      <c r="N1514" s="142">
        <v>11999900</v>
      </c>
      <c r="O1514" s="75">
        <f t="shared" si="1266"/>
        <v>11999900</v>
      </c>
      <c r="P1514" s="74">
        <f t="shared" si="1266"/>
        <v>11999900</v>
      </c>
      <c r="Q1514" s="74">
        <v>11999900</v>
      </c>
      <c r="R1514" s="74">
        <f t="shared" si="1266"/>
        <v>11999900</v>
      </c>
      <c r="S1514" s="143" t="s">
        <v>2484</v>
      </c>
      <c r="T1514" s="77">
        <v>100</v>
      </c>
      <c r="U1514" s="78">
        <f t="shared" si="1263"/>
        <v>100</v>
      </c>
      <c r="V1514" s="78">
        <f t="shared" si="1263"/>
        <v>100</v>
      </c>
      <c r="W1514" s="78">
        <v>31.708915184046983</v>
      </c>
      <c r="X1514" s="78">
        <f t="shared" si="1264"/>
        <v>100</v>
      </c>
      <c r="Y1514" s="78">
        <f>(P1514/J1514)*100</f>
        <v>100</v>
      </c>
      <c r="Z1514" s="79">
        <f t="shared" si="1265"/>
        <v>0</v>
      </c>
      <c r="AA1514" s="79">
        <f>J1514-Q1514</f>
        <v>0</v>
      </c>
      <c r="AB1514" s="79" t="e">
        <f t="shared" si="1265"/>
        <v>#VALUE!</v>
      </c>
      <c r="AC1514" s="103"/>
      <c r="AD1514" s="103"/>
    </row>
    <row r="1515" spans="1:30" s="146" customFormat="1" ht="30" customHeight="1">
      <c r="A1515" s="150"/>
      <c r="B1515" s="151"/>
      <c r="C1515" s="82" t="s">
        <v>2495</v>
      </c>
      <c r="D1515" s="83"/>
      <c r="E1515" s="83"/>
      <c r="F1515" s="822" t="s">
        <v>472</v>
      </c>
      <c r="G1515" s="823"/>
      <c r="H1515" s="159" t="s">
        <v>376</v>
      </c>
      <c r="I1515" s="226" t="s">
        <v>44</v>
      </c>
      <c r="J1515" s="295">
        <v>12000000</v>
      </c>
      <c r="K1515" s="223" t="s">
        <v>45</v>
      </c>
      <c r="L1515" s="149" t="s">
        <v>46</v>
      </c>
      <c r="M1515" s="231"/>
      <c r="N1515" s="142">
        <v>2127400</v>
      </c>
      <c r="O1515" s="75">
        <f t="shared" si="1266"/>
        <v>2127400</v>
      </c>
      <c r="P1515" s="74">
        <v>2971800</v>
      </c>
      <c r="Q1515" s="74">
        <v>8699100</v>
      </c>
      <c r="R1515" s="74">
        <v>2971800</v>
      </c>
      <c r="S1515" s="143" t="s">
        <v>2484</v>
      </c>
      <c r="T1515" s="77">
        <v>25</v>
      </c>
      <c r="U1515" s="78">
        <f t="shared" si="1263"/>
        <v>73</v>
      </c>
      <c r="V1515" s="78">
        <f t="shared" si="1263"/>
        <v>25</v>
      </c>
      <c r="W1515" s="78">
        <v>31.708915184046983</v>
      </c>
      <c r="X1515" s="78">
        <f t="shared" si="1264"/>
        <v>72.492500000000007</v>
      </c>
      <c r="Y1515" s="78">
        <f>(P1515/J1515)*100</f>
        <v>24.765000000000001</v>
      </c>
      <c r="Z1515" s="79">
        <f t="shared" si="1265"/>
        <v>9028200</v>
      </c>
      <c r="AA1515" s="79">
        <f>J1515-Q1515</f>
        <v>3300900</v>
      </c>
      <c r="AB1515" s="79" t="e">
        <f t="shared" si="1265"/>
        <v>#VALUE!</v>
      </c>
      <c r="AC1515" s="103"/>
      <c r="AD1515" s="103"/>
    </row>
    <row r="1516" spans="1:30" s="562" customFormat="1" ht="30" customHeight="1">
      <c r="A1516" s="553"/>
      <c r="B1516" s="554"/>
      <c r="C1516" s="517" t="s">
        <v>2496</v>
      </c>
      <c r="D1516" s="518"/>
      <c r="E1516" s="518"/>
      <c r="F1516" s="861" t="s">
        <v>59</v>
      </c>
      <c r="G1516" s="884"/>
      <c r="H1516" s="555"/>
      <c r="I1516" s="221"/>
      <c r="J1516" s="556"/>
      <c r="K1516" s="557"/>
      <c r="L1516" s="557"/>
      <c r="M1516" s="558"/>
      <c r="N1516" s="559"/>
      <c r="O1516" s="559"/>
      <c r="P1516" s="559"/>
      <c r="Q1516" s="559"/>
      <c r="R1516" s="559"/>
      <c r="S1516" s="560"/>
      <c r="T1516" s="220"/>
      <c r="U1516" s="220"/>
      <c r="V1516" s="561"/>
      <c r="W1516" s="561"/>
      <c r="X1516" s="561"/>
      <c r="Y1516" s="561"/>
      <c r="Z1516" s="289"/>
      <c r="AA1516" s="289"/>
      <c r="AB1516" s="289"/>
      <c r="AC1516" s="64"/>
      <c r="AD1516" s="64"/>
    </row>
    <row r="1517" spans="1:30" s="146" customFormat="1" ht="30" customHeight="1">
      <c r="A1517" s="150"/>
      <c r="B1517" s="151"/>
      <c r="C1517" s="82" t="s">
        <v>2497</v>
      </c>
      <c r="D1517" s="138"/>
      <c r="E1517" s="138"/>
      <c r="F1517" s="822" t="s">
        <v>178</v>
      </c>
      <c r="G1517" s="823"/>
      <c r="H1517" s="159" t="s">
        <v>376</v>
      </c>
      <c r="I1517" s="226" t="s">
        <v>44</v>
      </c>
      <c r="J1517" s="295">
        <v>62684500</v>
      </c>
      <c r="K1517" s="223" t="s">
        <v>45</v>
      </c>
      <c r="L1517" s="149" t="s">
        <v>46</v>
      </c>
      <c r="M1517" s="231"/>
      <c r="N1517" s="142">
        <v>8740200</v>
      </c>
      <c r="O1517" s="75">
        <f>N1517</f>
        <v>8740200</v>
      </c>
      <c r="P1517" s="74">
        <v>14197200</v>
      </c>
      <c r="Q1517" s="74">
        <v>30045400</v>
      </c>
      <c r="R1517" s="74">
        <v>14197200</v>
      </c>
      <c r="S1517" s="143" t="s">
        <v>2484</v>
      </c>
      <c r="T1517" s="77">
        <v>23</v>
      </c>
      <c r="U1517" s="78">
        <f t="shared" ref="U1517:V1517" si="1267">ROUNDUP(X1517,0)</f>
        <v>48</v>
      </c>
      <c r="V1517" s="78">
        <f t="shared" si="1267"/>
        <v>23</v>
      </c>
      <c r="W1517" s="78">
        <v>31.708915184046983</v>
      </c>
      <c r="X1517" s="78">
        <f t="shared" ref="X1517" si="1268">Q1517/J1517*100</f>
        <v>47.931147253308232</v>
      </c>
      <c r="Y1517" s="78">
        <f>(P1517/J1517)*100</f>
        <v>22.648661152278475</v>
      </c>
      <c r="Z1517" s="79">
        <f>J1517-P1517</f>
        <v>48487300</v>
      </c>
      <c r="AA1517" s="79">
        <f>J1517-Q1517</f>
        <v>32639100</v>
      </c>
      <c r="AB1517" s="79" t="e">
        <f>L1517-R1517</f>
        <v>#VALUE!</v>
      </c>
      <c r="AC1517" s="103"/>
      <c r="AD1517" s="103"/>
    </row>
    <row r="1518" spans="1:30" s="562" customFormat="1" ht="30" customHeight="1">
      <c r="A1518" s="553"/>
      <c r="B1518" s="554"/>
      <c r="C1518" s="565" t="s">
        <v>2498</v>
      </c>
      <c r="D1518" s="518"/>
      <c r="E1518" s="518"/>
      <c r="F1518" s="861" t="s">
        <v>2499</v>
      </c>
      <c r="G1518" s="884"/>
      <c r="H1518" s="555"/>
      <c r="I1518" s="221"/>
      <c r="J1518" s="556"/>
      <c r="K1518" s="557"/>
      <c r="L1518" s="557"/>
      <c r="M1518" s="558"/>
      <c r="N1518" s="559"/>
      <c r="O1518" s="559"/>
      <c r="P1518" s="559"/>
      <c r="Q1518" s="559"/>
      <c r="R1518" s="559"/>
      <c r="S1518" s="560"/>
      <c r="T1518" s="220"/>
      <c r="U1518" s="220"/>
      <c r="V1518" s="561"/>
      <c r="W1518" s="561"/>
      <c r="X1518" s="561"/>
      <c r="Y1518" s="561"/>
      <c r="Z1518" s="289"/>
      <c r="AA1518" s="289"/>
      <c r="AB1518" s="289"/>
      <c r="AC1518" s="64"/>
      <c r="AD1518" s="64"/>
    </row>
    <row r="1519" spans="1:30" s="146" customFormat="1" ht="30" customHeight="1">
      <c r="A1519" s="150"/>
      <c r="B1519" s="151"/>
      <c r="C1519" s="82" t="s">
        <v>2500</v>
      </c>
      <c r="D1519" s="83"/>
      <c r="E1519" s="83"/>
      <c r="F1519" s="822" t="s">
        <v>2501</v>
      </c>
      <c r="G1519" s="823"/>
      <c r="H1519" s="159" t="s">
        <v>376</v>
      </c>
      <c r="I1519" s="226" t="s">
        <v>44</v>
      </c>
      <c r="J1519" s="295">
        <v>658441812</v>
      </c>
      <c r="K1519" s="223" t="s">
        <v>45</v>
      </c>
      <c r="L1519" s="149" t="s">
        <v>46</v>
      </c>
      <c r="M1519" s="231"/>
      <c r="N1519" s="142">
        <v>228050194</v>
      </c>
      <c r="O1519" s="75">
        <v>279120167</v>
      </c>
      <c r="P1519" s="74">
        <v>329220496</v>
      </c>
      <c r="Q1519" s="74">
        <v>431360442</v>
      </c>
      <c r="R1519" s="74">
        <v>329220496</v>
      </c>
      <c r="S1519" s="143" t="s">
        <v>2484</v>
      </c>
      <c r="T1519" s="77">
        <v>50</v>
      </c>
      <c r="U1519" s="78">
        <f t="shared" ref="U1519:V1520" si="1269">ROUNDUP(X1519,0)</f>
        <v>66</v>
      </c>
      <c r="V1519" s="78">
        <f t="shared" si="1269"/>
        <v>50</v>
      </c>
      <c r="W1519" s="78">
        <v>31.708915184046983</v>
      </c>
      <c r="X1519" s="78">
        <f t="shared" ref="X1519:X1520" si="1270">Q1519/J1519*100</f>
        <v>65.512310144726953</v>
      </c>
      <c r="Y1519" s="78">
        <f>(P1519/J1519)*100</f>
        <v>49.999937731779404</v>
      </c>
      <c r="Z1519" s="79">
        <f t="shared" ref="Z1519:AB1520" si="1271">J1519-P1519</f>
        <v>329221316</v>
      </c>
      <c r="AA1519" s="79">
        <f>J1519-Q1519</f>
        <v>227081370</v>
      </c>
      <c r="AB1519" s="79" t="e">
        <f t="shared" si="1271"/>
        <v>#VALUE!</v>
      </c>
      <c r="AC1519" s="103"/>
      <c r="AD1519" s="103"/>
    </row>
    <row r="1520" spans="1:30" s="35" customFormat="1" ht="30" customHeight="1">
      <c r="A1520" s="5"/>
      <c r="B1520" s="24"/>
      <c r="C1520" s="504" t="s">
        <v>2502</v>
      </c>
      <c r="D1520" s="505"/>
      <c r="E1520" s="505"/>
      <c r="F1520" s="866" t="s">
        <v>2503</v>
      </c>
      <c r="G1520" s="867"/>
      <c r="H1520" s="27"/>
      <c r="I1520" s="28"/>
      <c r="J1520" s="506">
        <f>SUM(J1521:J1525)</f>
        <v>946837500</v>
      </c>
      <c r="K1520" s="507"/>
      <c r="L1520" s="508"/>
      <c r="M1520" s="508"/>
      <c r="N1520" s="506">
        <f>SUM(N1521:N1525)</f>
        <v>211801093</v>
      </c>
      <c r="O1520" s="506">
        <f>SUM(O1521:O1525)</f>
        <v>211801093</v>
      </c>
      <c r="P1520" s="506">
        <f>SUM(P1521:P1525)</f>
        <v>302210695</v>
      </c>
      <c r="Q1520" s="506">
        <f>SUM(Q1521:Q1525)</f>
        <v>609807273</v>
      </c>
      <c r="R1520" s="506">
        <f>SUM(R1521:R1525)</f>
        <v>302210695</v>
      </c>
      <c r="S1520" s="541"/>
      <c r="T1520" s="259">
        <v>32</v>
      </c>
      <c r="U1520" s="259">
        <f t="shared" si="1269"/>
        <v>65</v>
      </c>
      <c r="V1520" s="259">
        <f t="shared" si="1269"/>
        <v>32</v>
      </c>
      <c r="W1520" s="259">
        <v>31.708915184046983</v>
      </c>
      <c r="X1520" s="259">
        <f t="shared" si="1270"/>
        <v>64.404638916392727</v>
      </c>
      <c r="Y1520" s="259">
        <f>(P1520/J1520)*100</f>
        <v>31.917905131556367</v>
      </c>
      <c r="Z1520" s="29">
        <f t="shared" si="1271"/>
        <v>644626805</v>
      </c>
      <c r="AA1520" s="29">
        <f>J1520-Q1520</f>
        <v>337030227</v>
      </c>
      <c r="AB1520" s="29">
        <f t="shared" si="1271"/>
        <v>-302210695</v>
      </c>
      <c r="AC1520" s="29"/>
      <c r="AD1520" s="34"/>
    </row>
    <row r="1521" spans="1:30" s="35" customFormat="1" ht="30" customHeight="1">
      <c r="A1521" s="5"/>
      <c r="B1521" s="24"/>
      <c r="C1521" s="509" t="s">
        <v>2415</v>
      </c>
      <c r="D1521" s="510"/>
      <c r="E1521" s="510"/>
      <c r="F1521" s="863" t="s">
        <v>2416</v>
      </c>
      <c r="G1521" s="864"/>
      <c r="H1521" s="511"/>
      <c r="I1521" s="512"/>
      <c r="J1521" s="513"/>
      <c r="K1521" s="514"/>
      <c r="L1521" s="515"/>
      <c r="M1521" s="515"/>
      <c r="N1521" s="516"/>
      <c r="O1521" s="516"/>
      <c r="P1521" s="516"/>
      <c r="Q1521" s="516"/>
      <c r="R1521" s="516"/>
      <c r="S1521" s="392"/>
      <c r="T1521" s="120"/>
      <c r="U1521" s="120"/>
      <c r="V1521" s="120"/>
      <c r="W1521" s="120"/>
      <c r="X1521" s="120"/>
      <c r="Y1521" s="120"/>
      <c r="Z1521" s="210"/>
      <c r="AA1521" s="210"/>
      <c r="AB1521" s="210"/>
      <c r="AC1521" s="42"/>
      <c r="AD1521" s="49"/>
    </row>
    <row r="1522" spans="1:30" s="293" customFormat="1" ht="30" customHeight="1">
      <c r="A1522" s="5"/>
      <c r="B1522" s="24"/>
      <c r="C1522" s="517" t="s">
        <v>2504</v>
      </c>
      <c r="D1522" s="518"/>
      <c r="E1522" s="518"/>
      <c r="F1522" s="861" t="s">
        <v>2505</v>
      </c>
      <c r="G1522" s="862"/>
      <c r="H1522" s="519"/>
      <c r="I1522" s="520"/>
      <c r="J1522" s="327"/>
      <c r="K1522" s="328"/>
      <c r="L1522" s="521"/>
      <c r="M1522" s="521"/>
      <c r="N1522" s="218"/>
      <c r="O1522" s="218"/>
      <c r="P1522" s="218"/>
      <c r="Q1522" s="218"/>
      <c r="R1522" s="218"/>
      <c r="S1522" s="270"/>
      <c r="T1522" s="220"/>
      <c r="U1522" s="220"/>
      <c r="V1522" s="220"/>
      <c r="W1522" s="220"/>
      <c r="X1522" s="220"/>
      <c r="Y1522" s="220"/>
      <c r="Z1522" s="215"/>
      <c r="AA1522" s="215"/>
      <c r="AB1522" s="215"/>
      <c r="AC1522" s="63"/>
      <c r="AD1522" s="64"/>
    </row>
    <row r="1523" spans="1:30" s="100" customFormat="1" ht="30" customHeight="1">
      <c r="A1523" s="88"/>
      <c r="B1523" s="89"/>
      <c r="C1523" s="137" t="s">
        <v>2506</v>
      </c>
      <c r="D1523" s="138"/>
      <c r="E1523" s="138"/>
      <c r="F1523" s="857" t="s">
        <v>2505</v>
      </c>
      <c r="G1523" s="865"/>
      <c r="H1523" s="159" t="s">
        <v>376</v>
      </c>
      <c r="I1523" s="563" t="s">
        <v>44</v>
      </c>
      <c r="J1523" s="222">
        <v>530839100</v>
      </c>
      <c r="K1523" s="223" t="s">
        <v>45</v>
      </c>
      <c r="L1523" s="412" t="s">
        <v>46</v>
      </c>
      <c r="M1523" s="412"/>
      <c r="N1523" s="142">
        <v>116796000</v>
      </c>
      <c r="O1523" s="75">
        <f t="shared" ref="O1523:O1525" si="1272">N1523</f>
        <v>116796000</v>
      </c>
      <c r="P1523" s="74">
        <v>142289000</v>
      </c>
      <c r="Q1523" s="74">
        <v>359256800</v>
      </c>
      <c r="R1523" s="74">
        <v>142289000</v>
      </c>
      <c r="S1523" s="143" t="s">
        <v>2507</v>
      </c>
      <c r="T1523" s="77">
        <v>27</v>
      </c>
      <c r="U1523" s="78">
        <f t="shared" ref="U1523:V1526" si="1273">ROUNDUP(X1523,0)</f>
        <v>68</v>
      </c>
      <c r="V1523" s="78">
        <f t="shared" si="1273"/>
        <v>27</v>
      </c>
      <c r="W1523" s="78">
        <v>31.708915184046983</v>
      </c>
      <c r="X1523" s="78">
        <f t="shared" ref="X1523:X1526" si="1274">Q1523/J1523*100</f>
        <v>67.677154904376863</v>
      </c>
      <c r="Y1523" s="78">
        <f>(P1523/J1523)*100</f>
        <v>26.804543975754612</v>
      </c>
      <c r="Z1523" s="79">
        <f t="shared" ref="Z1523:AB1526" si="1275">J1523-P1523</f>
        <v>388550100</v>
      </c>
      <c r="AA1523" s="79">
        <f>J1523-Q1523</f>
        <v>171582300</v>
      </c>
      <c r="AB1523" s="79" t="e">
        <f t="shared" si="1275"/>
        <v>#VALUE!</v>
      </c>
      <c r="AC1523" s="102"/>
      <c r="AD1523" s="103"/>
    </row>
    <row r="1524" spans="1:30" s="100" customFormat="1" ht="30" customHeight="1">
      <c r="A1524" s="88"/>
      <c r="B1524" s="89"/>
      <c r="C1524" s="137" t="s">
        <v>2508</v>
      </c>
      <c r="D1524" s="138"/>
      <c r="E1524" s="138"/>
      <c r="F1524" s="857" t="s">
        <v>2509</v>
      </c>
      <c r="G1524" s="865"/>
      <c r="H1524" s="159" t="s">
        <v>376</v>
      </c>
      <c r="I1524" s="563" t="s">
        <v>44</v>
      </c>
      <c r="J1524" s="222">
        <v>193471600</v>
      </c>
      <c r="K1524" s="223" t="s">
        <v>45</v>
      </c>
      <c r="L1524" s="412" t="s">
        <v>46</v>
      </c>
      <c r="M1524" s="412"/>
      <c r="N1524" s="142">
        <v>53948503</v>
      </c>
      <c r="O1524" s="75">
        <f t="shared" si="1272"/>
        <v>53948503</v>
      </c>
      <c r="P1524" s="74">
        <v>66281503</v>
      </c>
      <c r="Q1524" s="74">
        <v>109529738</v>
      </c>
      <c r="R1524" s="74">
        <v>66281503</v>
      </c>
      <c r="S1524" s="143" t="s">
        <v>2507</v>
      </c>
      <c r="T1524" s="77">
        <v>35</v>
      </c>
      <c r="U1524" s="78">
        <f t="shared" si="1273"/>
        <v>57</v>
      </c>
      <c r="V1524" s="78">
        <f t="shared" si="1273"/>
        <v>35</v>
      </c>
      <c r="W1524" s="78">
        <v>31.708915184046983</v>
      </c>
      <c r="X1524" s="78">
        <f t="shared" si="1274"/>
        <v>56.612824828036779</v>
      </c>
      <c r="Y1524" s="78">
        <f>(P1524/J1524)*100</f>
        <v>34.259034917786387</v>
      </c>
      <c r="Z1524" s="79">
        <f t="shared" si="1275"/>
        <v>127190097</v>
      </c>
      <c r="AA1524" s="79">
        <f>J1524-Q1524</f>
        <v>83941862</v>
      </c>
      <c r="AB1524" s="79" t="e">
        <f t="shared" si="1275"/>
        <v>#VALUE!</v>
      </c>
      <c r="AC1524" s="102"/>
      <c r="AD1524" s="103"/>
    </row>
    <row r="1525" spans="1:30" s="100" customFormat="1" ht="30" customHeight="1">
      <c r="A1525" s="88"/>
      <c r="B1525" s="89"/>
      <c r="C1525" s="137" t="s">
        <v>2510</v>
      </c>
      <c r="D1525" s="138"/>
      <c r="E1525" s="138"/>
      <c r="F1525" s="857" t="s">
        <v>2511</v>
      </c>
      <c r="G1525" s="865"/>
      <c r="H1525" s="159" t="s">
        <v>376</v>
      </c>
      <c r="I1525" s="563" t="s">
        <v>44</v>
      </c>
      <c r="J1525" s="222">
        <v>222526800</v>
      </c>
      <c r="K1525" s="223" t="s">
        <v>45</v>
      </c>
      <c r="L1525" s="412" t="s">
        <v>46</v>
      </c>
      <c r="M1525" s="412"/>
      <c r="N1525" s="142">
        <v>41056590</v>
      </c>
      <c r="O1525" s="75">
        <f t="shared" si="1272"/>
        <v>41056590</v>
      </c>
      <c r="P1525" s="74">
        <v>93640192</v>
      </c>
      <c r="Q1525" s="74">
        <v>141020735</v>
      </c>
      <c r="R1525" s="74">
        <v>93640192</v>
      </c>
      <c r="S1525" s="143" t="s">
        <v>2507</v>
      </c>
      <c r="T1525" s="77">
        <v>43</v>
      </c>
      <c r="U1525" s="78">
        <f t="shared" si="1273"/>
        <v>64</v>
      </c>
      <c r="V1525" s="78">
        <f t="shared" si="1273"/>
        <v>43</v>
      </c>
      <c r="W1525" s="78">
        <v>31.708915184046983</v>
      </c>
      <c r="X1525" s="78">
        <f t="shared" si="1274"/>
        <v>63.372472439274731</v>
      </c>
      <c r="Y1525" s="78">
        <f>(P1525/J1525)*100</f>
        <v>42.080410988698894</v>
      </c>
      <c r="Z1525" s="79">
        <f t="shared" si="1275"/>
        <v>128886608</v>
      </c>
      <c r="AA1525" s="79">
        <f>J1525-Q1525</f>
        <v>81506065</v>
      </c>
      <c r="AB1525" s="79" t="e">
        <f t="shared" si="1275"/>
        <v>#VALUE!</v>
      </c>
      <c r="AC1525" s="102"/>
      <c r="AD1525" s="103"/>
    </row>
    <row r="1526" spans="1:30" s="241" customFormat="1" ht="30" customHeight="1">
      <c r="A1526" s="234"/>
      <c r="B1526" s="235"/>
      <c r="C1526" s="25" t="s">
        <v>2512</v>
      </c>
      <c r="D1526" s="109"/>
      <c r="E1526" s="109"/>
      <c r="F1526" s="818" t="s">
        <v>2513</v>
      </c>
      <c r="G1526" s="819"/>
      <c r="H1526" s="27"/>
      <c r="I1526" s="28"/>
      <c r="J1526" s="258">
        <f>SUM(J1527:J1591)</f>
        <v>37592191337</v>
      </c>
      <c r="K1526" s="259"/>
      <c r="L1526" s="258"/>
      <c r="M1526" s="258"/>
      <c r="N1526" s="258">
        <f>SUM(N1527:N1591)</f>
        <v>9156634341</v>
      </c>
      <c r="O1526" s="258">
        <f>SUM(O1527:O1591)</f>
        <v>11499019085</v>
      </c>
      <c r="P1526" s="258">
        <f>SUM(P1527:P1591)</f>
        <v>15763883185</v>
      </c>
      <c r="Q1526" s="258">
        <f>SUM(Q1527:Q1591)</f>
        <v>19234865522</v>
      </c>
      <c r="R1526" s="258">
        <f>SUM(R1527:R1591)</f>
        <v>15791537585</v>
      </c>
      <c r="S1526" s="260"/>
      <c r="T1526" s="259">
        <v>50</v>
      </c>
      <c r="U1526" s="259">
        <f t="shared" si="1273"/>
        <v>52</v>
      </c>
      <c r="V1526" s="259">
        <f t="shared" si="1273"/>
        <v>42</v>
      </c>
      <c r="W1526" s="259">
        <v>31.708915184046983</v>
      </c>
      <c r="X1526" s="259">
        <f t="shared" si="1274"/>
        <v>51.167183497143313</v>
      </c>
      <c r="Y1526" s="259">
        <f>(P1526/J1526)*100</f>
        <v>41.93392995817311</v>
      </c>
      <c r="Z1526" s="29">
        <f t="shared" si="1275"/>
        <v>21828308152</v>
      </c>
      <c r="AA1526" s="29">
        <f>J1526-Q1526</f>
        <v>18357325815</v>
      </c>
      <c r="AB1526" s="29">
        <f t="shared" si="1275"/>
        <v>-15791537585</v>
      </c>
      <c r="AC1526" s="260"/>
      <c r="AD1526" s="164"/>
    </row>
    <row r="1527" spans="1:30" s="50" customFormat="1" ht="30" customHeight="1">
      <c r="A1527" s="277"/>
      <c r="B1527" s="278"/>
      <c r="C1527" s="38" t="s">
        <v>2514</v>
      </c>
      <c r="D1527" s="165"/>
      <c r="E1527" s="165"/>
      <c r="F1527" s="772" t="s">
        <v>38</v>
      </c>
      <c r="G1527" s="773"/>
      <c r="H1527" s="40"/>
      <c r="I1527" s="41"/>
      <c r="J1527" s="210"/>
      <c r="K1527" s="120"/>
      <c r="L1527" s="116"/>
      <c r="M1527" s="116"/>
      <c r="N1527" s="287"/>
      <c r="O1527" s="287"/>
      <c r="P1527" s="287"/>
      <c r="Q1527" s="287"/>
      <c r="R1527" s="287"/>
      <c r="S1527" s="238"/>
      <c r="T1527" s="120"/>
      <c r="U1527" s="120"/>
      <c r="V1527" s="120"/>
      <c r="W1527" s="120"/>
      <c r="X1527" s="120"/>
      <c r="Y1527" s="120"/>
      <c r="Z1527" s="210"/>
      <c r="AA1527" s="210"/>
      <c r="AB1527" s="210"/>
      <c r="AC1527" s="213"/>
      <c r="AD1527" s="263"/>
    </row>
    <row r="1528" spans="1:30" s="65" customFormat="1" ht="30" customHeight="1">
      <c r="A1528" s="264"/>
      <c r="B1528" s="265"/>
      <c r="C1528" s="51" t="s">
        <v>2515</v>
      </c>
      <c r="D1528" s="171"/>
      <c r="E1528" s="171"/>
      <c r="F1528" s="802" t="s">
        <v>40</v>
      </c>
      <c r="G1528" s="817"/>
      <c r="H1528" s="266"/>
      <c r="I1528" s="266"/>
      <c r="J1528" s="215"/>
      <c r="K1528" s="220"/>
      <c r="L1528" s="267"/>
      <c r="M1528" s="290"/>
      <c r="N1528" s="300"/>
      <c r="O1528" s="300"/>
      <c r="P1528" s="300"/>
      <c r="Q1528" s="300"/>
      <c r="R1528" s="300"/>
      <c r="S1528" s="270"/>
      <c r="T1528" s="220"/>
      <c r="U1528" s="220"/>
      <c r="V1528" s="220"/>
      <c r="W1528" s="220"/>
      <c r="X1528" s="220"/>
      <c r="Y1528" s="220"/>
      <c r="Z1528" s="63"/>
      <c r="AA1528" s="63"/>
      <c r="AB1528" s="63"/>
      <c r="AC1528" s="63"/>
      <c r="AD1528" s="64"/>
    </row>
    <row r="1529" spans="1:30" s="36" customFormat="1" ht="30" customHeight="1">
      <c r="A1529" s="277"/>
      <c r="B1529" s="278"/>
      <c r="C1529" s="66" t="s">
        <v>2516</v>
      </c>
      <c r="D1529" s="67"/>
      <c r="E1529" s="67"/>
      <c r="F1529" s="766" t="s">
        <v>42</v>
      </c>
      <c r="G1529" s="783"/>
      <c r="H1529" s="68" t="s">
        <v>376</v>
      </c>
      <c r="I1529" s="69" t="s">
        <v>44</v>
      </c>
      <c r="J1529" s="222">
        <v>5932000</v>
      </c>
      <c r="K1529" s="71" t="s">
        <v>45</v>
      </c>
      <c r="L1529" s="152" t="s">
        <v>46</v>
      </c>
      <c r="M1529" s="155" t="s">
        <v>2517</v>
      </c>
      <c r="N1529" s="142">
        <v>0</v>
      </c>
      <c r="O1529" s="75">
        <v>5419600</v>
      </c>
      <c r="P1529" s="74">
        <f t="shared" ref="P1529:R1530" si="1276">O1529</f>
        <v>5419600</v>
      </c>
      <c r="Q1529" s="74">
        <v>5924000</v>
      </c>
      <c r="R1529" s="74">
        <f t="shared" si="1276"/>
        <v>5924000</v>
      </c>
      <c r="S1529" s="143" t="s">
        <v>2518</v>
      </c>
      <c r="T1529" s="77">
        <v>92</v>
      </c>
      <c r="U1529" s="78">
        <f t="shared" ref="U1529:V1530" si="1277">ROUNDUP(X1529,0)</f>
        <v>100</v>
      </c>
      <c r="V1529" s="78">
        <f t="shared" si="1277"/>
        <v>92</v>
      </c>
      <c r="W1529" s="78">
        <v>31.708915184046983</v>
      </c>
      <c r="X1529" s="78">
        <f t="shared" ref="X1529:X1530" si="1278">Q1529/J1529*100</f>
        <v>99.865138233310859</v>
      </c>
      <c r="Y1529" s="78">
        <f>(P1529/J1529)*100</f>
        <v>91.362103843560348</v>
      </c>
      <c r="Z1529" s="79">
        <f t="shared" ref="Z1529:AB1530" si="1279">J1529-P1529</f>
        <v>512400</v>
      </c>
      <c r="AA1529" s="79">
        <f>J1529-Q1529</f>
        <v>8000</v>
      </c>
      <c r="AB1529" s="79" t="e">
        <f t="shared" si="1279"/>
        <v>#VALUE!</v>
      </c>
      <c r="AC1529" s="79"/>
      <c r="AD1529" s="81"/>
    </row>
    <row r="1530" spans="1:30" s="36" customFormat="1" ht="30" customHeight="1">
      <c r="A1530" s="277"/>
      <c r="B1530" s="278"/>
      <c r="C1530" s="66" t="s">
        <v>2519</v>
      </c>
      <c r="D1530" s="67"/>
      <c r="E1530" s="67"/>
      <c r="F1530" s="766" t="s">
        <v>49</v>
      </c>
      <c r="G1530" s="783"/>
      <c r="H1530" s="68" t="s">
        <v>376</v>
      </c>
      <c r="I1530" s="69" t="s">
        <v>44</v>
      </c>
      <c r="J1530" s="222">
        <v>6728300</v>
      </c>
      <c r="K1530" s="71" t="s">
        <v>45</v>
      </c>
      <c r="L1530" s="152" t="s">
        <v>46</v>
      </c>
      <c r="M1530" s="155" t="s">
        <v>2520</v>
      </c>
      <c r="N1530" s="142">
        <v>3595000</v>
      </c>
      <c r="O1530" s="75">
        <v>5038300</v>
      </c>
      <c r="P1530" s="74">
        <f t="shared" si="1276"/>
        <v>5038300</v>
      </c>
      <c r="Q1530" s="74">
        <v>6688300</v>
      </c>
      <c r="R1530" s="74">
        <f t="shared" si="1276"/>
        <v>6688300</v>
      </c>
      <c r="S1530" s="143" t="s">
        <v>2518</v>
      </c>
      <c r="T1530" s="77">
        <v>75</v>
      </c>
      <c r="U1530" s="78">
        <f t="shared" si="1277"/>
        <v>100</v>
      </c>
      <c r="V1530" s="78">
        <f t="shared" si="1277"/>
        <v>75</v>
      </c>
      <c r="W1530" s="78">
        <v>31.708915184046983</v>
      </c>
      <c r="X1530" s="78">
        <f t="shared" si="1278"/>
        <v>99.405496187744305</v>
      </c>
      <c r="Y1530" s="78">
        <f>(P1530/J1530)*100</f>
        <v>74.882213932196834</v>
      </c>
      <c r="Z1530" s="79">
        <f t="shared" si="1279"/>
        <v>1690000</v>
      </c>
      <c r="AA1530" s="79">
        <f>J1530-Q1530</f>
        <v>40000</v>
      </c>
      <c r="AB1530" s="79" t="e">
        <f t="shared" si="1279"/>
        <v>#VALUE!</v>
      </c>
      <c r="AC1530" s="79"/>
      <c r="AD1530" s="81"/>
    </row>
    <row r="1531" spans="1:30" s="65" customFormat="1" ht="30" customHeight="1">
      <c r="A1531" s="264"/>
      <c r="B1531" s="265"/>
      <c r="C1531" s="51" t="s">
        <v>2521</v>
      </c>
      <c r="D1531" s="171"/>
      <c r="E1531" s="171"/>
      <c r="F1531" s="802" t="s">
        <v>51</v>
      </c>
      <c r="G1531" s="817"/>
      <c r="H1531" s="266"/>
      <c r="I1531" s="266"/>
      <c r="J1531" s="215"/>
      <c r="K1531" s="220"/>
      <c r="L1531" s="267"/>
      <c r="M1531" s="290"/>
      <c r="N1531" s="300"/>
      <c r="O1531" s="300"/>
      <c r="P1531" s="300"/>
      <c r="Q1531" s="300"/>
      <c r="R1531" s="300"/>
      <c r="S1531" s="270"/>
      <c r="T1531" s="220"/>
      <c r="U1531" s="220"/>
      <c r="V1531" s="220"/>
      <c r="W1531" s="220"/>
      <c r="X1531" s="220"/>
      <c r="Y1531" s="220"/>
      <c r="Z1531" s="63"/>
      <c r="AA1531" s="63"/>
      <c r="AB1531" s="63"/>
      <c r="AC1531" s="63"/>
      <c r="AD1531" s="64"/>
    </row>
    <row r="1532" spans="1:30" s="50" customFormat="1" ht="30" customHeight="1">
      <c r="A1532" s="277"/>
      <c r="B1532" s="278"/>
      <c r="C1532" s="66" t="s">
        <v>2522</v>
      </c>
      <c r="D1532" s="67"/>
      <c r="E1532" s="67"/>
      <c r="F1532" s="762" t="s">
        <v>53</v>
      </c>
      <c r="G1532" s="765"/>
      <c r="H1532" s="68" t="s">
        <v>376</v>
      </c>
      <c r="I1532" s="69" t="s">
        <v>44</v>
      </c>
      <c r="J1532" s="222">
        <v>3160011292</v>
      </c>
      <c r="K1532" s="71" t="s">
        <v>45</v>
      </c>
      <c r="L1532" s="152" t="s">
        <v>46</v>
      </c>
      <c r="M1532" s="155" t="s">
        <v>1310</v>
      </c>
      <c r="N1532" s="142">
        <v>640910889</v>
      </c>
      <c r="O1532" s="75">
        <v>773664925</v>
      </c>
      <c r="P1532" s="74">
        <v>1168870469</v>
      </c>
      <c r="Q1532" s="74">
        <v>1635589311</v>
      </c>
      <c r="R1532" s="74">
        <v>1168870469</v>
      </c>
      <c r="S1532" s="143" t="s">
        <v>2518</v>
      </c>
      <c r="T1532" s="77">
        <v>37</v>
      </c>
      <c r="U1532" s="78">
        <f t="shared" ref="U1532:V1534" si="1280">ROUNDUP(X1532,0)</f>
        <v>52</v>
      </c>
      <c r="V1532" s="78">
        <f t="shared" si="1280"/>
        <v>37</v>
      </c>
      <c r="W1532" s="78">
        <v>31.708915184046983</v>
      </c>
      <c r="X1532" s="78">
        <f t="shared" ref="X1532:X1534" si="1281">Q1532/J1532*100</f>
        <v>51.758970454970132</v>
      </c>
      <c r="Y1532" s="78">
        <f>(P1532/J1532)*100</f>
        <v>36.989439625078404</v>
      </c>
      <c r="Z1532" s="79">
        <f t="shared" ref="Z1532:AB1534" si="1282">J1532-P1532</f>
        <v>1991140823</v>
      </c>
      <c r="AA1532" s="79">
        <f>J1532-Q1532</f>
        <v>1524421981</v>
      </c>
      <c r="AB1532" s="79" t="e">
        <f t="shared" si="1282"/>
        <v>#VALUE!</v>
      </c>
      <c r="AC1532" s="79"/>
      <c r="AD1532" s="81"/>
    </row>
    <row r="1533" spans="1:30" s="50" customFormat="1" ht="30" customHeight="1">
      <c r="A1533" s="277"/>
      <c r="B1533" s="278"/>
      <c r="C1533" s="66" t="s">
        <v>2523</v>
      </c>
      <c r="D1533" s="67"/>
      <c r="E1533" s="67"/>
      <c r="F1533" s="762" t="s">
        <v>174</v>
      </c>
      <c r="G1533" s="765"/>
      <c r="H1533" s="68" t="s">
        <v>376</v>
      </c>
      <c r="I1533" s="69" t="s">
        <v>44</v>
      </c>
      <c r="J1533" s="222">
        <v>61891200</v>
      </c>
      <c r="K1533" s="71" t="s">
        <v>45</v>
      </c>
      <c r="L1533" s="152" t="s">
        <v>46</v>
      </c>
      <c r="M1533" s="155" t="s">
        <v>2524</v>
      </c>
      <c r="N1533" s="142">
        <v>15322800</v>
      </c>
      <c r="O1533" s="75">
        <v>15322800</v>
      </c>
      <c r="P1533" s="74">
        <v>25537800</v>
      </c>
      <c r="Q1533" s="74">
        <v>35753000</v>
      </c>
      <c r="R1533" s="74">
        <v>25537800</v>
      </c>
      <c r="S1533" s="143" t="s">
        <v>2518</v>
      </c>
      <c r="T1533" s="77">
        <v>42</v>
      </c>
      <c r="U1533" s="78">
        <f t="shared" si="1280"/>
        <v>58</v>
      </c>
      <c r="V1533" s="78">
        <f t="shared" si="1280"/>
        <v>42</v>
      </c>
      <c r="W1533" s="78">
        <v>31.708915184046983</v>
      </c>
      <c r="X1533" s="78">
        <f t="shared" si="1281"/>
        <v>57.767501680368127</v>
      </c>
      <c r="Y1533" s="78">
        <f>(P1533/J1533)*100</f>
        <v>41.262408872343727</v>
      </c>
      <c r="Z1533" s="79">
        <f t="shared" si="1282"/>
        <v>36353400</v>
      </c>
      <c r="AA1533" s="79">
        <f>J1533-Q1533</f>
        <v>26138200</v>
      </c>
      <c r="AB1533" s="79" t="e">
        <f t="shared" si="1282"/>
        <v>#VALUE!</v>
      </c>
      <c r="AC1533" s="79"/>
      <c r="AD1533" s="81"/>
    </row>
    <row r="1534" spans="1:30" s="50" customFormat="1" ht="30" customHeight="1">
      <c r="A1534" s="277"/>
      <c r="B1534" s="278"/>
      <c r="C1534" s="66" t="s">
        <v>2525</v>
      </c>
      <c r="D1534" s="67"/>
      <c r="E1534" s="67"/>
      <c r="F1534" s="762" t="s">
        <v>57</v>
      </c>
      <c r="G1534" s="765"/>
      <c r="H1534" s="68" t="s">
        <v>376</v>
      </c>
      <c r="I1534" s="69" t="s">
        <v>44</v>
      </c>
      <c r="J1534" s="222">
        <v>7226900</v>
      </c>
      <c r="K1534" s="71" t="s">
        <v>45</v>
      </c>
      <c r="L1534" s="152" t="s">
        <v>46</v>
      </c>
      <c r="M1534" s="155" t="s">
        <v>2083</v>
      </c>
      <c r="N1534" s="142">
        <v>7068900</v>
      </c>
      <c r="O1534" s="75">
        <v>7068900</v>
      </c>
      <c r="P1534" s="74">
        <v>7068900</v>
      </c>
      <c r="Q1534" s="74">
        <v>7068900</v>
      </c>
      <c r="R1534" s="74">
        <v>7068900</v>
      </c>
      <c r="S1534" s="143" t="s">
        <v>2518</v>
      </c>
      <c r="T1534" s="77">
        <v>98</v>
      </c>
      <c r="U1534" s="78">
        <f t="shared" si="1280"/>
        <v>98</v>
      </c>
      <c r="V1534" s="78">
        <f t="shared" si="1280"/>
        <v>98</v>
      </c>
      <c r="W1534" s="78">
        <v>31.708915184046983</v>
      </c>
      <c r="X1534" s="78">
        <f t="shared" si="1281"/>
        <v>97.813723726632446</v>
      </c>
      <c r="Y1534" s="78">
        <f>(P1534/J1534)*100</f>
        <v>97.813723726632446</v>
      </c>
      <c r="Z1534" s="79">
        <f t="shared" si="1282"/>
        <v>158000</v>
      </c>
      <c r="AA1534" s="79">
        <f>J1534-Q1534</f>
        <v>158000</v>
      </c>
      <c r="AB1534" s="79" t="e">
        <f t="shared" si="1282"/>
        <v>#VALUE!</v>
      </c>
      <c r="AC1534" s="79"/>
      <c r="AD1534" s="81"/>
    </row>
    <row r="1535" spans="1:30" s="65" customFormat="1" ht="30" customHeight="1">
      <c r="A1535" s="264"/>
      <c r="B1535" s="265"/>
      <c r="C1535" s="51" t="s">
        <v>2526</v>
      </c>
      <c r="D1535" s="171"/>
      <c r="E1535" s="171"/>
      <c r="F1535" s="802" t="s">
        <v>180</v>
      </c>
      <c r="G1535" s="817"/>
      <c r="H1535" s="266"/>
      <c r="I1535" s="266"/>
      <c r="J1535" s="215"/>
      <c r="K1535" s="220"/>
      <c r="L1535" s="267"/>
      <c r="M1535" s="290"/>
      <c r="N1535" s="300"/>
      <c r="O1535" s="300"/>
      <c r="P1535" s="300"/>
      <c r="Q1535" s="300"/>
      <c r="R1535" s="300"/>
      <c r="S1535" s="270"/>
      <c r="T1535" s="220"/>
      <c r="U1535" s="220"/>
      <c r="V1535" s="220"/>
      <c r="W1535" s="220"/>
      <c r="X1535" s="220"/>
      <c r="Y1535" s="220"/>
      <c r="Z1535" s="63"/>
      <c r="AA1535" s="63"/>
      <c r="AB1535" s="63"/>
      <c r="AC1535" s="63"/>
      <c r="AD1535" s="64"/>
    </row>
    <row r="1536" spans="1:30" s="50" customFormat="1" ht="30" customHeight="1">
      <c r="A1536" s="277"/>
      <c r="B1536" s="278"/>
      <c r="C1536" s="66" t="s">
        <v>2527</v>
      </c>
      <c r="D1536" s="67"/>
      <c r="E1536" s="67"/>
      <c r="F1536" s="762" t="s">
        <v>2528</v>
      </c>
      <c r="G1536" s="765"/>
      <c r="H1536" s="68" t="s">
        <v>376</v>
      </c>
      <c r="I1536" s="69" t="s">
        <v>44</v>
      </c>
      <c r="J1536" s="222">
        <v>161514000</v>
      </c>
      <c r="K1536" s="71" t="s">
        <v>45</v>
      </c>
      <c r="L1536" s="152" t="s">
        <v>46</v>
      </c>
      <c r="M1536" s="155" t="s">
        <v>2529</v>
      </c>
      <c r="N1536" s="142">
        <v>0</v>
      </c>
      <c r="O1536" s="75">
        <f>N1536</f>
        <v>0</v>
      </c>
      <c r="P1536" s="74">
        <v>36560000</v>
      </c>
      <c r="Q1536" s="74">
        <v>78871000</v>
      </c>
      <c r="R1536" s="74">
        <v>36560000</v>
      </c>
      <c r="S1536" s="143" t="s">
        <v>2518</v>
      </c>
      <c r="T1536" s="77">
        <v>23</v>
      </c>
      <c r="U1536" s="78">
        <f t="shared" ref="U1536:V1536" si="1283">ROUNDUP(X1536,0)</f>
        <v>49</v>
      </c>
      <c r="V1536" s="78">
        <f t="shared" si="1283"/>
        <v>23</v>
      </c>
      <c r="W1536" s="78">
        <v>31.708915184046983</v>
      </c>
      <c r="X1536" s="78">
        <f t="shared" ref="X1536" si="1284">Q1536/J1536*100</f>
        <v>48.832299367237511</v>
      </c>
      <c r="Y1536" s="78">
        <f>(P1536/J1536)*100</f>
        <v>22.63580866054955</v>
      </c>
      <c r="Z1536" s="79">
        <f>J1536-P1536</f>
        <v>124954000</v>
      </c>
      <c r="AA1536" s="79">
        <f>J1536-Q1536</f>
        <v>82643000</v>
      </c>
      <c r="AB1536" s="79" t="e">
        <f>L1536-R1536</f>
        <v>#VALUE!</v>
      </c>
      <c r="AC1536" s="79"/>
      <c r="AD1536" s="81"/>
    </row>
    <row r="1537" spans="1:30" s="65" customFormat="1" ht="30" customHeight="1">
      <c r="A1537" s="264"/>
      <c r="B1537" s="265"/>
      <c r="C1537" s="51" t="s">
        <v>2530</v>
      </c>
      <c r="D1537" s="171"/>
      <c r="E1537" s="171"/>
      <c r="F1537" s="802" t="s">
        <v>63</v>
      </c>
      <c r="G1537" s="817"/>
      <c r="H1537" s="266"/>
      <c r="I1537" s="266"/>
      <c r="J1537" s="215"/>
      <c r="K1537" s="220"/>
      <c r="L1537" s="267"/>
      <c r="M1537" s="290"/>
      <c r="N1537" s="300"/>
      <c r="O1537" s="300"/>
      <c r="P1537" s="300"/>
      <c r="Q1537" s="300"/>
      <c r="R1537" s="300"/>
      <c r="S1537" s="270"/>
      <c r="T1537" s="220"/>
      <c r="U1537" s="220"/>
      <c r="V1537" s="220"/>
      <c r="W1537" s="220"/>
      <c r="X1537" s="220"/>
      <c r="Y1537" s="220"/>
      <c r="Z1537" s="63"/>
      <c r="AA1537" s="63"/>
      <c r="AB1537" s="63"/>
      <c r="AC1537" s="63"/>
      <c r="AD1537" s="64"/>
    </row>
    <row r="1538" spans="1:30" s="50" customFormat="1" ht="30" customHeight="1">
      <c r="A1538" s="277"/>
      <c r="B1538" s="278"/>
      <c r="C1538" s="66" t="s">
        <v>2531</v>
      </c>
      <c r="D1538" s="67"/>
      <c r="E1538" s="67"/>
      <c r="F1538" s="762" t="s">
        <v>65</v>
      </c>
      <c r="G1538" s="765"/>
      <c r="H1538" s="68" t="s">
        <v>376</v>
      </c>
      <c r="I1538" s="69" t="s">
        <v>44</v>
      </c>
      <c r="J1538" s="222">
        <v>12331600</v>
      </c>
      <c r="K1538" s="71" t="s">
        <v>45</v>
      </c>
      <c r="L1538" s="152" t="s">
        <v>46</v>
      </c>
      <c r="M1538" s="155" t="s">
        <v>1310</v>
      </c>
      <c r="N1538" s="142">
        <v>2055500</v>
      </c>
      <c r="O1538" s="75">
        <v>2853500</v>
      </c>
      <c r="P1538" s="74">
        <v>4942900</v>
      </c>
      <c r="Q1538" s="74">
        <v>4942900</v>
      </c>
      <c r="R1538" s="74">
        <v>4942900</v>
      </c>
      <c r="S1538" s="143" t="s">
        <v>2518</v>
      </c>
      <c r="T1538" s="77">
        <v>41</v>
      </c>
      <c r="U1538" s="78">
        <f t="shared" ref="U1538:V1544" si="1285">ROUNDUP(X1538,0)</f>
        <v>41</v>
      </c>
      <c r="V1538" s="78">
        <f t="shared" si="1285"/>
        <v>41</v>
      </c>
      <c r="W1538" s="78">
        <v>31.708915184046983</v>
      </c>
      <c r="X1538" s="78">
        <f t="shared" ref="X1538:X1544" si="1286">Q1538/J1538*100</f>
        <v>40.083200882286157</v>
      </c>
      <c r="Y1538" s="78">
        <f t="shared" ref="Y1538:Y1544" si="1287">(P1538/J1538)*100</f>
        <v>40.083200882286157</v>
      </c>
      <c r="Z1538" s="79">
        <f t="shared" ref="Z1538:AB1544" si="1288">J1538-P1538</f>
        <v>7388700</v>
      </c>
      <c r="AA1538" s="79">
        <f t="shared" ref="AA1538:AA1544" si="1289">J1538-Q1538</f>
        <v>7388700</v>
      </c>
      <c r="AB1538" s="79" t="e">
        <f t="shared" si="1288"/>
        <v>#VALUE!</v>
      </c>
      <c r="AC1538" s="79"/>
      <c r="AD1538" s="81"/>
    </row>
    <row r="1539" spans="1:30" s="50" customFormat="1" ht="30" customHeight="1">
      <c r="A1539" s="277"/>
      <c r="B1539" s="278"/>
      <c r="C1539" s="66" t="s">
        <v>2532</v>
      </c>
      <c r="D1539" s="67"/>
      <c r="E1539" s="67"/>
      <c r="F1539" s="762" t="s">
        <v>67</v>
      </c>
      <c r="G1539" s="765"/>
      <c r="H1539" s="68" t="s">
        <v>376</v>
      </c>
      <c r="I1539" s="69" t="s">
        <v>44</v>
      </c>
      <c r="J1539" s="222">
        <v>85687100</v>
      </c>
      <c r="K1539" s="71" t="s">
        <v>45</v>
      </c>
      <c r="L1539" s="152" t="s">
        <v>46</v>
      </c>
      <c r="M1539" s="155" t="s">
        <v>1310</v>
      </c>
      <c r="N1539" s="142">
        <v>9831100</v>
      </c>
      <c r="O1539" s="75">
        <v>12380500</v>
      </c>
      <c r="P1539" s="74">
        <v>12480500</v>
      </c>
      <c r="Q1539" s="74">
        <v>21225500</v>
      </c>
      <c r="R1539" s="74">
        <v>12480500</v>
      </c>
      <c r="S1539" s="143" t="s">
        <v>2518</v>
      </c>
      <c r="T1539" s="77">
        <v>15</v>
      </c>
      <c r="U1539" s="78">
        <f t="shared" si="1285"/>
        <v>25</v>
      </c>
      <c r="V1539" s="78">
        <f t="shared" si="1285"/>
        <v>15</v>
      </c>
      <c r="W1539" s="78">
        <v>31.708915184046983</v>
      </c>
      <c r="X1539" s="78">
        <f t="shared" si="1286"/>
        <v>24.770939849755681</v>
      </c>
      <c r="Y1539" s="78">
        <f t="shared" si="1287"/>
        <v>14.565202930196028</v>
      </c>
      <c r="Z1539" s="79">
        <f t="shared" si="1288"/>
        <v>73206600</v>
      </c>
      <c r="AA1539" s="79">
        <f t="shared" si="1289"/>
        <v>64461600</v>
      </c>
      <c r="AB1539" s="79" t="e">
        <f t="shared" si="1288"/>
        <v>#VALUE!</v>
      </c>
      <c r="AC1539" s="79"/>
      <c r="AD1539" s="81"/>
    </row>
    <row r="1540" spans="1:30" s="50" customFormat="1" ht="30" customHeight="1">
      <c r="A1540" s="277"/>
      <c r="B1540" s="278"/>
      <c r="C1540" s="66" t="s">
        <v>2533</v>
      </c>
      <c r="D1540" s="67"/>
      <c r="E1540" s="67"/>
      <c r="F1540" s="762" t="s">
        <v>69</v>
      </c>
      <c r="G1540" s="765"/>
      <c r="H1540" s="68" t="s">
        <v>376</v>
      </c>
      <c r="I1540" s="69" t="s">
        <v>44</v>
      </c>
      <c r="J1540" s="222">
        <v>50027200</v>
      </c>
      <c r="K1540" s="71" t="s">
        <v>45</v>
      </c>
      <c r="L1540" s="152" t="s">
        <v>46</v>
      </c>
      <c r="M1540" s="155" t="s">
        <v>1310</v>
      </c>
      <c r="N1540" s="142">
        <v>9050000</v>
      </c>
      <c r="O1540" s="75">
        <v>12953700</v>
      </c>
      <c r="P1540" s="74">
        <v>21973000</v>
      </c>
      <c r="Q1540" s="74">
        <v>21973000</v>
      </c>
      <c r="R1540" s="74">
        <v>21973000</v>
      </c>
      <c r="S1540" s="143" t="s">
        <v>2518</v>
      </c>
      <c r="T1540" s="77">
        <v>44</v>
      </c>
      <c r="U1540" s="78">
        <f t="shared" si="1285"/>
        <v>44</v>
      </c>
      <c r="V1540" s="78">
        <f t="shared" si="1285"/>
        <v>44</v>
      </c>
      <c r="W1540" s="78">
        <v>31.708915184046983</v>
      </c>
      <c r="X1540" s="78">
        <f t="shared" si="1286"/>
        <v>43.922106374132476</v>
      </c>
      <c r="Y1540" s="78">
        <f t="shared" si="1287"/>
        <v>43.922106374132476</v>
      </c>
      <c r="Z1540" s="79">
        <f t="shared" si="1288"/>
        <v>28054200</v>
      </c>
      <c r="AA1540" s="79">
        <f t="shared" si="1289"/>
        <v>28054200</v>
      </c>
      <c r="AB1540" s="79" t="e">
        <f t="shared" si="1288"/>
        <v>#VALUE!</v>
      </c>
      <c r="AC1540" s="79"/>
      <c r="AD1540" s="81"/>
    </row>
    <row r="1541" spans="1:30" s="50" customFormat="1" ht="30" customHeight="1">
      <c r="A1541" s="277"/>
      <c r="B1541" s="278"/>
      <c r="C1541" s="66" t="s">
        <v>2534</v>
      </c>
      <c r="D1541" s="67"/>
      <c r="E1541" s="67"/>
      <c r="F1541" s="762" t="s">
        <v>1835</v>
      </c>
      <c r="G1541" s="765"/>
      <c r="H1541" s="68" t="s">
        <v>376</v>
      </c>
      <c r="I1541" s="69" t="s">
        <v>44</v>
      </c>
      <c r="J1541" s="222">
        <v>173060000</v>
      </c>
      <c r="K1541" s="71" t="s">
        <v>45</v>
      </c>
      <c r="L1541" s="152" t="s">
        <v>46</v>
      </c>
      <c r="M1541" s="155" t="s">
        <v>1310</v>
      </c>
      <c r="N1541" s="142">
        <v>20450000</v>
      </c>
      <c r="O1541" s="75">
        <v>17731100</v>
      </c>
      <c r="P1541" s="74">
        <v>50790000</v>
      </c>
      <c r="Q1541" s="74">
        <v>76822000</v>
      </c>
      <c r="R1541" s="74">
        <v>50790000</v>
      </c>
      <c r="S1541" s="143" t="s">
        <v>2518</v>
      </c>
      <c r="T1541" s="77">
        <v>30</v>
      </c>
      <c r="U1541" s="78">
        <f t="shared" si="1285"/>
        <v>45</v>
      </c>
      <c r="V1541" s="78">
        <f t="shared" si="1285"/>
        <v>30</v>
      </c>
      <c r="W1541" s="78">
        <v>31.708915184046983</v>
      </c>
      <c r="X1541" s="78">
        <f t="shared" si="1286"/>
        <v>44.390384837628567</v>
      </c>
      <c r="Y1541" s="78">
        <f t="shared" si="1287"/>
        <v>29.348202935398128</v>
      </c>
      <c r="Z1541" s="79">
        <f t="shared" si="1288"/>
        <v>122270000</v>
      </c>
      <c r="AA1541" s="79">
        <f t="shared" si="1289"/>
        <v>96238000</v>
      </c>
      <c r="AB1541" s="79" t="e">
        <f t="shared" si="1288"/>
        <v>#VALUE!</v>
      </c>
      <c r="AC1541" s="79"/>
      <c r="AD1541" s="81"/>
    </row>
    <row r="1542" spans="1:30" s="50" customFormat="1" ht="30" customHeight="1">
      <c r="A1542" s="277"/>
      <c r="B1542" s="278"/>
      <c r="C1542" s="66" t="s">
        <v>2535</v>
      </c>
      <c r="D1542" s="67"/>
      <c r="E1542" s="67"/>
      <c r="F1542" s="762" t="s">
        <v>71</v>
      </c>
      <c r="G1542" s="765"/>
      <c r="H1542" s="68" t="s">
        <v>376</v>
      </c>
      <c r="I1542" s="69" t="s">
        <v>44</v>
      </c>
      <c r="J1542" s="222">
        <v>79758000</v>
      </c>
      <c r="K1542" s="71" t="s">
        <v>45</v>
      </c>
      <c r="L1542" s="152" t="s">
        <v>46</v>
      </c>
      <c r="M1542" s="155" t="s">
        <v>1310</v>
      </c>
      <c r="N1542" s="142">
        <v>13499600</v>
      </c>
      <c r="O1542" s="75">
        <v>44740000</v>
      </c>
      <c r="P1542" s="74">
        <v>17731100</v>
      </c>
      <c r="Q1542" s="74">
        <v>36810300</v>
      </c>
      <c r="R1542" s="74">
        <v>17731100</v>
      </c>
      <c r="S1542" s="143" t="s">
        <v>2518</v>
      </c>
      <c r="T1542" s="77">
        <v>23</v>
      </c>
      <c r="U1542" s="78">
        <f t="shared" si="1285"/>
        <v>47</v>
      </c>
      <c r="V1542" s="78">
        <f t="shared" si="1285"/>
        <v>23</v>
      </c>
      <c r="W1542" s="78">
        <v>31.708915184046983</v>
      </c>
      <c r="X1542" s="78">
        <f t="shared" si="1286"/>
        <v>46.152486270969682</v>
      </c>
      <c r="Y1542" s="78">
        <f t="shared" si="1287"/>
        <v>22.231124150555431</v>
      </c>
      <c r="Z1542" s="79">
        <f t="shared" si="1288"/>
        <v>62026900</v>
      </c>
      <c r="AA1542" s="79">
        <f t="shared" si="1289"/>
        <v>42947700</v>
      </c>
      <c r="AB1542" s="79" t="e">
        <f t="shared" si="1288"/>
        <v>#VALUE!</v>
      </c>
      <c r="AC1542" s="79"/>
      <c r="AD1542" s="81"/>
    </row>
    <row r="1543" spans="1:30" s="50" customFormat="1" ht="30" customHeight="1">
      <c r="A1543" s="277"/>
      <c r="B1543" s="278"/>
      <c r="C1543" s="66" t="s">
        <v>2536</v>
      </c>
      <c r="D1543" s="67"/>
      <c r="E1543" s="67"/>
      <c r="F1543" s="762" t="s">
        <v>75</v>
      </c>
      <c r="G1543" s="765"/>
      <c r="H1543" s="68" t="s">
        <v>376</v>
      </c>
      <c r="I1543" s="69" t="s">
        <v>44</v>
      </c>
      <c r="J1543" s="222">
        <v>79200000</v>
      </c>
      <c r="K1543" s="71" t="s">
        <v>45</v>
      </c>
      <c r="L1543" s="152" t="s">
        <v>46</v>
      </c>
      <c r="M1543" s="155" t="s">
        <v>1310</v>
      </c>
      <c r="N1543" s="142">
        <v>3600000</v>
      </c>
      <c r="O1543" s="75">
        <v>12000000</v>
      </c>
      <c r="P1543" s="74">
        <v>12950000</v>
      </c>
      <c r="Q1543" s="74">
        <v>16250000</v>
      </c>
      <c r="R1543" s="74">
        <v>12950000</v>
      </c>
      <c r="S1543" s="143" t="s">
        <v>2518</v>
      </c>
      <c r="T1543" s="77">
        <v>17</v>
      </c>
      <c r="U1543" s="78">
        <f t="shared" si="1285"/>
        <v>21</v>
      </c>
      <c r="V1543" s="78">
        <f t="shared" si="1285"/>
        <v>17</v>
      </c>
      <c r="W1543" s="78">
        <v>31.708915184046983</v>
      </c>
      <c r="X1543" s="78">
        <f t="shared" si="1286"/>
        <v>20.517676767676768</v>
      </c>
      <c r="Y1543" s="78">
        <f t="shared" si="1287"/>
        <v>16.351010101010104</v>
      </c>
      <c r="Z1543" s="79">
        <f t="shared" si="1288"/>
        <v>66250000</v>
      </c>
      <c r="AA1543" s="79">
        <f t="shared" si="1289"/>
        <v>62950000</v>
      </c>
      <c r="AB1543" s="79" t="e">
        <f t="shared" si="1288"/>
        <v>#VALUE!</v>
      </c>
      <c r="AC1543" s="79"/>
      <c r="AD1543" s="81"/>
    </row>
    <row r="1544" spans="1:30" s="50" customFormat="1" ht="30" customHeight="1">
      <c r="A1544" s="277"/>
      <c r="B1544" s="278"/>
      <c r="C1544" s="66" t="s">
        <v>2537</v>
      </c>
      <c r="D1544" s="67"/>
      <c r="E1544" s="67"/>
      <c r="F1544" s="762" t="s">
        <v>77</v>
      </c>
      <c r="G1544" s="765"/>
      <c r="H1544" s="68" t="s">
        <v>376</v>
      </c>
      <c r="I1544" s="69" t="s">
        <v>44</v>
      </c>
      <c r="J1544" s="222">
        <v>600000000</v>
      </c>
      <c r="K1544" s="71" t="s">
        <v>45</v>
      </c>
      <c r="L1544" s="152" t="s">
        <v>46</v>
      </c>
      <c r="M1544" s="155" t="s">
        <v>2538</v>
      </c>
      <c r="N1544" s="142">
        <v>61497000</v>
      </c>
      <c r="O1544" s="75">
        <v>121040000</v>
      </c>
      <c r="P1544" s="74">
        <v>182616000</v>
      </c>
      <c r="Q1544" s="74">
        <v>360659000</v>
      </c>
      <c r="R1544" s="74">
        <v>182616000</v>
      </c>
      <c r="S1544" s="143" t="s">
        <v>2518</v>
      </c>
      <c r="T1544" s="77">
        <v>31</v>
      </c>
      <c r="U1544" s="78">
        <f t="shared" si="1285"/>
        <v>61</v>
      </c>
      <c r="V1544" s="78">
        <f t="shared" si="1285"/>
        <v>31</v>
      </c>
      <c r="W1544" s="78">
        <v>31.708915184046983</v>
      </c>
      <c r="X1544" s="78">
        <f t="shared" si="1286"/>
        <v>60.109833333333327</v>
      </c>
      <c r="Y1544" s="78">
        <f t="shared" si="1287"/>
        <v>30.436000000000003</v>
      </c>
      <c r="Z1544" s="79">
        <f t="shared" si="1288"/>
        <v>417384000</v>
      </c>
      <c r="AA1544" s="79">
        <f t="shared" si="1289"/>
        <v>239341000</v>
      </c>
      <c r="AB1544" s="79" t="e">
        <f t="shared" si="1288"/>
        <v>#VALUE!</v>
      </c>
      <c r="AC1544" s="79"/>
      <c r="AD1544" s="81"/>
    </row>
    <row r="1545" spans="1:30" s="65" customFormat="1" ht="30" customHeight="1">
      <c r="A1545" s="264"/>
      <c r="B1545" s="265"/>
      <c r="C1545" s="51" t="s">
        <v>2539</v>
      </c>
      <c r="D1545" s="171"/>
      <c r="E1545" s="171"/>
      <c r="F1545" s="802" t="s">
        <v>193</v>
      </c>
      <c r="G1545" s="817"/>
      <c r="H1545" s="266"/>
      <c r="I1545" s="266"/>
      <c r="J1545" s="215"/>
      <c r="K1545" s="220"/>
      <c r="L1545" s="267"/>
      <c r="M1545" s="290"/>
      <c r="N1545" s="300"/>
      <c r="O1545" s="300"/>
      <c r="P1545" s="300"/>
      <c r="Q1545" s="300"/>
      <c r="R1545" s="300"/>
      <c r="S1545" s="270"/>
      <c r="T1545" s="220"/>
      <c r="U1545" s="220"/>
      <c r="V1545" s="220"/>
      <c r="W1545" s="220"/>
      <c r="X1545" s="220"/>
      <c r="Y1545" s="220"/>
      <c r="Z1545" s="63"/>
      <c r="AA1545" s="63"/>
      <c r="AB1545" s="63"/>
      <c r="AC1545" s="63"/>
      <c r="AD1545" s="64"/>
    </row>
    <row r="1546" spans="1:30" s="50" customFormat="1" ht="30" customHeight="1">
      <c r="A1546" s="277"/>
      <c r="B1546" s="278"/>
      <c r="C1546" s="66" t="s">
        <v>2540</v>
      </c>
      <c r="D1546" s="67"/>
      <c r="E1546" s="67"/>
      <c r="F1546" s="762" t="s">
        <v>195</v>
      </c>
      <c r="G1546" s="765"/>
      <c r="H1546" s="68" t="s">
        <v>376</v>
      </c>
      <c r="I1546" s="69" t="s">
        <v>44</v>
      </c>
      <c r="J1546" s="222">
        <v>25000000</v>
      </c>
      <c r="K1546" s="71" t="s">
        <v>45</v>
      </c>
      <c r="L1546" s="152" t="s">
        <v>46</v>
      </c>
      <c r="M1546" s="155" t="s">
        <v>2541</v>
      </c>
      <c r="N1546" s="142">
        <v>0</v>
      </c>
      <c r="O1546" s="75">
        <f t="shared" ref="O1546:O1547" si="1290">N1546</f>
        <v>0</v>
      </c>
      <c r="P1546" s="74">
        <v>25000000</v>
      </c>
      <c r="Q1546" s="74">
        <v>25000000</v>
      </c>
      <c r="R1546" s="74">
        <v>25000000</v>
      </c>
      <c r="S1546" s="143" t="s">
        <v>2518</v>
      </c>
      <c r="T1546" s="77">
        <v>100</v>
      </c>
      <c r="U1546" s="78">
        <f t="shared" ref="U1546:V1547" si="1291">ROUNDUP(X1546,0)</f>
        <v>100</v>
      </c>
      <c r="V1546" s="78">
        <f t="shared" si="1291"/>
        <v>100</v>
      </c>
      <c r="W1546" s="78">
        <v>31.708915184046983</v>
      </c>
      <c r="X1546" s="78">
        <f t="shared" ref="X1546:X1547" si="1292">Q1546/J1546*100</f>
        <v>100</v>
      </c>
      <c r="Y1546" s="78">
        <f>(P1546/J1546)*100</f>
        <v>100</v>
      </c>
      <c r="Z1546" s="79">
        <f t="shared" ref="Z1546:AB1547" si="1293">J1546-P1546</f>
        <v>0</v>
      </c>
      <c r="AA1546" s="79">
        <f>J1546-Q1546</f>
        <v>0</v>
      </c>
      <c r="AB1546" s="79" t="e">
        <f t="shared" si="1293"/>
        <v>#VALUE!</v>
      </c>
      <c r="AC1546" s="79"/>
      <c r="AD1546" s="81"/>
    </row>
    <row r="1547" spans="1:30" s="50" customFormat="1" ht="30" customHeight="1">
      <c r="A1547" s="277"/>
      <c r="B1547" s="278"/>
      <c r="C1547" s="66" t="s">
        <v>2542</v>
      </c>
      <c r="D1547" s="67"/>
      <c r="E1547" s="67"/>
      <c r="F1547" s="762" t="s">
        <v>197</v>
      </c>
      <c r="G1547" s="765"/>
      <c r="H1547" s="68" t="s">
        <v>376</v>
      </c>
      <c r="I1547" s="69" t="s">
        <v>44</v>
      </c>
      <c r="J1547" s="222">
        <v>411078000</v>
      </c>
      <c r="K1547" s="71" t="s">
        <v>45</v>
      </c>
      <c r="L1547" s="152" t="s">
        <v>46</v>
      </c>
      <c r="M1547" s="155" t="s">
        <v>2543</v>
      </c>
      <c r="N1547" s="142">
        <v>0</v>
      </c>
      <c r="O1547" s="75">
        <f t="shared" si="1290"/>
        <v>0</v>
      </c>
      <c r="P1547" s="74">
        <v>0</v>
      </c>
      <c r="Q1547" s="74">
        <v>102550000</v>
      </c>
      <c r="R1547" s="74">
        <v>0</v>
      </c>
      <c r="S1547" s="143" t="s">
        <v>2518</v>
      </c>
      <c r="T1547" s="77">
        <v>0</v>
      </c>
      <c r="U1547" s="78">
        <f t="shared" si="1291"/>
        <v>25</v>
      </c>
      <c r="V1547" s="78">
        <f t="shared" si="1291"/>
        <v>0</v>
      </c>
      <c r="W1547" s="78">
        <v>31.708915184046983</v>
      </c>
      <c r="X1547" s="78">
        <f t="shared" si="1292"/>
        <v>24.946603807549906</v>
      </c>
      <c r="Y1547" s="78">
        <f>(P1547/J1547)*100</f>
        <v>0</v>
      </c>
      <c r="Z1547" s="79">
        <f t="shared" si="1293"/>
        <v>411078000</v>
      </c>
      <c r="AA1547" s="79">
        <f>J1547-Q1547</f>
        <v>308528000</v>
      </c>
      <c r="AB1547" s="79" t="e">
        <f t="shared" si="1293"/>
        <v>#VALUE!</v>
      </c>
      <c r="AC1547" s="79"/>
      <c r="AD1547" s="81"/>
    </row>
    <row r="1548" spans="1:30" s="65" customFormat="1" ht="30" customHeight="1">
      <c r="A1548" s="264"/>
      <c r="B1548" s="265"/>
      <c r="C1548" s="51" t="s">
        <v>2544</v>
      </c>
      <c r="D1548" s="171"/>
      <c r="E1548" s="171"/>
      <c r="F1548" s="802" t="s">
        <v>79</v>
      </c>
      <c r="G1548" s="817"/>
      <c r="H1548" s="266"/>
      <c r="I1548" s="266"/>
      <c r="J1548" s="215"/>
      <c r="K1548" s="220"/>
      <c r="L1548" s="267"/>
      <c r="M1548" s="290"/>
      <c r="N1548" s="300"/>
      <c r="O1548" s="300"/>
      <c r="P1548" s="300"/>
      <c r="Q1548" s="300"/>
      <c r="R1548" s="300"/>
      <c r="S1548" s="270"/>
      <c r="T1548" s="220"/>
      <c r="U1548" s="220"/>
      <c r="V1548" s="220"/>
      <c r="W1548" s="220"/>
      <c r="X1548" s="220"/>
      <c r="Y1548" s="220"/>
      <c r="Z1548" s="63"/>
      <c r="AA1548" s="63"/>
      <c r="AB1548" s="63"/>
      <c r="AC1548" s="63"/>
      <c r="AD1548" s="64"/>
    </row>
    <row r="1549" spans="1:30" s="50" customFormat="1" ht="30" customHeight="1">
      <c r="A1549" s="277"/>
      <c r="B1549" s="278"/>
      <c r="C1549" s="66" t="s">
        <v>2545</v>
      </c>
      <c r="D1549" s="67"/>
      <c r="E1549" s="67"/>
      <c r="F1549" s="762" t="s">
        <v>81</v>
      </c>
      <c r="G1549" s="765"/>
      <c r="H1549" s="68" t="s">
        <v>376</v>
      </c>
      <c r="I1549" s="69" t="s">
        <v>44</v>
      </c>
      <c r="J1549" s="222">
        <v>15000000</v>
      </c>
      <c r="K1549" s="71" t="s">
        <v>45</v>
      </c>
      <c r="L1549" s="152" t="s">
        <v>46</v>
      </c>
      <c r="M1549" s="155" t="s">
        <v>2546</v>
      </c>
      <c r="N1549" s="142">
        <v>1250000</v>
      </c>
      <c r="O1549" s="75">
        <v>2500000</v>
      </c>
      <c r="P1549" s="74">
        <v>7500000</v>
      </c>
      <c r="Q1549" s="74">
        <v>7500000</v>
      </c>
      <c r="R1549" s="74">
        <v>7500000</v>
      </c>
      <c r="S1549" s="143" t="s">
        <v>2518</v>
      </c>
      <c r="T1549" s="77">
        <v>50</v>
      </c>
      <c r="U1549" s="78">
        <f t="shared" ref="U1549:V1551" si="1294">ROUNDUP(X1549,0)</f>
        <v>50</v>
      </c>
      <c r="V1549" s="78">
        <f t="shared" si="1294"/>
        <v>50</v>
      </c>
      <c r="W1549" s="78">
        <v>31.708915184046983</v>
      </c>
      <c r="X1549" s="78">
        <f t="shared" ref="X1549:X1551" si="1295">Q1549/J1549*100</f>
        <v>50</v>
      </c>
      <c r="Y1549" s="78">
        <f>(P1549/J1549)*100</f>
        <v>50</v>
      </c>
      <c r="Z1549" s="79">
        <f t="shared" ref="Z1549:AB1551" si="1296">J1549-P1549</f>
        <v>7500000</v>
      </c>
      <c r="AA1549" s="79">
        <f>J1549-Q1549</f>
        <v>7500000</v>
      </c>
      <c r="AB1549" s="79" t="e">
        <f t="shared" si="1296"/>
        <v>#VALUE!</v>
      </c>
      <c r="AC1549" s="79"/>
      <c r="AD1549" s="81"/>
    </row>
    <row r="1550" spans="1:30" s="50" customFormat="1" ht="30" customHeight="1">
      <c r="A1550" s="277"/>
      <c r="B1550" s="278"/>
      <c r="C1550" s="66" t="s">
        <v>2547</v>
      </c>
      <c r="D1550" s="67"/>
      <c r="E1550" s="67"/>
      <c r="F1550" s="762" t="s">
        <v>83</v>
      </c>
      <c r="G1550" s="765"/>
      <c r="H1550" s="68" t="s">
        <v>376</v>
      </c>
      <c r="I1550" s="69" t="s">
        <v>44</v>
      </c>
      <c r="J1550" s="222">
        <v>54084000</v>
      </c>
      <c r="K1550" s="71" t="s">
        <v>45</v>
      </c>
      <c r="L1550" s="152" t="s">
        <v>46</v>
      </c>
      <c r="M1550" s="155" t="s">
        <v>1310</v>
      </c>
      <c r="N1550" s="142">
        <v>3967225</v>
      </c>
      <c r="O1550" s="75">
        <v>11235563</v>
      </c>
      <c r="P1550" s="74">
        <v>22149730</v>
      </c>
      <c r="Q1550" s="74">
        <v>25557119</v>
      </c>
      <c r="R1550" s="74">
        <v>22149730</v>
      </c>
      <c r="S1550" s="143" t="s">
        <v>2518</v>
      </c>
      <c r="T1550" s="77">
        <v>41</v>
      </c>
      <c r="U1550" s="78">
        <f t="shared" si="1294"/>
        <v>48</v>
      </c>
      <c r="V1550" s="78">
        <f t="shared" si="1294"/>
        <v>41</v>
      </c>
      <c r="W1550" s="78">
        <v>31.708915184046983</v>
      </c>
      <c r="X1550" s="78">
        <f t="shared" si="1295"/>
        <v>47.254491161896311</v>
      </c>
      <c r="Y1550" s="78">
        <f>(P1550/J1550)*100</f>
        <v>40.954311811256567</v>
      </c>
      <c r="Z1550" s="79">
        <f t="shared" si="1296"/>
        <v>31934270</v>
      </c>
      <c r="AA1550" s="79">
        <f>J1550-Q1550</f>
        <v>28526881</v>
      </c>
      <c r="AB1550" s="79" t="e">
        <f t="shared" si="1296"/>
        <v>#VALUE!</v>
      </c>
      <c r="AC1550" s="79"/>
      <c r="AD1550" s="81"/>
    </row>
    <row r="1551" spans="1:30" s="50" customFormat="1" ht="30" customHeight="1">
      <c r="A1551" s="277"/>
      <c r="B1551" s="278"/>
      <c r="C1551" s="66" t="s">
        <v>2548</v>
      </c>
      <c r="D1551" s="67"/>
      <c r="E1551" s="67"/>
      <c r="F1551" s="762" t="s">
        <v>87</v>
      </c>
      <c r="G1551" s="765"/>
      <c r="H1551" s="68" t="s">
        <v>376</v>
      </c>
      <c r="I1551" s="69" t="s">
        <v>44</v>
      </c>
      <c r="J1551" s="222">
        <v>519643200</v>
      </c>
      <c r="K1551" s="71" t="s">
        <v>45</v>
      </c>
      <c r="L1551" s="152" t="s">
        <v>46</v>
      </c>
      <c r="M1551" s="155" t="s">
        <v>2549</v>
      </c>
      <c r="N1551" s="142">
        <v>172908328</v>
      </c>
      <c r="O1551" s="75">
        <v>215316656</v>
      </c>
      <c r="P1551" s="74">
        <v>257724984</v>
      </c>
      <c r="Q1551" s="74">
        <v>342816656</v>
      </c>
      <c r="R1551" s="74">
        <v>257724984</v>
      </c>
      <c r="S1551" s="143" t="s">
        <v>2518</v>
      </c>
      <c r="T1551" s="77">
        <v>50</v>
      </c>
      <c r="U1551" s="78">
        <f t="shared" si="1294"/>
        <v>66</v>
      </c>
      <c r="V1551" s="78">
        <f t="shared" si="1294"/>
        <v>50</v>
      </c>
      <c r="W1551" s="78">
        <v>31.708915184046983</v>
      </c>
      <c r="X1551" s="78">
        <f t="shared" si="1295"/>
        <v>65.971546630457198</v>
      </c>
      <c r="Y1551" s="78">
        <f>(P1551/J1551)*100</f>
        <v>49.596527771363121</v>
      </c>
      <c r="Z1551" s="79">
        <f t="shared" si="1296"/>
        <v>261918216</v>
      </c>
      <c r="AA1551" s="79">
        <f>J1551-Q1551</f>
        <v>176826544</v>
      </c>
      <c r="AB1551" s="79" t="e">
        <f t="shared" si="1296"/>
        <v>#VALUE!</v>
      </c>
      <c r="AC1551" s="79"/>
      <c r="AD1551" s="81"/>
    </row>
    <row r="1552" spans="1:30" s="65" customFormat="1" ht="30" customHeight="1">
      <c r="A1552" s="264"/>
      <c r="B1552" s="265"/>
      <c r="C1552" s="51" t="s">
        <v>2550</v>
      </c>
      <c r="D1552" s="171"/>
      <c r="E1552" s="171"/>
      <c r="F1552" s="802" t="s">
        <v>90</v>
      </c>
      <c r="G1552" s="817"/>
      <c r="H1552" s="266"/>
      <c r="I1552" s="266"/>
      <c r="J1552" s="215"/>
      <c r="K1552" s="220"/>
      <c r="L1552" s="267"/>
      <c r="M1552" s="290"/>
      <c r="N1552" s="300"/>
      <c r="O1552" s="300"/>
      <c r="P1552" s="300"/>
      <c r="Q1552" s="300"/>
      <c r="R1552" s="300"/>
      <c r="S1552" s="270"/>
      <c r="T1552" s="220"/>
      <c r="U1552" s="220"/>
      <c r="V1552" s="220"/>
      <c r="W1552" s="220"/>
      <c r="X1552" s="220"/>
      <c r="Y1552" s="220"/>
      <c r="Z1552" s="63"/>
      <c r="AA1552" s="63"/>
      <c r="AB1552" s="63"/>
      <c r="AC1552" s="63"/>
      <c r="AD1552" s="64"/>
    </row>
    <row r="1553" spans="1:30" s="50" customFormat="1" ht="30" customHeight="1">
      <c r="A1553" s="277"/>
      <c r="B1553" s="278"/>
      <c r="C1553" s="66" t="s">
        <v>2551</v>
      </c>
      <c r="D1553" s="67"/>
      <c r="E1553" s="67"/>
      <c r="F1553" s="762" t="s">
        <v>92</v>
      </c>
      <c r="G1553" s="765"/>
      <c r="H1553" s="68" t="s">
        <v>376</v>
      </c>
      <c r="I1553" s="69" t="s">
        <v>44</v>
      </c>
      <c r="J1553" s="222">
        <v>363767000</v>
      </c>
      <c r="K1553" s="71" t="s">
        <v>45</v>
      </c>
      <c r="L1553" s="152" t="s">
        <v>46</v>
      </c>
      <c r="M1553" s="155" t="s">
        <v>2552</v>
      </c>
      <c r="N1553" s="142">
        <v>15372437</v>
      </c>
      <c r="O1553" s="75">
        <v>44329766</v>
      </c>
      <c r="P1553" s="74">
        <v>77930109</v>
      </c>
      <c r="Q1553" s="74">
        <v>118168993</v>
      </c>
      <c r="R1553" s="74">
        <v>77930109</v>
      </c>
      <c r="S1553" s="143" t="s">
        <v>2518</v>
      </c>
      <c r="T1553" s="77">
        <v>22</v>
      </c>
      <c r="U1553" s="78">
        <f t="shared" ref="U1553:V1555" si="1297">ROUNDUP(X1553,0)</f>
        <v>33</v>
      </c>
      <c r="V1553" s="78">
        <f t="shared" si="1297"/>
        <v>22</v>
      </c>
      <c r="W1553" s="78">
        <v>31.708915184046983</v>
      </c>
      <c r="X1553" s="78">
        <f t="shared" ref="X1553:X1555" si="1298">Q1553/J1553*100</f>
        <v>32.484802909554745</v>
      </c>
      <c r="Y1553" s="78">
        <f>(P1553/J1553)*100</f>
        <v>21.423083732169218</v>
      </c>
      <c r="Z1553" s="79">
        <f t="shared" ref="Z1553:AB1555" si="1299">J1553-P1553</f>
        <v>285836891</v>
      </c>
      <c r="AA1553" s="79">
        <f>J1553-Q1553</f>
        <v>245598007</v>
      </c>
      <c r="AB1553" s="79" t="e">
        <f t="shared" si="1299"/>
        <v>#VALUE!</v>
      </c>
      <c r="AC1553" s="79"/>
      <c r="AD1553" s="81"/>
    </row>
    <row r="1554" spans="1:30" s="50" customFormat="1" ht="30" customHeight="1">
      <c r="A1554" s="277"/>
      <c r="B1554" s="278"/>
      <c r="C1554" s="66" t="s">
        <v>2553</v>
      </c>
      <c r="D1554" s="67"/>
      <c r="E1554" s="67"/>
      <c r="F1554" s="762" t="s">
        <v>206</v>
      </c>
      <c r="G1554" s="765"/>
      <c r="H1554" s="68" t="s">
        <v>376</v>
      </c>
      <c r="I1554" s="69" t="s">
        <v>44</v>
      </c>
      <c r="J1554" s="222">
        <v>22915000</v>
      </c>
      <c r="K1554" s="71" t="s">
        <v>45</v>
      </c>
      <c r="L1554" s="152" t="s">
        <v>2554</v>
      </c>
      <c r="M1554" s="155" t="s">
        <v>2555</v>
      </c>
      <c r="N1554" s="142">
        <v>0</v>
      </c>
      <c r="O1554" s="75">
        <f t="shared" ref="O1554:O1555" si="1300">N1554</f>
        <v>0</v>
      </c>
      <c r="P1554" s="74">
        <v>0</v>
      </c>
      <c r="Q1554" s="74">
        <v>6010000</v>
      </c>
      <c r="R1554" s="74">
        <v>0</v>
      </c>
      <c r="S1554" s="143" t="s">
        <v>2518</v>
      </c>
      <c r="T1554" s="77">
        <v>0</v>
      </c>
      <c r="U1554" s="78">
        <f t="shared" si="1297"/>
        <v>27</v>
      </c>
      <c r="V1554" s="78">
        <f t="shared" si="1297"/>
        <v>0</v>
      </c>
      <c r="W1554" s="78">
        <v>31.708915184046983</v>
      </c>
      <c r="X1554" s="78">
        <f t="shared" si="1298"/>
        <v>26.227361989962905</v>
      </c>
      <c r="Y1554" s="78">
        <f>(P1554/J1554)*100</f>
        <v>0</v>
      </c>
      <c r="Z1554" s="79">
        <f t="shared" si="1299"/>
        <v>22915000</v>
      </c>
      <c r="AA1554" s="79">
        <f>J1554-Q1554</f>
        <v>16905000</v>
      </c>
      <c r="AB1554" s="79" t="e">
        <f t="shared" si="1299"/>
        <v>#VALUE!</v>
      </c>
      <c r="AC1554" s="79"/>
      <c r="AD1554" s="81"/>
    </row>
    <row r="1555" spans="1:30" s="50" customFormat="1" ht="30" customHeight="1">
      <c r="A1555" s="277"/>
      <c r="B1555" s="278"/>
      <c r="C1555" s="66" t="s">
        <v>2556</v>
      </c>
      <c r="D1555" s="67"/>
      <c r="E1555" s="67"/>
      <c r="F1555" s="762" t="s">
        <v>1175</v>
      </c>
      <c r="G1555" s="765"/>
      <c r="H1555" s="68" t="s">
        <v>376</v>
      </c>
      <c r="I1555" s="69" t="s">
        <v>44</v>
      </c>
      <c r="J1555" s="222">
        <v>49303100</v>
      </c>
      <c r="K1555" s="71" t="s">
        <v>45</v>
      </c>
      <c r="L1555" s="152" t="s">
        <v>46</v>
      </c>
      <c r="M1555" s="155" t="s">
        <v>1310</v>
      </c>
      <c r="N1555" s="142">
        <v>0</v>
      </c>
      <c r="O1555" s="75">
        <f t="shared" si="1300"/>
        <v>0</v>
      </c>
      <c r="P1555" s="74">
        <v>0</v>
      </c>
      <c r="Q1555" s="74">
        <v>0</v>
      </c>
      <c r="R1555" s="74">
        <v>0</v>
      </c>
      <c r="S1555" s="143" t="s">
        <v>2518</v>
      </c>
      <c r="T1555" s="77">
        <v>0</v>
      </c>
      <c r="U1555" s="78">
        <f t="shared" si="1297"/>
        <v>0</v>
      </c>
      <c r="V1555" s="78">
        <f t="shared" si="1297"/>
        <v>0</v>
      </c>
      <c r="W1555" s="78">
        <v>31.708915184046983</v>
      </c>
      <c r="X1555" s="78">
        <f t="shared" si="1298"/>
        <v>0</v>
      </c>
      <c r="Y1555" s="78">
        <f>(P1555/J1555)*100</f>
        <v>0</v>
      </c>
      <c r="Z1555" s="79">
        <f t="shared" si="1299"/>
        <v>49303100</v>
      </c>
      <c r="AA1555" s="79">
        <f>J1555-Q1555</f>
        <v>49303100</v>
      </c>
      <c r="AB1555" s="79" t="e">
        <f t="shared" si="1299"/>
        <v>#VALUE!</v>
      </c>
      <c r="AC1555" s="79"/>
      <c r="AD1555" s="81"/>
    </row>
    <row r="1556" spans="1:30" s="65" customFormat="1" ht="30" customHeight="1">
      <c r="A1556" s="264"/>
      <c r="B1556" s="265"/>
      <c r="C1556" s="51" t="s">
        <v>2557</v>
      </c>
      <c r="D1556" s="171"/>
      <c r="E1556" s="171"/>
      <c r="F1556" s="802" t="s">
        <v>2558</v>
      </c>
      <c r="G1556" s="817"/>
      <c r="H1556" s="266"/>
      <c r="I1556" s="266"/>
      <c r="J1556" s="215"/>
      <c r="K1556" s="220"/>
      <c r="L1556" s="267"/>
      <c r="M1556" s="290"/>
      <c r="N1556" s="300"/>
      <c r="O1556" s="300"/>
      <c r="P1556" s="300"/>
      <c r="Q1556" s="300"/>
      <c r="R1556" s="300"/>
      <c r="S1556" s="270"/>
      <c r="T1556" s="220"/>
      <c r="U1556" s="220"/>
      <c r="V1556" s="220"/>
      <c r="W1556" s="220"/>
      <c r="X1556" s="220"/>
      <c r="Y1556" s="220"/>
      <c r="Z1556" s="63"/>
      <c r="AA1556" s="63"/>
      <c r="AB1556" s="63"/>
      <c r="AC1556" s="63"/>
      <c r="AD1556" s="64"/>
    </row>
    <row r="1557" spans="1:30" s="50" customFormat="1" ht="30" customHeight="1">
      <c r="A1557" s="277"/>
      <c r="B1557" s="278"/>
      <c r="C1557" s="66" t="s">
        <v>2559</v>
      </c>
      <c r="D1557" s="67"/>
      <c r="E1557" s="67"/>
      <c r="F1557" s="762" t="s">
        <v>2560</v>
      </c>
      <c r="G1557" s="765"/>
      <c r="H1557" s="68" t="s">
        <v>376</v>
      </c>
      <c r="I1557" s="69" t="s">
        <v>44</v>
      </c>
      <c r="J1557" s="222">
        <v>13549524964</v>
      </c>
      <c r="K1557" s="71" t="s">
        <v>45</v>
      </c>
      <c r="L1557" s="152" t="s">
        <v>46</v>
      </c>
      <c r="M1557" s="155" t="s">
        <v>2561</v>
      </c>
      <c r="N1557" s="142">
        <v>4462719377</v>
      </c>
      <c r="O1557" s="75">
        <v>5496843648</v>
      </c>
      <c r="P1557" s="74">
        <v>6887597689</v>
      </c>
      <c r="Q1557" s="74">
        <v>8741420607</v>
      </c>
      <c r="R1557" s="74">
        <v>6887597689</v>
      </c>
      <c r="S1557" s="143" t="s">
        <v>2518</v>
      </c>
      <c r="T1557" s="77">
        <v>51</v>
      </c>
      <c r="U1557" s="78">
        <f t="shared" ref="U1557:V1559" si="1301">ROUNDUP(X1557,0)</f>
        <v>65</v>
      </c>
      <c r="V1557" s="78">
        <f t="shared" si="1301"/>
        <v>51</v>
      </c>
      <c r="W1557" s="78">
        <v>31.708915184046983</v>
      </c>
      <c r="X1557" s="78">
        <f t="shared" ref="X1557:X1559" si="1302">Q1557/J1557*100</f>
        <v>64.514590955957885</v>
      </c>
      <c r="Y1557" s="78">
        <f>(P1557/J1557)*100</f>
        <v>50.832761349935105</v>
      </c>
      <c r="Z1557" s="79">
        <f t="shared" ref="Z1557:AB1559" si="1303">J1557-P1557</f>
        <v>6661927275</v>
      </c>
      <c r="AA1557" s="79">
        <f>J1557-Q1557</f>
        <v>4808104357</v>
      </c>
      <c r="AB1557" s="79" t="e">
        <f t="shared" si="1303"/>
        <v>#VALUE!</v>
      </c>
      <c r="AC1557" s="79"/>
      <c r="AD1557" s="81"/>
    </row>
    <row r="1558" spans="1:30" s="50" customFormat="1" ht="30" customHeight="1">
      <c r="A1558" s="277"/>
      <c r="B1558" s="278"/>
      <c r="C1558" s="66" t="s">
        <v>2562</v>
      </c>
      <c r="D1558" s="67"/>
      <c r="E1558" s="67"/>
      <c r="F1558" s="762" t="s">
        <v>2563</v>
      </c>
      <c r="G1558" s="765"/>
      <c r="H1558" s="68" t="s">
        <v>376</v>
      </c>
      <c r="I1558" s="69" t="s">
        <v>44</v>
      </c>
      <c r="J1558" s="222">
        <v>966142200</v>
      </c>
      <c r="K1558" s="71" t="s">
        <v>45</v>
      </c>
      <c r="L1558" s="152" t="s">
        <v>2564</v>
      </c>
      <c r="M1558" s="155" t="s">
        <v>2565</v>
      </c>
      <c r="N1558" s="142">
        <v>0</v>
      </c>
      <c r="O1558" s="75">
        <f t="shared" ref="O1558:O1559" si="1304">N1558</f>
        <v>0</v>
      </c>
      <c r="P1558" s="74">
        <v>0</v>
      </c>
      <c r="Q1558" s="74">
        <v>19603000</v>
      </c>
      <c r="R1558" s="74">
        <v>0</v>
      </c>
      <c r="S1558" s="143" t="s">
        <v>2518</v>
      </c>
      <c r="T1558" s="77">
        <v>0</v>
      </c>
      <c r="U1558" s="78">
        <f t="shared" si="1301"/>
        <v>3</v>
      </c>
      <c r="V1558" s="78">
        <f t="shared" si="1301"/>
        <v>0</v>
      </c>
      <c r="W1558" s="78">
        <v>31.708915184046983</v>
      </c>
      <c r="X1558" s="78">
        <f t="shared" si="1302"/>
        <v>2.0289973877551359</v>
      </c>
      <c r="Y1558" s="78">
        <f>(P1558/J1558)*100</f>
        <v>0</v>
      </c>
      <c r="Z1558" s="79">
        <f t="shared" si="1303"/>
        <v>966142200</v>
      </c>
      <c r="AA1558" s="79">
        <f>J1558-Q1558</f>
        <v>946539200</v>
      </c>
      <c r="AB1558" s="79" t="e">
        <f t="shared" si="1303"/>
        <v>#VALUE!</v>
      </c>
      <c r="AC1558" s="79"/>
      <c r="AD1558" s="81"/>
    </row>
    <row r="1559" spans="1:30" s="50" customFormat="1" ht="30" customHeight="1">
      <c r="A1559" s="277"/>
      <c r="B1559" s="278"/>
      <c r="C1559" s="66" t="s">
        <v>2566</v>
      </c>
      <c r="D1559" s="67"/>
      <c r="E1559" s="67"/>
      <c r="F1559" s="762" t="s">
        <v>2567</v>
      </c>
      <c r="G1559" s="765"/>
      <c r="H1559" s="68" t="s">
        <v>376</v>
      </c>
      <c r="I1559" s="69" t="s">
        <v>44</v>
      </c>
      <c r="J1559" s="222">
        <v>513059800</v>
      </c>
      <c r="K1559" s="71" t="s">
        <v>45</v>
      </c>
      <c r="L1559" s="152" t="s">
        <v>46</v>
      </c>
      <c r="M1559" s="155" t="s">
        <v>2568</v>
      </c>
      <c r="N1559" s="142">
        <v>0</v>
      </c>
      <c r="O1559" s="75">
        <f t="shared" si="1304"/>
        <v>0</v>
      </c>
      <c r="P1559" s="74">
        <v>22582482</v>
      </c>
      <c r="Q1559" s="74">
        <v>246979402</v>
      </c>
      <c r="R1559" s="74">
        <v>22582482</v>
      </c>
      <c r="S1559" s="143" t="s">
        <v>2518</v>
      </c>
      <c r="T1559" s="77">
        <v>5</v>
      </c>
      <c r="U1559" s="78">
        <f t="shared" si="1301"/>
        <v>49</v>
      </c>
      <c r="V1559" s="78">
        <f t="shared" si="1301"/>
        <v>5</v>
      </c>
      <c r="W1559" s="78">
        <v>31.708915184046983</v>
      </c>
      <c r="X1559" s="78">
        <f t="shared" si="1302"/>
        <v>48.138521474494787</v>
      </c>
      <c r="Y1559" s="78">
        <f>(P1559/J1559)*100</f>
        <v>4.4015301919971117</v>
      </c>
      <c r="Z1559" s="79">
        <f t="shared" si="1303"/>
        <v>490477318</v>
      </c>
      <c r="AA1559" s="79">
        <f>J1559-Q1559</f>
        <v>266080398</v>
      </c>
      <c r="AB1559" s="79" t="e">
        <f t="shared" si="1303"/>
        <v>#VALUE!</v>
      </c>
      <c r="AC1559" s="79"/>
      <c r="AD1559" s="81"/>
    </row>
    <row r="1560" spans="1:30" s="65" customFormat="1" ht="30" customHeight="1">
      <c r="A1560" s="264"/>
      <c r="B1560" s="265"/>
      <c r="C1560" s="51" t="s">
        <v>2569</v>
      </c>
      <c r="D1560" s="171"/>
      <c r="E1560" s="171"/>
      <c r="F1560" s="802" t="s">
        <v>2570</v>
      </c>
      <c r="G1560" s="817"/>
      <c r="H1560" s="266"/>
      <c r="I1560" s="266"/>
      <c r="J1560" s="215"/>
      <c r="K1560" s="220"/>
      <c r="L1560" s="267"/>
      <c r="M1560" s="290"/>
      <c r="N1560" s="300"/>
      <c r="O1560" s="300"/>
      <c r="P1560" s="300"/>
      <c r="Q1560" s="300"/>
      <c r="R1560" s="300"/>
      <c r="S1560" s="270"/>
      <c r="T1560" s="220"/>
      <c r="U1560" s="220"/>
      <c r="V1560" s="220"/>
      <c r="W1560" s="220"/>
      <c r="X1560" s="220"/>
      <c r="Y1560" s="220"/>
      <c r="Z1560" s="63"/>
      <c r="AA1560" s="63"/>
      <c r="AB1560" s="63"/>
      <c r="AC1560" s="63"/>
      <c r="AD1560" s="64"/>
    </row>
    <row r="1561" spans="1:30" s="50" customFormat="1" ht="30" customHeight="1">
      <c r="A1561" s="277"/>
      <c r="B1561" s="278"/>
      <c r="C1561" s="66" t="s">
        <v>2571</v>
      </c>
      <c r="D1561" s="67"/>
      <c r="E1561" s="67"/>
      <c r="F1561" s="762" t="s">
        <v>2572</v>
      </c>
      <c r="G1561" s="765"/>
      <c r="H1561" s="68" t="s">
        <v>376</v>
      </c>
      <c r="I1561" s="69" t="s">
        <v>44</v>
      </c>
      <c r="J1561" s="222">
        <v>6654200</v>
      </c>
      <c r="K1561" s="71" t="s">
        <v>45</v>
      </c>
      <c r="L1561" s="152" t="s">
        <v>46</v>
      </c>
      <c r="M1561" s="155" t="s">
        <v>1310</v>
      </c>
      <c r="N1561" s="142">
        <v>0</v>
      </c>
      <c r="O1561" s="75">
        <v>0</v>
      </c>
      <c r="P1561" s="74">
        <v>2148900</v>
      </c>
      <c r="Q1561" s="74">
        <v>2148900</v>
      </c>
      <c r="R1561" s="74">
        <v>2148900</v>
      </c>
      <c r="S1561" s="143" t="s">
        <v>2518</v>
      </c>
      <c r="T1561" s="77">
        <v>33</v>
      </c>
      <c r="U1561" s="78">
        <f t="shared" ref="U1561:V1563" si="1305">ROUNDUP(X1561,0)</f>
        <v>33</v>
      </c>
      <c r="V1561" s="78">
        <f t="shared" si="1305"/>
        <v>33</v>
      </c>
      <c r="W1561" s="78">
        <v>31.708915184046983</v>
      </c>
      <c r="X1561" s="78">
        <f t="shared" ref="X1561:X1563" si="1306">Q1561/J1561*100</f>
        <v>32.293889573502447</v>
      </c>
      <c r="Y1561" s="78">
        <f>(P1561/J1561)*100</f>
        <v>32.293889573502447</v>
      </c>
      <c r="Z1561" s="79">
        <f t="shared" ref="Z1561:AB1563" si="1307">J1561-P1561</f>
        <v>4505300</v>
      </c>
      <c r="AA1561" s="79">
        <f>J1561-Q1561</f>
        <v>4505300</v>
      </c>
      <c r="AB1561" s="79" t="e">
        <f t="shared" si="1307"/>
        <v>#VALUE!</v>
      </c>
      <c r="AC1561" s="79"/>
      <c r="AD1561" s="81"/>
    </row>
    <row r="1562" spans="1:30" s="50" customFormat="1" ht="30" customHeight="1">
      <c r="A1562" s="277"/>
      <c r="B1562" s="278"/>
      <c r="C1562" s="66" t="s">
        <v>2573</v>
      </c>
      <c r="D1562" s="67"/>
      <c r="E1562" s="67"/>
      <c r="F1562" s="762" t="s">
        <v>2574</v>
      </c>
      <c r="G1562" s="765"/>
      <c r="H1562" s="68" t="s">
        <v>376</v>
      </c>
      <c r="I1562" s="69" t="s">
        <v>44</v>
      </c>
      <c r="J1562" s="222">
        <v>600000000</v>
      </c>
      <c r="K1562" s="71" t="s">
        <v>45</v>
      </c>
      <c r="L1562" s="152" t="s">
        <v>46</v>
      </c>
      <c r="M1562" s="155" t="s">
        <v>2575</v>
      </c>
      <c r="N1562" s="142">
        <v>169719000</v>
      </c>
      <c r="O1562" s="75">
        <v>292164200</v>
      </c>
      <c r="P1562" s="74">
        <v>382228200</v>
      </c>
      <c r="Q1562" s="74">
        <v>346487800</v>
      </c>
      <c r="R1562" s="74">
        <v>382228200</v>
      </c>
      <c r="S1562" s="143" t="s">
        <v>2518</v>
      </c>
      <c r="T1562" s="77">
        <v>64</v>
      </c>
      <c r="U1562" s="78">
        <f t="shared" si="1305"/>
        <v>58</v>
      </c>
      <c r="V1562" s="78">
        <f t="shared" si="1305"/>
        <v>64</v>
      </c>
      <c r="W1562" s="78">
        <v>31.708915184046983</v>
      </c>
      <c r="X1562" s="78">
        <f t="shared" si="1306"/>
        <v>57.747966666666663</v>
      </c>
      <c r="Y1562" s="78">
        <f>(P1562/J1562)*100</f>
        <v>63.704700000000003</v>
      </c>
      <c r="Z1562" s="79">
        <f t="shared" si="1307"/>
        <v>217771800</v>
      </c>
      <c r="AA1562" s="79">
        <f>J1562-Q1562</f>
        <v>253512200</v>
      </c>
      <c r="AB1562" s="79" t="e">
        <f t="shared" si="1307"/>
        <v>#VALUE!</v>
      </c>
      <c r="AC1562" s="79"/>
      <c r="AD1562" s="81"/>
    </row>
    <row r="1563" spans="1:30" s="50" customFormat="1" ht="30" customHeight="1">
      <c r="A1563" s="277"/>
      <c r="B1563" s="278"/>
      <c r="C1563" s="66" t="s">
        <v>2576</v>
      </c>
      <c r="D1563" s="67"/>
      <c r="E1563" s="67"/>
      <c r="F1563" s="762" t="s">
        <v>2577</v>
      </c>
      <c r="G1563" s="765"/>
      <c r="H1563" s="68" t="s">
        <v>376</v>
      </c>
      <c r="I1563" s="69" t="s">
        <v>44</v>
      </c>
      <c r="J1563" s="222">
        <v>1992724481</v>
      </c>
      <c r="K1563" s="71" t="s">
        <v>45</v>
      </c>
      <c r="L1563" s="152" t="s">
        <v>46</v>
      </c>
      <c r="M1563" s="155" t="s">
        <v>2578</v>
      </c>
      <c r="N1563" s="142">
        <v>272473653</v>
      </c>
      <c r="O1563" s="75">
        <v>549806945</v>
      </c>
      <c r="P1563" s="74">
        <v>822209659</v>
      </c>
      <c r="Q1563" s="74">
        <v>824116427</v>
      </c>
      <c r="R1563" s="74">
        <v>822209659</v>
      </c>
      <c r="S1563" s="143" t="s">
        <v>2518</v>
      </c>
      <c r="T1563" s="77">
        <v>42</v>
      </c>
      <c r="U1563" s="78">
        <f t="shared" si="1305"/>
        <v>42</v>
      </c>
      <c r="V1563" s="78">
        <f t="shared" si="1305"/>
        <v>42</v>
      </c>
      <c r="W1563" s="78">
        <v>31.708915184046983</v>
      </c>
      <c r="X1563" s="78">
        <f t="shared" si="1306"/>
        <v>41.356265497698772</v>
      </c>
      <c r="Y1563" s="78">
        <f>(P1563/J1563)*100</f>
        <v>41.26057901328106</v>
      </c>
      <c r="Z1563" s="79">
        <f t="shared" si="1307"/>
        <v>1170514822</v>
      </c>
      <c r="AA1563" s="79">
        <f>J1563-Q1563</f>
        <v>1168608054</v>
      </c>
      <c r="AB1563" s="79" t="e">
        <f t="shared" si="1307"/>
        <v>#VALUE!</v>
      </c>
      <c r="AC1563" s="79"/>
      <c r="AD1563" s="81"/>
    </row>
    <row r="1564" spans="1:30" s="65" customFormat="1" ht="30" customHeight="1">
      <c r="A1564" s="264"/>
      <c r="B1564" s="265"/>
      <c r="C1564" s="51" t="s">
        <v>2579</v>
      </c>
      <c r="D1564" s="171"/>
      <c r="E1564" s="171"/>
      <c r="F1564" s="802" t="s">
        <v>2580</v>
      </c>
      <c r="G1564" s="817"/>
      <c r="H1564" s="266"/>
      <c r="I1564" s="266"/>
      <c r="J1564" s="215"/>
      <c r="K1564" s="220"/>
      <c r="L1564" s="267"/>
      <c r="M1564" s="290"/>
      <c r="N1564" s="300"/>
      <c r="O1564" s="300"/>
      <c r="P1564" s="300"/>
      <c r="Q1564" s="300"/>
      <c r="R1564" s="300"/>
      <c r="S1564" s="270"/>
      <c r="T1564" s="220"/>
      <c r="U1564" s="220"/>
      <c r="V1564" s="220"/>
      <c r="W1564" s="220"/>
      <c r="X1564" s="220"/>
      <c r="Y1564" s="220"/>
      <c r="Z1564" s="63"/>
      <c r="AA1564" s="63"/>
      <c r="AB1564" s="63"/>
      <c r="AC1564" s="63"/>
      <c r="AD1564" s="64"/>
    </row>
    <row r="1565" spans="1:30" s="65" customFormat="1" ht="30" customHeight="1">
      <c r="A1565" s="264"/>
      <c r="B1565" s="265"/>
      <c r="C1565" s="51" t="s">
        <v>2581</v>
      </c>
      <c r="D1565" s="171"/>
      <c r="E1565" s="171"/>
      <c r="F1565" s="802" t="s">
        <v>2582</v>
      </c>
      <c r="G1565" s="817"/>
      <c r="H1565" s="266"/>
      <c r="I1565" s="266"/>
      <c r="J1565" s="215"/>
      <c r="K1565" s="220"/>
      <c r="L1565" s="267"/>
      <c r="M1565" s="290"/>
      <c r="N1565" s="300"/>
      <c r="O1565" s="300"/>
      <c r="P1565" s="300"/>
      <c r="Q1565" s="300"/>
      <c r="R1565" s="300"/>
      <c r="S1565" s="270"/>
      <c r="T1565" s="220"/>
      <c r="U1565" s="220"/>
      <c r="V1565" s="220"/>
      <c r="W1565" s="220"/>
      <c r="X1565" s="220"/>
      <c r="Y1565" s="220"/>
      <c r="Z1565" s="63"/>
      <c r="AA1565" s="63"/>
      <c r="AB1565" s="63"/>
      <c r="AC1565" s="63"/>
      <c r="AD1565" s="64"/>
    </row>
    <row r="1566" spans="1:30" s="50" customFormat="1" ht="30" customHeight="1">
      <c r="A1566" s="277"/>
      <c r="B1566" s="278"/>
      <c r="C1566" s="66" t="s">
        <v>2583</v>
      </c>
      <c r="D1566" s="67"/>
      <c r="E1566" s="67"/>
      <c r="F1566" s="762" t="s">
        <v>2584</v>
      </c>
      <c r="G1566" s="765"/>
      <c r="H1566" s="68" t="s">
        <v>376</v>
      </c>
      <c r="I1566" s="69" t="s">
        <v>44</v>
      </c>
      <c r="J1566" s="222">
        <v>15000000</v>
      </c>
      <c r="K1566" s="71" t="s">
        <v>45</v>
      </c>
      <c r="L1566" s="152" t="s">
        <v>46</v>
      </c>
      <c r="M1566" s="155" t="s">
        <v>2585</v>
      </c>
      <c r="N1566" s="142">
        <v>1250000</v>
      </c>
      <c r="O1566" s="75">
        <v>2695000</v>
      </c>
      <c r="P1566" s="74">
        <v>2695000</v>
      </c>
      <c r="Q1566" s="74">
        <v>1445000</v>
      </c>
      <c r="R1566" s="74">
        <v>2695000</v>
      </c>
      <c r="S1566" s="143" t="s">
        <v>2518</v>
      </c>
      <c r="T1566" s="77">
        <v>18</v>
      </c>
      <c r="U1566" s="78">
        <f t="shared" ref="U1566:V1568" si="1308">ROUNDUP(X1566,0)</f>
        <v>10</v>
      </c>
      <c r="V1566" s="78">
        <f t="shared" si="1308"/>
        <v>18</v>
      </c>
      <c r="W1566" s="78">
        <v>31.708915184046983</v>
      </c>
      <c r="X1566" s="78">
        <f t="shared" ref="X1566:X1568" si="1309">Q1566/J1566*100</f>
        <v>9.6333333333333346</v>
      </c>
      <c r="Y1566" s="78">
        <f>(P1566/J1566)*100</f>
        <v>17.966666666666669</v>
      </c>
      <c r="Z1566" s="79">
        <f t="shared" ref="Z1566:AB1568" si="1310">J1566-P1566</f>
        <v>12305000</v>
      </c>
      <c r="AA1566" s="79">
        <f>J1566-Q1566</f>
        <v>13555000</v>
      </c>
      <c r="AB1566" s="79" t="e">
        <f t="shared" si="1310"/>
        <v>#VALUE!</v>
      </c>
      <c r="AC1566" s="79"/>
      <c r="AD1566" s="81"/>
    </row>
    <row r="1567" spans="1:30" s="50" customFormat="1" ht="30" customHeight="1">
      <c r="A1567" s="277"/>
      <c r="B1567" s="278"/>
      <c r="C1567" s="66" t="s">
        <v>2586</v>
      </c>
      <c r="D1567" s="67"/>
      <c r="E1567" s="67"/>
      <c r="F1567" s="762" t="s">
        <v>2587</v>
      </c>
      <c r="G1567" s="765"/>
      <c r="H1567" s="68" t="s">
        <v>376</v>
      </c>
      <c r="I1567" s="69" t="s">
        <v>44</v>
      </c>
      <c r="J1567" s="222">
        <v>817602500</v>
      </c>
      <c r="K1567" s="71" t="s">
        <v>45</v>
      </c>
      <c r="L1567" s="152" t="s">
        <v>46</v>
      </c>
      <c r="M1567" s="155" t="s">
        <v>2588</v>
      </c>
      <c r="N1567" s="142">
        <v>120354000</v>
      </c>
      <c r="O1567" s="75">
        <v>120354000</v>
      </c>
      <c r="P1567" s="74">
        <v>125613200</v>
      </c>
      <c r="Q1567" s="74">
        <v>226315200</v>
      </c>
      <c r="R1567" s="74">
        <v>125613200</v>
      </c>
      <c r="S1567" s="143" t="s">
        <v>2518</v>
      </c>
      <c r="T1567" s="77">
        <v>16</v>
      </c>
      <c r="U1567" s="78">
        <f t="shared" si="1308"/>
        <v>28</v>
      </c>
      <c r="V1567" s="78">
        <f t="shared" si="1308"/>
        <v>16</v>
      </c>
      <c r="W1567" s="78">
        <v>31.708915184046983</v>
      </c>
      <c r="X1567" s="78">
        <f t="shared" si="1309"/>
        <v>27.680345889353326</v>
      </c>
      <c r="Y1567" s="78">
        <f>(P1567/J1567)*100</f>
        <v>15.363602728709855</v>
      </c>
      <c r="Z1567" s="79">
        <f t="shared" si="1310"/>
        <v>691989300</v>
      </c>
      <c r="AA1567" s="79">
        <f>J1567-Q1567</f>
        <v>591287300</v>
      </c>
      <c r="AB1567" s="79" t="e">
        <f t="shared" si="1310"/>
        <v>#VALUE!</v>
      </c>
      <c r="AC1567" s="79"/>
      <c r="AD1567" s="81"/>
    </row>
    <row r="1568" spans="1:30" s="50" customFormat="1" ht="30" customHeight="1">
      <c r="A1568" s="277"/>
      <c r="B1568" s="278"/>
      <c r="C1568" s="66" t="s">
        <v>2589</v>
      </c>
      <c r="D1568" s="67"/>
      <c r="E1568" s="67"/>
      <c r="F1568" s="762" t="s">
        <v>2587</v>
      </c>
      <c r="G1568" s="765"/>
      <c r="H1568" s="68" t="s">
        <v>376</v>
      </c>
      <c r="I1568" s="69" t="s">
        <v>44</v>
      </c>
      <c r="J1568" s="222">
        <v>450000000</v>
      </c>
      <c r="K1568" s="71" t="s">
        <v>45</v>
      </c>
      <c r="L1568" s="152" t="s">
        <v>46</v>
      </c>
      <c r="M1568" s="155" t="s">
        <v>2588</v>
      </c>
      <c r="N1568" s="142">
        <v>6657000</v>
      </c>
      <c r="O1568" s="75">
        <v>6657000</v>
      </c>
      <c r="P1568" s="74">
        <v>6657000</v>
      </c>
      <c r="Q1568" s="74">
        <v>18077000</v>
      </c>
      <c r="R1568" s="74">
        <v>6657000</v>
      </c>
      <c r="S1568" s="143" t="s">
        <v>2518</v>
      </c>
      <c r="T1568" s="77">
        <v>2</v>
      </c>
      <c r="U1568" s="78">
        <f t="shared" si="1308"/>
        <v>5</v>
      </c>
      <c r="V1568" s="78">
        <f t="shared" si="1308"/>
        <v>2</v>
      </c>
      <c r="W1568" s="78">
        <v>31.708915184046983</v>
      </c>
      <c r="X1568" s="78">
        <f t="shared" si="1309"/>
        <v>4.0171111111111113</v>
      </c>
      <c r="Y1568" s="78">
        <f>(P1568/J1568)*100</f>
        <v>1.4793333333333334</v>
      </c>
      <c r="Z1568" s="79">
        <f t="shared" si="1310"/>
        <v>443343000</v>
      </c>
      <c r="AA1568" s="79">
        <f>J1568-Q1568</f>
        <v>431923000</v>
      </c>
      <c r="AB1568" s="79" t="e">
        <f t="shared" si="1310"/>
        <v>#VALUE!</v>
      </c>
      <c r="AC1568" s="79"/>
      <c r="AD1568" s="81"/>
    </row>
    <row r="1569" spans="1:30" s="65" customFormat="1" ht="30" customHeight="1">
      <c r="A1569" s="264"/>
      <c r="B1569" s="265"/>
      <c r="C1569" s="51" t="s">
        <v>2590</v>
      </c>
      <c r="D1569" s="171"/>
      <c r="E1569" s="171"/>
      <c r="F1569" s="802" t="s">
        <v>2591</v>
      </c>
      <c r="G1569" s="817"/>
      <c r="H1569" s="266"/>
      <c r="I1569" s="266"/>
      <c r="J1569" s="215"/>
      <c r="K1569" s="220"/>
      <c r="L1569" s="267"/>
      <c r="M1569" s="290"/>
      <c r="N1569" s="300"/>
      <c r="O1569" s="300"/>
      <c r="P1569" s="300"/>
      <c r="Q1569" s="300"/>
      <c r="R1569" s="300"/>
      <c r="S1569" s="270"/>
      <c r="T1569" s="220"/>
      <c r="U1569" s="220"/>
      <c r="V1569" s="220"/>
      <c r="W1569" s="220"/>
      <c r="X1569" s="220"/>
      <c r="Y1569" s="220"/>
      <c r="Z1569" s="63"/>
      <c r="AA1569" s="63"/>
      <c r="AB1569" s="63"/>
      <c r="AC1569" s="63"/>
      <c r="AD1569" s="64"/>
    </row>
    <row r="1570" spans="1:30" s="50" customFormat="1" ht="30" customHeight="1">
      <c r="A1570" s="277"/>
      <c r="B1570" s="278"/>
      <c r="C1570" s="66" t="s">
        <v>2592</v>
      </c>
      <c r="D1570" s="67"/>
      <c r="E1570" s="67"/>
      <c r="F1570" s="762" t="s">
        <v>2593</v>
      </c>
      <c r="G1570" s="765"/>
      <c r="H1570" s="68" t="s">
        <v>376</v>
      </c>
      <c r="I1570" s="69" t="s">
        <v>44</v>
      </c>
      <c r="J1570" s="222">
        <v>20000000</v>
      </c>
      <c r="K1570" s="71" t="s">
        <v>45</v>
      </c>
      <c r="L1570" s="152" t="s">
        <v>46</v>
      </c>
      <c r="M1570" s="155" t="s">
        <v>2594</v>
      </c>
      <c r="N1570" s="142">
        <v>0</v>
      </c>
      <c r="O1570" s="75">
        <v>0</v>
      </c>
      <c r="P1570" s="74">
        <v>0</v>
      </c>
      <c r="Q1570" s="74">
        <v>0</v>
      </c>
      <c r="R1570" s="74">
        <v>0</v>
      </c>
      <c r="S1570" s="143" t="s">
        <v>2518</v>
      </c>
      <c r="T1570" s="77">
        <v>0</v>
      </c>
      <c r="U1570" s="78">
        <f t="shared" ref="U1570:V1573" si="1311">ROUNDUP(X1570,0)</f>
        <v>0</v>
      </c>
      <c r="V1570" s="78">
        <f t="shared" si="1311"/>
        <v>0</v>
      </c>
      <c r="W1570" s="78">
        <v>31.708915184046983</v>
      </c>
      <c r="X1570" s="78">
        <f t="shared" ref="X1570:X1573" si="1312">Q1570/J1570*100</f>
        <v>0</v>
      </c>
      <c r="Y1570" s="78">
        <f>(P1570/J1570)*100</f>
        <v>0</v>
      </c>
      <c r="Z1570" s="79">
        <f t="shared" ref="Z1570:AB1573" si="1313">J1570-P1570</f>
        <v>20000000</v>
      </c>
      <c r="AA1570" s="79">
        <f>J1570-Q1570</f>
        <v>20000000</v>
      </c>
      <c r="AB1570" s="79" t="e">
        <f t="shared" si="1313"/>
        <v>#VALUE!</v>
      </c>
      <c r="AC1570" s="79"/>
      <c r="AD1570" s="81"/>
    </row>
    <row r="1571" spans="1:30" s="50" customFormat="1" ht="30" customHeight="1">
      <c r="A1571" s="277"/>
      <c r="B1571" s="278"/>
      <c r="C1571" s="66" t="s">
        <v>2595</v>
      </c>
      <c r="D1571" s="67"/>
      <c r="E1571" s="67"/>
      <c r="F1571" s="762" t="s">
        <v>2596</v>
      </c>
      <c r="G1571" s="765"/>
      <c r="H1571" s="68" t="s">
        <v>376</v>
      </c>
      <c r="I1571" s="69" t="s">
        <v>44</v>
      </c>
      <c r="J1571" s="222">
        <v>515458000</v>
      </c>
      <c r="K1571" s="71" t="s">
        <v>45</v>
      </c>
      <c r="L1571" s="152" t="s">
        <v>46</v>
      </c>
      <c r="M1571" s="155" t="s">
        <v>2585</v>
      </c>
      <c r="N1571" s="142">
        <v>0</v>
      </c>
      <c r="O1571" s="75">
        <v>85000000</v>
      </c>
      <c r="P1571" s="74">
        <v>245512200</v>
      </c>
      <c r="Q1571" s="74">
        <v>251049200</v>
      </c>
      <c r="R1571" s="74">
        <v>245512200</v>
      </c>
      <c r="S1571" s="143" t="s">
        <v>2518</v>
      </c>
      <c r="T1571" s="77">
        <v>48</v>
      </c>
      <c r="U1571" s="78">
        <f t="shared" si="1311"/>
        <v>49</v>
      </c>
      <c r="V1571" s="78">
        <f t="shared" si="1311"/>
        <v>48</v>
      </c>
      <c r="W1571" s="78">
        <v>31.708915184046983</v>
      </c>
      <c r="X1571" s="78">
        <f t="shared" si="1312"/>
        <v>48.704103923113031</v>
      </c>
      <c r="Y1571" s="78">
        <f>(P1571/J1571)*100</f>
        <v>47.629913591408027</v>
      </c>
      <c r="Z1571" s="79">
        <f t="shared" si="1313"/>
        <v>269945800</v>
      </c>
      <c r="AA1571" s="79">
        <f>J1571-Q1571</f>
        <v>264408800</v>
      </c>
      <c r="AB1571" s="79" t="e">
        <f t="shared" si="1313"/>
        <v>#VALUE!</v>
      </c>
      <c r="AC1571" s="79"/>
      <c r="AD1571" s="81"/>
    </row>
    <row r="1572" spans="1:30" s="50" customFormat="1" ht="30" customHeight="1">
      <c r="A1572" s="277"/>
      <c r="B1572" s="278"/>
      <c r="C1572" s="66" t="s">
        <v>2597</v>
      </c>
      <c r="D1572" s="67"/>
      <c r="E1572" s="67"/>
      <c r="F1572" s="762" t="s">
        <v>2598</v>
      </c>
      <c r="G1572" s="765"/>
      <c r="H1572" s="68" t="s">
        <v>376</v>
      </c>
      <c r="I1572" s="69" t="s">
        <v>44</v>
      </c>
      <c r="J1572" s="222">
        <v>20000000</v>
      </c>
      <c r="K1572" s="71" t="s">
        <v>45</v>
      </c>
      <c r="L1572" s="152" t="s">
        <v>46</v>
      </c>
      <c r="M1572" s="155" t="s">
        <v>2599</v>
      </c>
      <c r="N1572" s="142">
        <v>0</v>
      </c>
      <c r="O1572" s="75">
        <v>0</v>
      </c>
      <c r="P1572" s="74">
        <v>0</v>
      </c>
      <c r="Q1572" s="74">
        <v>0</v>
      </c>
      <c r="R1572" s="74">
        <v>0</v>
      </c>
      <c r="S1572" s="143" t="s">
        <v>2518</v>
      </c>
      <c r="T1572" s="77">
        <v>0</v>
      </c>
      <c r="U1572" s="78">
        <f t="shared" si="1311"/>
        <v>0</v>
      </c>
      <c r="V1572" s="78">
        <f t="shared" si="1311"/>
        <v>0</v>
      </c>
      <c r="W1572" s="78">
        <v>31.708915184046983</v>
      </c>
      <c r="X1572" s="78">
        <f t="shared" si="1312"/>
        <v>0</v>
      </c>
      <c r="Y1572" s="78">
        <f>(P1572/J1572)*100</f>
        <v>0</v>
      </c>
      <c r="Z1572" s="79">
        <f t="shared" si="1313"/>
        <v>20000000</v>
      </c>
      <c r="AA1572" s="79">
        <f>J1572-Q1572</f>
        <v>20000000</v>
      </c>
      <c r="AB1572" s="79" t="e">
        <f t="shared" si="1313"/>
        <v>#VALUE!</v>
      </c>
      <c r="AC1572" s="79"/>
      <c r="AD1572" s="81"/>
    </row>
    <row r="1573" spans="1:30" s="50" customFormat="1" ht="30" customHeight="1">
      <c r="A1573" s="277"/>
      <c r="B1573" s="278"/>
      <c r="C1573" s="66" t="s">
        <v>2600</v>
      </c>
      <c r="D1573" s="67"/>
      <c r="E1573" s="67"/>
      <c r="F1573" s="762" t="s">
        <v>2601</v>
      </c>
      <c r="G1573" s="765"/>
      <c r="H1573" s="68" t="s">
        <v>376</v>
      </c>
      <c r="I1573" s="69" t="s">
        <v>44</v>
      </c>
      <c r="J1573" s="222">
        <v>20000000</v>
      </c>
      <c r="K1573" s="71" t="s">
        <v>45</v>
      </c>
      <c r="L1573" s="152" t="s">
        <v>46</v>
      </c>
      <c r="M1573" s="155" t="s">
        <v>2599</v>
      </c>
      <c r="N1573" s="142">
        <v>0</v>
      </c>
      <c r="O1573" s="75">
        <v>11500000</v>
      </c>
      <c r="P1573" s="74">
        <v>11500000</v>
      </c>
      <c r="Q1573" s="74">
        <v>17500000</v>
      </c>
      <c r="R1573" s="74">
        <v>11500000</v>
      </c>
      <c r="S1573" s="143" t="s">
        <v>2518</v>
      </c>
      <c r="T1573" s="77">
        <v>58</v>
      </c>
      <c r="U1573" s="78">
        <f t="shared" si="1311"/>
        <v>88</v>
      </c>
      <c r="V1573" s="78">
        <f t="shared" si="1311"/>
        <v>58</v>
      </c>
      <c r="W1573" s="78">
        <v>31.708915184046983</v>
      </c>
      <c r="X1573" s="78">
        <f t="shared" si="1312"/>
        <v>87.5</v>
      </c>
      <c r="Y1573" s="78">
        <f>(P1573/J1573)*100</f>
        <v>57.499999999999993</v>
      </c>
      <c r="Z1573" s="79">
        <f t="shared" si="1313"/>
        <v>8500000</v>
      </c>
      <c r="AA1573" s="79">
        <f>J1573-Q1573</f>
        <v>2500000</v>
      </c>
      <c r="AB1573" s="79" t="e">
        <f t="shared" si="1313"/>
        <v>#VALUE!</v>
      </c>
      <c r="AC1573" s="79"/>
      <c r="AD1573" s="81"/>
    </row>
    <row r="1574" spans="1:30" s="65" customFormat="1" ht="30" customHeight="1">
      <c r="A1574" s="264"/>
      <c r="B1574" s="265"/>
      <c r="C1574" s="51" t="s">
        <v>2602</v>
      </c>
      <c r="D1574" s="171"/>
      <c r="E1574" s="171"/>
      <c r="F1574" s="802" t="s">
        <v>2603</v>
      </c>
      <c r="G1574" s="817"/>
      <c r="H1574" s="266"/>
      <c r="I1574" s="266"/>
      <c r="J1574" s="215"/>
      <c r="K1574" s="220"/>
      <c r="L1574" s="267"/>
      <c r="M1574" s="290"/>
      <c r="N1574" s="300"/>
      <c r="O1574" s="300"/>
      <c r="P1574" s="300"/>
      <c r="Q1574" s="300"/>
      <c r="R1574" s="300"/>
      <c r="S1574" s="270"/>
      <c r="T1574" s="220"/>
      <c r="U1574" s="220"/>
      <c r="V1574" s="220"/>
      <c r="W1574" s="220"/>
      <c r="X1574" s="220"/>
      <c r="Y1574" s="220"/>
      <c r="Z1574" s="63"/>
      <c r="AA1574" s="63"/>
      <c r="AB1574" s="63"/>
      <c r="AC1574" s="63"/>
      <c r="AD1574" s="64"/>
    </row>
    <row r="1575" spans="1:30" s="50" customFormat="1" ht="30" customHeight="1">
      <c r="A1575" s="277"/>
      <c r="B1575" s="278"/>
      <c r="C1575" s="66" t="s">
        <v>2604</v>
      </c>
      <c r="D1575" s="67"/>
      <c r="E1575" s="67"/>
      <c r="F1575" s="762" t="s">
        <v>2605</v>
      </c>
      <c r="G1575" s="765"/>
      <c r="H1575" s="68" t="s">
        <v>376</v>
      </c>
      <c r="I1575" s="69" t="s">
        <v>44</v>
      </c>
      <c r="J1575" s="222">
        <v>207600000</v>
      </c>
      <c r="K1575" s="71" t="s">
        <v>45</v>
      </c>
      <c r="L1575" s="152" t="s">
        <v>46</v>
      </c>
      <c r="M1575" s="155" t="s">
        <v>2606</v>
      </c>
      <c r="N1575" s="142">
        <v>0</v>
      </c>
      <c r="O1575" s="75">
        <v>22500000</v>
      </c>
      <c r="P1575" s="74">
        <f t="shared" ref="P1575:R1575" si="1314">O1575</f>
        <v>22500000</v>
      </c>
      <c r="Q1575" s="74">
        <v>48000000</v>
      </c>
      <c r="R1575" s="74">
        <f t="shared" si="1314"/>
        <v>48000000</v>
      </c>
      <c r="S1575" s="143" t="s">
        <v>2518</v>
      </c>
      <c r="T1575" s="77">
        <v>11</v>
      </c>
      <c r="U1575" s="78">
        <f t="shared" ref="U1575:V1575" si="1315">ROUNDUP(X1575,0)</f>
        <v>24</v>
      </c>
      <c r="V1575" s="78">
        <f t="shared" si="1315"/>
        <v>11</v>
      </c>
      <c r="W1575" s="78">
        <v>31.708915184046983</v>
      </c>
      <c r="X1575" s="78">
        <f t="shared" ref="X1575" si="1316">Q1575/J1575*100</f>
        <v>23.121387283236995</v>
      </c>
      <c r="Y1575" s="78">
        <f>(P1575/J1575)*100</f>
        <v>10.83815028901734</v>
      </c>
      <c r="Z1575" s="79">
        <f>J1575-P1575</f>
        <v>185100000</v>
      </c>
      <c r="AA1575" s="79">
        <f>J1575-Q1575</f>
        <v>159600000</v>
      </c>
      <c r="AB1575" s="79" t="e">
        <f>L1575-R1575</f>
        <v>#VALUE!</v>
      </c>
      <c r="AC1575" s="79"/>
      <c r="AD1575" s="81"/>
    </row>
    <row r="1576" spans="1:30" s="65" customFormat="1" ht="30" customHeight="1">
      <c r="A1576" s="264"/>
      <c r="B1576" s="265"/>
      <c r="C1576" s="51" t="s">
        <v>2607</v>
      </c>
      <c r="D1576" s="171"/>
      <c r="E1576" s="171"/>
      <c r="F1576" s="802" t="s">
        <v>2608</v>
      </c>
      <c r="G1576" s="817"/>
      <c r="H1576" s="266"/>
      <c r="I1576" s="266"/>
      <c r="J1576" s="215"/>
      <c r="K1576" s="220"/>
      <c r="L1576" s="267"/>
      <c r="M1576" s="290"/>
      <c r="N1576" s="300"/>
      <c r="O1576" s="300"/>
      <c r="P1576" s="300"/>
      <c r="Q1576" s="300"/>
      <c r="R1576" s="300"/>
      <c r="S1576" s="270"/>
      <c r="T1576" s="220"/>
      <c r="U1576" s="220"/>
      <c r="V1576" s="220"/>
      <c r="W1576" s="220"/>
      <c r="X1576" s="220"/>
      <c r="Y1576" s="220"/>
      <c r="Z1576" s="63"/>
      <c r="AA1576" s="63"/>
      <c r="AB1576" s="63"/>
      <c r="AC1576" s="63"/>
      <c r="AD1576" s="64"/>
    </row>
    <row r="1577" spans="1:30" s="50" customFormat="1" ht="30" customHeight="1">
      <c r="A1577" s="277"/>
      <c r="B1577" s="278"/>
      <c r="C1577" s="66" t="s">
        <v>2609</v>
      </c>
      <c r="D1577" s="67"/>
      <c r="E1577" s="67"/>
      <c r="F1577" s="762" t="s">
        <v>2610</v>
      </c>
      <c r="G1577" s="765"/>
      <c r="H1577" s="68" t="s">
        <v>376</v>
      </c>
      <c r="I1577" s="69" t="s">
        <v>44</v>
      </c>
      <c r="J1577" s="222">
        <v>1585300000</v>
      </c>
      <c r="K1577" s="71" t="s">
        <v>45</v>
      </c>
      <c r="L1577" s="152" t="s">
        <v>46</v>
      </c>
      <c r="M1577" s="155" t="s">
        <v>2611</v>
      </c>
      <c r="N1577" s="142">
        <v>126425900</v>
      </c>
      <c r="O1577" s="75">
        <v>355945900</v>
      </c>
      <c r="P1577" s="74">
        <v>355945900</v>
      </c>
      <c r="Q1577" s="74">
        <v>586834450</v>
      </c>
      <c r="R1577" s="74">
        <v>355945900</v>
      </c>
      <c r="S1577" s="143" t="s">
        <v>2518</v>
      </c>
      <c r="T1577" s="77">
        <v>23</v>
      </c>
      <c r="U1577" s="78">
        <f t="shared" ref="U1577:V1582" si="1317">ROUNDUP(X1577,0)</f>
        <v>38</v>
      </c>
      <c r="V1577" s="78">
        <f t="shared" si="1317"/>
        <v>23</v>
      </c>
      <c r="W1577" s="78">
        <v>31.708915184046983</v>
      </c>
      <c r="X1577" s="78">
        <f t="shared" ref="X1577:X1582" si="1318">Q1577/J1577*100</f>
        <v>37.017249101116505</v>
      </c>
      <c r="Y1577" s="78">
        <f t="shared" ref="Y1577:Y1582" si="1319">(P1577/J1577)*100</f>
        <v>22.452904812969155</v>
      </c>
      <c r="Z1577" s="79">
        <f t="shared" ref="Z1577:AB1582" si="1320">J1577-P1577</f>
        <v>1229354100</v>
      </c>
      <c r="AA1577" s="79">
        <f t="shared" ref="AA1577:AA1582" si="1321">J1577-Q1577</f>
        <v>998465550</v>
      </c>
      <c r="AB1577" s="79" t="e">
        <f t="shared" si="1320"/>
        <v>#VALUE!</v>
      </c>
      <c r="AC1577" s="79"/>
      <c r="AD1577" s="81"/>
    </row>
    <row r="1578" spans="1:30" s="50" customFormat="1" ht="30" customHeight="1">
      <c r="A1578" s="277"/>
      <c r="B1578" s="278"/>
      <c r="C1578" s="66" t="s">
        <v>2612</v>
      </c>
      <c r="D1578" s="67"/>
      <c r="E1578" s="67"/>
      <c r="F1578" s="762" t="s">
        <v>2613</v>
      </c>
      <c r="G1578" s="765"/>
      <c r="H1578" s="68" t="s">
        <v>376</v>
      </c>
      <c r="I1578" s="69" t="s">
        <v>44</v>
      </c>
      <c r="J1578" s="222">
        <v>190120000</v>
      </c>
      <c r="K1578" s="71" t="s">
        <v>45</v>
      </c>
      <c r="L1578" s="152" t="s">
        <v>46</v>
      </c>
      <c r="M1578" s="155" t="s">
        <v>2614</v>
      </c>
      <c r="N1578" s="142">
        <v>3200000</v>
      </c>
      <c r="O1578" s="75">
        <v>28549000</v>
      </c>
      <c r="P1578" s="74">
        <v>34833000</v>
      </c>
      <c r="Q1578" s="74">
        <v>72207000</v>
      </c>
      <c r="R1578" s="74">
        <v>34833000</v>
      </c>
      <c r="S1578" s="143" t="s">
        <v>2518</v>
      </c>
      <c r="T1578" s="77">
        <v>19</v>
      </c>
      <c r="U1578" s="78">
        <f t="shared" si="1317"/>
        <v>38</v>
      </c>
      <c r="V1578" s="78">
        <f t="shared" si="1317"/>
        <v>19</v>
      </c>
      <c r="W1578" s="78">
        <v>31.708915184046983</v>
      </c>
      <c r="X1578" s="78">
        <f t="shared" si="1318"/>
        <v>37.97969703345256</v>
      </c>
      <c r="Y1578" s="78">
        <f t="shared" si="1319"/>
        <v>18.321586366505365</v>
      </c>
      <c r="Z1578" s="79">
        <f t="shared" si="1320"/>
        <v>155287000</v>
      </c>
      <c r="AA1578" s="79">
        <f t="shared" si="1321"/>
        <v>117913000</v>
      </c>
      <c r="AB1578" s="79" t="e">
        <f t="shared" si="1320"/>
        <v>#VALUE!</v>
      </c>
      <c r="AC1578" s="79"/>
      <c r="AD1578" s="81"/>
    </row>
    <row r="1579" spans="1:30" s="50" customFormat="1" ht="30" customHeight="1">
      <c r="A1579" s="277"/>
      <c r="B1579" s="278"/>
      <c r="C1579" s="66" t="s">
        <v>2615</v>
      </c>
      <c r="D1579" s="67"/>
      <c r="E1579" s="67"/>
      <c r="F1579" s="762" t="s">
        <v>2616</v>
      </c>
      <c r="G1579" s="765"/>
      <c r="H1579" s="68" t="s">
        <v>376</v>
      </c>
      <c r="I1579" s="69" t="s">
        <v>44</v>
      </c>
      <c r="J1579" s="222">
        <v>76939800</v>
      </c>
      <c r="K1579" s="71" t="s">
        <v>45</v>
      </c>
      <c r="L1579" s="152" t="s">
        <v>46</v>
      </c>
      <c r="M1579" s="155" t="s">
        <v>2617</v>
      </c>
      <c r="N1579" s="142">
        <v>0</v>
      </c>
      <c r="O1579" s="75">
        <v>0</v>
      </c>
      <c r="P1579" s="74">
        <v>0</v>
      </c>
      <c r="Q1579" s="74">
        <v>0</v>
      </c>
      <c r="R1579" s="74">
        <v>0</v>
      </c>
      <c r="S1579" s="143" t="s">
        <v>2518</v>
      </c>
      <c r="T1579" s="77">
        <v>0</v>
      </c>
      <c r="U1579" s="78">
        <f t="shared" si="1317"/>
        <v>0</v>
      </c>
      <c r="V1579" s="78">
        <f t="shared" si="1317"/>
        <v>0</v>
      </c>
      <c r="W1579" s="78">
        <v>31.708915184046983</v>
      </c>
      <c r="X1579" s="78">
        <f t="shared" si="1318"/>
        <v>0</v>
      </c>
      <c r="Y1579" s="78">
        <f t="shared" si="1319"/>
        <v>0</v>
      </c>
      <c r="Z1579" s="79">
        <f t="shared" si="1320"/>
        <v>76939800</v>
      </c>
      <c r="AA1579" s="79">
        <f t="shared" si="1321"/>
        <v>76939800</v>
      </c>
      <c r="AB1579" s="79" t="e">
        <f t="shared" si="1320"/>
        <v>#VALUE!</v>
      </c>
      <c r="AC1579" s="79"/>
      <c r="AD1579" s="81"/>
    </row>
    <row r="1580" spans="1:30" s="50" customFormat="1" ht="30" customHeight="1">
      <c r="A1580" s="277"/>
      <c r="B1580" s="278"/>
      <c r="C1580" s="66" t="s">
        <v>2618</v>
      </c>
      <c r="D1580" s="67"/>
      <c r="E1580" s="67"/>
      <c r="F1580" s="762" t="s">
        <v>2619</v>
      </c>
      <c r="G1580" s="765"/>
      <c r="H1580" s="68" t="s">
        <v>376</v>
      </c>
      <c r="I1580" s="69" t="s">
        <v>44</v>
      </c>
      <c r="J1580" s="222">
        <v>265759200</v>
      </c>
      <c r="K1580" s="71" t="s">
        <v>45</v>
      </c>
      <c r="L1580" s="152" t="s">
        <v>46</v>
      </c>
      <c r="M1580" s="155" t="s">
        <v>2620</v>
      </c>
      <c r="N1580" s="142">
        <v>37883075</v>
      </c>
      <c r="O1580" s="75">
        <v>75683075</v>
      </c>
      <c r="P1580" s="74">
        <v>94998450</v>
      </c>
      <c r="Q1580" s="74">
        <v>132798450</v>
      </c>
      <c r="R1580" s="74">
        <v>94998450</v>
      </c>
      <c r="S1580" s="143" t="s">
        <v>2518</v>
      </c>
      <c r="T1580" s="77">
        <v>36</v>
      </c>
      <c r="U1580" s="78">
        <f t="shared" si="1317"/>
        <v>50</v>
      </c>
      <c r="V1580" s="78">
        <f t="shared" si="1317"/>
        <v>36</v>
      </c>
      <c r="W1580" s="78">
        <v>31.708915184046983</v>
      </c>
      <c r="X1580" s="78">
        <f t="shared" si="1318"/>
        <v>49.969464838846598</v>
      </c>
      <c r="Y1580" s="78">
        <f t="shared" si="1319"/>
        <v>35.746062601031312</v>
      </c>
      <c r="Z1580" s="79">
        <f t="shared" si="1320"/>
        <v>170760750</v>
      </c>
      <c r="AA1580" s="79">
        <f t="shared" si="1321"/>
        <v>132960750</v>
      </c>
      <c r="AB1580" s="79" t="e">
        <f t="shared" si="1320"/>
        <v>#VALUE!</v>
      </c>
      <c r="AC1580" s="79"/>
      <c r="AD1580" s="81"/>
    </row>
    <row r="1581" spans="1:30" s="50" customFormat="1" ht="30" customHeight="1">
      <c r="A1581" s="277"/>
      <c r="B1581" s="278"/>
      <c r="C1581" s="66" t="s">
        <v>2621</v>
      </c>
      <c r="D1581" s="67"/>
      <c r="E1581" s="67"/>
      <c r="F1581" s="762" t="s">
        <v>2622</v>
      </c>
      <c r="G1581" s="765"/>
      <c r="H1581" s="68" t="s">
        <v>376</v>
      </c>
      <c r="I1581" s="69" t="s">
        <v>44</v>
      </c>
      <c r="J1581" s="222">
        <v>10000000</v>
      </c>
      <c r="K1581" s="71" t="s">
        <v>45</v>
      </c>
      <c r="L1581" s="152" t="s">
        <v>46</v>
      </c>
      <c r="M1581" s="155" t="s">
        <v>2620</v>
      </c>
      <c r="N1581" s="142">
        <v>0</v>
      </c>
      <c r="O1581" s="75">
        <v>0</v>
      </c>
      <c r="P1581" s="74">
        <v>0</v>
      </c>
      <c r="Q1581" s="74">
        <v>0</v>
      </c>
      <c r="R1581" s="74">
        <v>0</v>
      </c>
      <c r="S1581" s="143" t="s">
        <v>2518</v>
      </c>
      <c r="T1581" s="77">
        <v>0</v>
      </c>
      <c r="U1581" s="78">
        <f t="shared" si="1317"/>
        <v>0</v>
      </c>
      <c r="V1581" s="78">
        <f t="shared" si="1317"/>
        <v>0</v>
      </c>
      <c r="W1581" s="78">
        <v>31.708915184046983</v>
      </c>
      <c r="X1581" s="78">
        <f t="shared" si="1318"/>
        <v>0</v>
      </c>
      <c r="Y1581" s="78">
        <f t="shared" si="1319"/>
        <v>0</v>
      </c>
      <c r="Z1581" s="79">
        <f t="shared" si="1320"/>
        <v>10000000</v>
      </c>
      <c r="AA1581" s="79">
        <f t="shared" si="1321"/>
        <v>10000000</v>
      </c>
      <c r="AB1581" s="79" t="e">
        <f t="shared" si="1320"/>
        <v>#VALUE!</v>
      </c>
      <c r="AC1581" s="79"/>
      <c r="AD1581" s="81"/>
    </row>
    <row r="1582" spans="1:30" s="50" customFormat="1" ht="30" customHeight="1">
      <c r="A1582" s="277"/>
      <c r="B1582" s="278"/>
      <c r="C1582" s="66" t="s">
        <v>2623</v>
      </c>
      <c r="D1582" s="67"/>
      <c r="E1582" s="67"/>
      <c r="F1582" s="762" t="s">
        <v>2624</v>
      </c>
      <c r="G1582" s="765"/>
      <c r="H1582" s="68" t="s">
        <v>376</v>
      </c>
      <c r="I1582" s="69" t="s">
        <v>44</v>
      </c>
      <c r="J1582" s="222">
        <v>441736000</v>
      </c>
      <c r="K1582" s="71" t="s">
        <v>45</v>
      </c>
      <c r="L1582" s="152" t="s">
        <v>46</v>
      </c>
      <c r="M1582" s="155" t="s">
        <v>2083</v>
      </c>
      <c r="N1582" s="142">
        <v>0</v>
      </c>
      <c r="O1582" s="75">
        <v>0</v>
      </c>
      <c r="P1582" s="74">
        <v>0</v>
      </c>
      <c r="Q1582" s="74">
        <v>33507000</v>
      </c>
      <c r="R1582" s="74">
        <v>0</v>
      </c>
      <c r="S1582" s="143" t="s">
        <v>2518</v>
      </c>
      <c r="T1582" s="77">
        <v>0</v>
      </c>
      <c r="U1582" s="78">
        <f t="shared" si="1317"/>
        <v>8</v>
      </c>
      <c r="V1582" s="78">
        <f t="shared" si="1317"/>
        <v>0</v>
      </c>
      <c r="W1582" s="78">
        <v>31.708915184046983</v>
      </c>
      <c r="X1582" s="78">
        <f t="shared" si="1318"/>
        <v>7.5852998170853185</v>
      </c>
      <c r="Y1582" s="78">
        <f t="shared" si="1319"/>
        <v>0</v>
      </c>
      <c r="Z1582" s="79">
        <f t="shared" si="1320"/>
        <v>441736000</v>
      </c>
      <c r="AA1582" s="79">
        <f t="shared" si="1321"/>
        <v>408229000</v>
      </c>
      <c r="AB1582" s="79" t="e">
        <f t="shared" si="1320"/>
        <v>#VALUE!</v>
      </c>
      <c r="AC1582" s="79"/>
      <c r="AD1582" s="81"/>
    </row>
    <row r="1583" spans="1:30" s="65" customFormat="1" ht="30" customHeight="1">
      <c r="A1583" s="264"/>
      <c r="B1583" s="265"/>
      <c r="C1583" s="51" t="s">
        <v>2625</v>
      </c>
      <c r="D1583" s="171"/>
      <c r="E1583" s="171"/>
      <c r="F1583" s="802" t="s">
        <v>2626</v>
      </c>
      <c r="G1583" s="817"/>
      <c r="H1583" s="266"/>
      <c r="I1583" s="266"/>
      <c r="J1583" s="215"/>
      <c r="K1583" s="220"/>
      <c r="L1583" s="267"/>
      <c r="M1583" s="290"/>
      <c r="N1583" s="300"/>
      <c r="O1583" s="300"/>
      <c r="P1583" s="300"/>
      <c r="Q1583" s="300"/>
      <c r="R1583" s="300"/>
      <c r="S1583" s="270"/>
      <c r="T1583" s="220"/>
      <c r="U1583" s="220"/>
      <c r="V1583" s="220"/>
      <c r="W1583" s="220"/>
      <c r="X1583" s="220"/>
      <c r="Y1583" s="220"/>
      <c r="Z1583" s="63"/>
      <c r="AA1583" s="63"/>
      <c r="AB1583" s="63"/>
      <c r="AC1583" s="63"/>
      <c r="AD1583" s="64"/>
    </row>
    <row r="1584" spans="1:30" s="50" customFormat="1" ht="30" customHeight="1">
      <c r="A1584" s="277"/>
      <c r="B1584" s="278"/>
      <c r="C1584" s="66" t="s">
        <v>2627</v>
      </c>
      <c r="D1584" s="67"/>
      <c r="E1584" s="67"/>
      <c r="F1584" s="762" t="s">
        <v>2628</v>
      </c>
      <c r="G1584" s="765"/>
      <c r="H1584" s="68" t="s">
        <v>376</v>
      </c>
      <c r="I1584" s="69" t="s">
        <v>44</v>
      </c>
      <c r="J1584" s="222">
        <v>350000000</v>
      </c>
      <c r="K1584" s="71" t="s">
        <v>45</v>
      </c>
      <c r="L1584" s="152" t="s">
        <v>46</v>
      </c>
      <c r="M1584" s="155" t="s">
        <v>2629</v>
      </c>
      <c r="N1584" s="142">
        <v>0</v>
      </c>
      <c r="O1584" s="75">
        <v>38220000</v>
      </c>
      <c r="P1584" s="74">
        <v>53420000</v>
      </c>
      <c r="Q1584" s="74">
        <v>67590000</v>
      </c>
      <c r="R1584" s="74">
        <v>53420000</v>
      </c>
      <c r="S1584" s="143" t="s">
        <v>2518</v>
      </c>
      <c r="T1584" s="77">
        <v>16</v>
      </c>
      <c r="U1584" s="78">
        <f t="shared" ref="U1584:V1585" si="1322">ROUNDUP(X1584,0)</f>
        <v>20</v>
      </c>
      <c r="V1584" s="78">
        <f t="shared" si="1322"/>
        <v>16</v>
      </c>
      <c r="W1584" s="78">
        <v>31.708915184046983</v>
      </c>
      <c r="X1584" s="78">
        <f t="shared" ref="X1584:X1585" si="1323">Q1584/J1584*100</f>
        <v>19.311428571428571</v>
      </c>
      <c r="Y1584" s="78">
        <f>(P1584/J1584)*100</f>
        <v>15.262857142857142</v>
      </c>
      <c r="Z1584" s="79">
        <f t="shared" ref="Z1584:AB1585" si="1324">J1584-P1584</f>
        <v>296580000</v>
      </c>
      <c r="AA1584" s="79">
        <f>J1584-Q1584</f>
        <v>282410000</v>
      </c>
      <c r="AB1584" s="79" t="e">
        <f t="shared" si="1324"/>
        <v>#VALUE!</v>
      </c>
      <c r="AC1584" s="79"/>
      <c r="AD1584" s="81"/>
    </row>
    <row r="1585" spans="1:30" s="50" customFormat="1" ht="30" customHeight="1">
      <c r="A1585" s="277"/>
      <c r="B1585" s="278"/>
      <c r="C1585" s="66" t="s">
        <v>2630</v>
      </c>
      <c r="D1585" s="67"/>
      <c r="E1585" s="67"/>
      <c r="F1585" s="762" t="s">
        <v>2631</v>
      </c>
      <c r="G1585" s="765"/>
      <c r="H1585" s="68" t="s">
        <v>376</v>
      </c>
      <c r="I1585" s="69" t="s">
        <v>44</v>
      </c>
      <c r="J1585" s="222">
        <v>2288557500</v>
      </c>
      <c r="K1585" s="71" t="s">
        <v>45</v>
      </c>
      <c r="L1585" s="152" t="s">
        <v>46</v>
      </c>
      <c r="M1585" s="155" t="s">
        <v>2632</v>
      </c>
      <c r="N1585" s="142">
        <v>599698100</v>
      </c>
      <c r="O1585" s="75">
        <v>599698100</v>
      </c>
      <c r="P1585" s="74">
        <v>1408051200</v>
      </c>
      <c r="Q1585" s="74">
        <v>705350100</v>
      </c>
      <c r="R1585" s="74">
        <v>1408051200</v>
      </c>
      <c r="S1585" s="143" t="s">
        <v>2518</v>
      </c>
      <c r="T1585" s="77">
        <v>62</v>
      </c>
      <c r="U1585" s="78">
        <f t="shared" si="1322"/>
        <v>31</v>
      </c>
      <c r="V1585" s="78">
        <f t="shared" si="1322"/>
        <v>62</v>
      </c>
      <c r="W1585" s="78">
        <v>31.708915184046983</v>
      </c>
      <c r="X1585" s="78">
        <f t="shared" si="1323"/>
        <v>30.820728777843687</v>
      </c>
      <c r="Y1585" s="78">
        <f>(P1585/J1585)*100</f>
        <v>61.525707787547404</v>
      </c>
      <c r="Z1585" s="79">
        <f t="shared" si="1324"/>
        <v>880506300</v>
      </c>
      <c r="AA1585" s="79">
        <f>J1585-Q1585</f>
        <v>1583207400</v>
      </c>
      <c r="AB1585" s="79" t="e">
        <f t="shared" si="1324"/>
        <v>#VALUE!</v>
      </c>
      <c r="AC1585" s="79"/>
      <c r="AD1585" s="81"/>
    </row>
    <row r="1586" spans="1:30" s="65" customFormat="1" ht="30" customHeight="1">
      <c r="A1586" s="264"/>
      <c r="B1586" s="265"/>
      <c r="C1586" s="51" t="s">
        <v>2633</v>
      </c>
      <c r="D1586" s="171"/>
      <c r="E1586" s="171"/>
      <c r="F1586" s="802" t="s">
        <v>2634</v>
      </c>
      <c r="G1586" s="817"/>
      <c r="H1586" s="266"/>
      <c r="I1586" s="266"/>
      <c r="J1586" s="215"/>
      <c r="K1586" s="220"/>
      <c r="L1586" s="267"/>
      <c r="M1586" s="290"/>
      <c r="N1586" s="300"/>
      <c r="O1586" s="300"/>
      <c r="P1586" s="300"/>
      <c r="Q1586" s="300"/>
      <c r="R1586" s="300"/>
      <c r="S1586" s="270"/>
      <c r="T1586" s="220"/>
      <c r="U1586" s="220"/>
      <c r="V1586" s="220"/>
      <c r="W1586" s="220"/>
      <c r="X1586" s="220"/>
      <c r="Y1586" s="220"/>
      <c r="Z1586" s="63"/>
      <c r="AA1586" s="63"/>
      <c r="AB1586" s="63"/>
      <c r="AC1586" s="63"/>
      <c r="AD1586" s="64"/>
    </row>
    <row r="1587" spans="1:30" s="50" customFormat="1" ht="30" customHeight="1">
      <c r="A1587" s="277"/>
      <c r="B1587" s="278"/>
      <c r="C1587" s="66" t="s">
        <v>2635</v>
      </c>
      <c r="D1587" s="67"/>
      <c r="E1587" s="67"/>
      <c r="F1587" s="762" t="s">
        <v>2636</v>
      </c>
      <c r="G1587" s="765"/>
      <c r="H1587" s="68" t="s">
        <v>376</v>
      </c>
      <c r="I1587" s="69" t="s">
        <v>44</v>
      </c>
      <c r="J1587" s="222">
        <v>152200000</v>
      </c>
      <c r="K1587" s="71" t="s">
        <v>45</v>
      </c>
      <c r="L1587" s="152" t="s">
        <v>46</v>
      </c>
      <c r="M1587" s="155" t="s">
        <v>2585</v>
      </c>
      <c r="N1587" s="142">
        <v>0</v>
      </c>
      <c r="O1587" s="75">
        <f>N1587</f>
        <v>0</v>
      </c>
      <c r="P1587" s="74">
        <v>61802200</v>
      </c>
      <c r="Q1587" s="74">
        <v>98151200</v>
      </c>
      <c r="R1587" s="74">
        <v>61802200</v>
      </c>
      <c r="S1587" s="143" t="s">
        <v>2518</v>
      </c>
      <c r="T1587" s="77">
        <v>41</v>
      </c>
      <c r="U1587" s="78">
        <f t="shared" ref="U1587:V1587" si="1325">ROUNDUP(X1587,0)</f>
        <v>65</v>
      </c>
      <c r="V1587" s="78">
        <f t="shared" si="1325"/>
        <v>41</v>
      </c>
      <c r="W1587" s="78">
        <v>31.708915184046983</v>
      </c>
      <c r="X1587" s="78">
        <f t="shared" ref="X1587" si="1326">Q1587/J1587*100</f>
        <v>64.488304862023654</v>
      </c>
      <c r="Y1587" s="78">
        <f>(P1587/J1587)*100</f>
        <v>40.605913272010511</v>
      </c>
      <c r="Z1587" s="79">
        <f>J1587-P1587</f>
        <v>90397800</v>
      </c>
      <c r="AA1587" s="79">
        <f>J1587-Q1587</f>
        <v>54048800</v>
      </c>
      <c r="AB1587" s="79" t="e">
        <f>L1587-R1587</f>
        <v>#VALUE!</v>
      </c>
      <c r="AC1587" s="79"/>
      <c r="AD1587" s="81"/>
    </row>
    <row r="1588" spans="1:30" s="65" customFormat="1" ht="30" customHeight="1">
      <c r="A1588" s="264"/>
      <c r="B1588" s="265"/>
      <c r="C1588" s="51" t="s">
        <v>2637</v>
      </c>
      <c r="D1588" s="171"/>
      <c r="E1588" s="171"/>
      <c r="F1588" s="802" t="s">
        <v>2638</v>
      </c>
      <c r="G1588" s="817"/>
      <c r="H1588" s="266"/>
      <c r="I1588" s="266"/>
      <c r="J1588" s="215"/>
      <c r="K1588" s="220"/>
      <c r="L1588" s="267"/>
      <c r="M1588" s="290"/>
      <c r="N1588" s="300"/>
      <c r="O1588" s="300"/>
      <c r="P1588" s="300"/>
      <c r="Q1588" s="300"/>
      <c r="R1588" s="300"/>
      <c r="S1588" s="270"/>
      <c r="T1588" s="220"/>
      <c r="U1588" s="220"/>
      <c r="V1588" s="220"/>
      <c r="W1588" s="220"/>
      <c r="X1588" s="220"/>
      <c r="Y1588" s="220"/>
      <c r="Z1588" s="63"/>
      <c r="AA1588" s="63"/>
      <c r="AB1588" s="63"/>
      <c r="AC1588" s="63"/>
      <c r="AD1588" s="64"/>
    </row>
    <row r="1589" spans="1:30" s="50" customFormat="1" ht="30" customHeight="1">
      <c r="A1589" s="277"/>
      <c r="B1589" s="278"/>
      <c r="C1589" s="66" t="s">
        <v>2639</v>
      </c>
      <c r="D1589" s="67"/>
      <c r="E1589" s="67"/>
      <c r="F1589" s="762" t="s">
        <v>2640</v>
      </c>
      <c r="G1589" s="765"/>
      <c r="H1589" s="68" t="s">
        <v>376</v>
      </c>
      <c r="I1589" s="69" t="s">
        <v>44</v>
      </c>
      <c r="J1589" s="222">
        <v>5931200000</v>
      </c>
      <c r="K1589" s="71" t="s">
        <v>45</v>
      </c>
      <c r="L1589" s="152" t="s">
        <v>46</v>
      </c>
      <c r="M1589" s="155" t="s">
        <v>2641</v>
      </c>
      <c r="N1589" s="142">
        <v>2297320657</v>
      </c>
      <c r="O1589" s="75">
        <v>2320009107</v>
      </c>
      <c r="P1589" s="74">
        <v>2865086913</v>
      </c>
      <c r="Q1589" s="74">
        <v>3431761007</v>
      </c>
      <c r="R1589" s="74">
        <v>2865086913</v>
      </c>
      <c r="S1589" s="143" t="s">
        <v>2518</v>
      </c>
      <c r="T1589" s="77">
        <v>49</v>
      </c>
      <c r="U1589" s="78">
        <f t="shared" ref="U1589:V1592" si="1327">ROUNDUP(X1589,0)</f>
        <v>58</v>
      </c>
      <c r="V1589" s="78">
        <f t="shared" si="1327"/>
        <v>49</v>
      </c>
      <c r="W1589" s="78">
        <v>31.708915184046983</v>
      </c>
      <c r="X1589" s="78">
        <f t="shared" ref="X1589:X1592" si="1328">Q1589/J1589*100</f>
        <v>57.859472062988935</v>
      </c>
      <c r="Y1589" s="78">
        <f>(P1589/J1589)*100</f>
        <v>48.305349895468034</v>
      </c>
      <c r="Z1589" s="79">
        <f t="shared" ref="Z1589:AB1592" si="1329">J1589-P1589</f>
        <v>3066113087</v>
      </c>
      <c r="AA1589" s="79">
        <f>J1589-Q1589</f>
        <v>2499438993</v>
      </c>
      <c r="AB1589" s="79" t="e">
        <f t="shared" si="1329"/>
        <v>#VALUE!</v>
      </c>
      <c r="AC1589" s="79"/>
      <c r="AD1589" s="81"/>
    </row>
    <row r="1590" spans="1:30" s="50" customFormat="1" ht="30" customHeight="1">
      <c r="A1590" s="277"/>
      <c r="B1590" s="278"/>
      <c r="C1590" s="66" t="s">
        <v>2642</v>
      </c>
      <c r="D1590" s="67"/>
      <c r="E1590" s="67"/>
      <c r="F1590" s="762" t="s">
        <v>2643</v>
      </c>
      <c r="G1590" s="765"/>
      <c r="H1590" s="68" t="s">
        <v>376</v>
      </c>
      <c r="I1590" s="69" t="s">
        <v>44</v>
      </c>
      <c r="J1590" s="222">
        <v>515554100</v>
      </c>
      <c r="K1590" s="71" t="s">
        <v>45</v>
      </c>
      <c r="L1590" s="152" t="s">
        <v>46</v>
      </c>
      <c r="M1590" s="155" t="s">
        <v>2644</v>
      </c>
      <c r="N1590" s="142">
        <v>4000000</v>
      </c>
      <c r="O1590" s="75">
        <v>115243000</v>
      </c>
      <c r="P1590" s="74">
        <v>341663000</v>
      </c>
      <c r="Q1590" s="74">
        <v>326571000</v>
      </c>
      <c r="R1590" s="74">
        <v>341663000</v>
      </c>
      <c r="S1590" s="143" t="s">
        <v>2518</v>
      </c>
      <c r="T1590" s="77">
        <v>67</v>
      </c>
      <c r="U1590" s="78">
        <f t="shared" si="1327"/>
        <v>64</v>
      </c>
      <c r="V1590" s="78">
        <f t="shared" si="1327"/>
        <v>67</v>
      </c>
      <c r="W1590" s="78">
        <v>31.708915184046983</v>
      </c>
      <c r="X1590" s="78">
        <f t="shared" si="1328"/>
        <v>63.343691767750464</v>
      </c>
      <c r="Y1590" s="78">
        <f>(P1590/J1590)*100</f>
        <v>66.271027618634008</v>
      </c>
      <c r="Z1590" s="79">
        <f t="shared" si="1329"/>
        <v>173891100</v>
      </c>
      <c r="AA1590" s="79">
        <f>J1590-Q1590</f>
        <v>188983100</v>
      </c>
      <c r="AB1590" s="79" t="e">
        <f t="shared" si="1329"/>
        <v>#VALUE!</v>
      </c>
      <c r="AC1590" s="79"/>
      <c r="AD1590" s="81"/>
    </row>
    <row r="1591" spans="1:30" s="50" customFormat="1" ht="30" customHeight="1">
      <c r="A1591" s="277"/>
      <c r="B1591" s="278"/>
      <c r="C1591" s="66" t="s">
        <v>2645</v>
      </c>
      <c r="D1591" s="566"/>
      <c r="E1591" s="566"/>
      <c r="F1591" s="762" t="s">
        <v>2646</v>
      </c>
      <c r="G1591" s="765"/>
      <c r="H1591" s="68" t="s">
        <v>376</v>
      </c>
      <c r="I1591" s="69" t="s">
        <v>44</v>
      </c>
      <c r="J1591" s="222">
        <v>146900700</v>
      </c>
      <c r="K1591" s="71" t="s">
        <v>45</v>
      </c>
      <c r="L1591" s="152" t="s">
        <v>46</v>
      </c>
      <c r="M1591" s="155" t="s">
        <v>2647</v>
      </c>
      <c r="N1591" s="142">
        <v>74554800</v>
      </c>
      <c r="O1591" s="75">
        <v>74554800</v>
      </c>
      <c r="P1591" s="74">
        <v>74554800</v>
      </c>
      <c r="Q1591" s="74">
        <v>100772800</v>
      </c>
      <c r="R1591" s="74">
        <v>74554800</v>
      </c>
      <c r="S1591" s="143" t="s">
        <v>2518</v>
      </c>
      <c r="T1591" s="77">
        <v>51</v>
      </c>
      <c r="U1591" s="78">
        <f t="shared" si="1327"/>
        <v>69</v>
      </c>
      <c r="V1591" s="78">
        <f t="shared" si="1327"/>
        <v>51</v>
      </c>
      <c r="W1591" s="78">
        <v>31.708915184046983</v>
      </c>
      <c r="X1591" s="78">
        <f t="shared" si="1328"/>
        <v>68.599264673347378</v>
      </c>
      <c r="Y1591" s="78">
        <f>(P1591/J1591)*100</f>
        <v>50.751834402422858</v>
      </c>
      <c r="Z1591" s="79">
        <f t="shared" si="1329"/>
        <v>72345900</v>
      </c>
      <c r="AA1591" s="79">
        <f>J1591-Q1591</f>
        <v>46127900</v>
      </c>
      <c r="AB1591" s="79" t="e">
        <f t="shared" si="1329"/>
        <v>#VALUE!</v>
      </c>
      <c r="AC1591" s="177"/>
      <c r="AD1591" s="567"/>
    </row>
    <row r="1592" spans="1:30" s="241" customFormat="1" ht="30" customHeight="1">
      <c r="A1592" s="234"/>
      <c r="B1592" s="235"/>
      <c r="C1592" s="25" t="s">
        <v>2648</v>
      </c>
      <c r="D1592" s="109"/>
      <c r="E1592" s="109"/>
      <c r="F1592" s="818" t="s">
        <v>2649</v>
      </c>
      <c r="G1592" s="819"/>
      <c r="H1592" s="27"/>
      <c r="I1592" s="28"/>
      <c r="J1592" s="258">
        <f>SUM(J1593:J1653)</f>
        <v>6939688439</v>
      </c>
      <c r="K1592" s="259"/>
      <c r="L1592" s="258"/>
      <c r="M1592" s="258"/>
      <c r="N1592" s="258">
        <f>SUM(N1593:N1653)</f>
        <v>828023654</v>
      </c>
      <c r="O1592" s="258">
        <f>SUM(O1593:O1653)</f>
        <v>1768915816</v>
      </c>
      <c r="P1592" s="258">
        <v>3105856708</v>
      </c>
      <c r="Q1592" s="258">
        <v>3882198960</v>
      </c>
      <c r="R1592" s="258">
        <v>3105856708</v>
      </c>
      <c r="S1592" s="260"/>
      <c r="T1592" s="259">
        <v>45</v>
      </c>
      <c r="U1592" s="259">
        <f t="shared" si="1327"/>
        <v>56</v>
      </c>
      <c r="V1592" s="259">
        <f t="shared" si="1327"/>
        <v>45</v>
      </c>
      <c r="W1592" s="259">
        <v>31.708915184046983</v>
      </c>
      <c r="X1592" s="259">
        <f t="shared" si="1328"/>
        <v>55.941977714483961</v>
      </c>
      <c r="Y1592" s="259">
        <f>(P1592/J1592)*100</f>
        <v>44.75498771019106</v>
      </c>
      <c r="Z1592" s="29">
        <f t="shared" si="1329"/>
        <v>3833831731</v>
      </c>
      <c r="AA1592" s="29">
        <f>J1592-Q1592</f>
        <v>3057489479</v>
      </c>
      <c r="AB1592" s="29">
        <f t="shared" si="1329"/>
        <v>-3105856708</v>
      </c>
      <c r="AC1592" s="260"/>
      <c r="AD1592" s="164"/>
    </row>
    <row r="1593" spans="1:30" s="50" customFormat="1" ht="30" customHeight="1">
      <c r="A1593" s="277"/>
      <c r="B1593" s="278"/>
      <c r="C1593" s="38" t="s">
        <v>2650</v>
      </c>
      <c r="D1593" s="165"/>
      <c r="E1593" s="165"/>
      <c r="F1593" s="772" t="s">
        <v>38</v>
      </c>
      <c r="G1593" s="773"/>
      <c r="H1593" s="40"/>
      <c r="I1593" s="41"/>
      <c r="J1593" s="210"/>
      <c r="K1593" s="120"/>
      <c r="L1593" s="116"/>
      <c r="M1593" s="116"/>
      <c r="N1593" s="287"/>
      <c r="O1593" s="287"/>
      <c r="P1593" s="287"/>
      <c r="Q1593" s="287"/>
      <c r="R1593" s="287"/>
      <c r="S1593" s="238"/>
      <c r="T1593" s="120"/>
      <c r="U1593" s="120"/>
      <c r="V1593" s="120"/>
      <c r="W1593" s="120"/>
      <c r="X1593" s="120"/>
      <c r="Y1593" s="120"/>
      <c r="Z1593" s="210"/>
      <c r="AA1593" s="210"/>
      <c r="AB1593" s="210"/>
      <c r="AC1593" s="213"/>
      <c r="AD1593" s="263"/>
    </row>
    <row r="1594" spans="1:30" s="65" customFormat="1" ht="30" customHeight="1">
      <c r="A1594" s="264"/>
      <c r="B1594" s="265"/>
      <c r="C1594" s="51" t="s">
        <v>2651</v>
      </c>
      <c r="D1594" s="171"/>
      <c r="E1594" s="171"/>
      <c r="F1594" s="802" t="s">
        <v>40</v>
      </c>
      <c r="G1594" s="817"/>
      <c r="H1594" s="266"/>
      <c r="I1594" s="266"/>
      <c r="J1594" s="215"/>
      <c r="K1594" s="220"/>
      <c r="L1594" s="267"/>
      <c r="M1594" s="290"/>
      <c r="N1594" s="300"/>
      <c r="O1594" s="300"/>
      <c r="P1594" s="300"/>
      <c r="Q1594" s="300"/>
      <c r="R1594" s="300"/>
      <c r="S1594" s="270"/>
      <c r="T1594" s="220"/>
      <c r="U1594" s="220"/>
      <c r="V1594" s="220"/>
      <c r="W1594" s="220"/>
      <c r="X1594" s="220"/>
      <c r="Y1594" s="220"/>
      <c r="Z1594" s="63"/>
      <c r="AA1594" s="63"/>
      <c r="AB1594" s="63"/>
      <c r="AC1594" s="63"/>
      <c r="AD1594" s="64"/>
    </row>
    <row r="1595" spans="1:30" s="36" customFormat="1" ht="30" customHeight="1">
      <c r="A1595" s="277"/>
      <c r="B1595" s="278"/>
      <c r="C1595" s="66" t="s">
        <v>2652</v>
      </c>
      <c r="D1595" s="67"/>
      <c r="E1595" s="67"/>
      <c r="F1595" s="766" t="s">
        <v>42</v>
      </c>
      <c r="G1595" s="783"/>
      <c r="H1595" s="68" t="s">
        <v>376</v>
      </c>
      <c r="I1595" s="69" t="s">
        <v>44</v>
      </c>
      <c r="J1595" s="222">
        <v>7186500</v>
      </c>
      <c r="K1595" s="71" t="s">
        <v>45</v>
      </c>
      <c r="L1595" s="152" t="s">
        <v>46</v>
      </c>
      <c r="M1595" s="155"/>
      <c r="N1595" s="142">
        <v>2020000</v>
      </c>
      <c r="O1595" s="75">
        <f t="shared" ref="O1595:R1597" si="1330">N1595</f>
        <v>2020000</v>
      </c>
      <c r="P1595" s="74">
        <v>2020500</v>
      </c>
      <c r="Q1595" s="74">
        <v>2020500</v>
      </c>
      <c r="R1595" s="74">
        <v>2020500</v>
      </c>
      <c r="S1595" s="143"/>
      <c r="T1595" s="77">
        <v>29</v>
      </c>
      <c r="U1595" s="78">
        <f t="shared" ref="U1595:V1597" si="1331">ROUNDUP(X1595,0)</f>
        <v>29</v>
      </c>
      <c r="V1595" s="78">
        <f t="shared" si="1331"/>
        <v>29</v>
      </c>
      <c r="W1595" s="78">
        <v>31.708915184046983</v>
      </c>
      <c r="X1595" s="78">
        <f t="shared" ref="X1595:X1597" si="1332">Q1595/J1595*100</f>
        <v>28.115216030056356</v>
      </c>
      <c r="Y1595" s="78">
        <f>(P1595/J1595)*100</f>
        <v>28.115216030056356</v>
      </c>
      <c r="Z1595" s="79">
        <f t="shared" ref="Z1595:AB1597" si="1333">J1595-P1595</f>
        <v>5166000</v>
      </c>
      <c r="AA1595" s="79">
        <f>J1595-Q1595</f>
        <v>5166000</v>
      </c>
      <c r="AB1595" s="79" t="e">
        <f t="shared" si="1333"/>
        <v>#VALUE!</v>
      </c>
      <c r="AC1595" s="79"/>
      <c r="AD1595" s="81"/>
    </row>
    <row r="1596" spans="1:30" s="36" customFormat="1" ht="30" customHeight="1">
      <c r="A1596" s="277"/>
      <c r="B1596" s="278"/>
      <c r="C1596" s="66" t="s">
        <v>2653</v>
      </c>
      <c r="D1596" s="67"/>
      <c r="E1596" s="67"/>
      <c r="F1596" s="766" t="s">
        <v>49</v>
      </c>
      <c r="G1596" s="783"/>
      <c r="H1596" s="68" t="s">
        <v>376</v>
      </c>
      <c r="I1596" s="69" t="s">
        <v>44</v>
      </c>
      <c r="J1596" s="222">
        <v>4443000</v>
      </c>
      <c r="K1596" s="71" t="s">
        <v>45</v>
      </c>
      <c r="L1596" s="152" t="s">
        <v>46</v>
      </c>
      <c r="M1596" s="155"/>
      <c r="N1596" s="142">
        <v>1321000</v>
      </c>
      <c r="O1596" s="75">
        <f t="shared" si="1330"/>
        <v>1321000</v>
      </c>
      <c r="P1596" s="74">
        <f t="shared" si="1330"/>
        <v>1321000</v>
      </c>
      <c r="Q1596" s="74">
        <f t="shared" si="1330"/>
        <v>1321000</v>
      </c>
      <c r="R1596" s="74">
        <f t="shared" si="1330"/>
        <v>1321000</v>
      </c>
      <c r="S1596" s="143"/>
      <c r="T1596" s="77">
        <v>30</v>
      </c>
      <c r="U1596" s="78">
        <f t="shared" si="1331"/>
        <v>30</v>
      </c>
      <c r="V1596" s="78">
        <f t="shared" si="1331"/>
        <v>30</v>
      </c>
      <c r="W1596" s="78">
        <v>31.708915184046983</v>
      </c>
      <c r="X1596" s="78">
        <f t="shared" si="1332"/>
        <v>29.732162952959712</v>
      </c>
      <c r="Y1596" s="78">
        <f>(P1596/J1596)*100</f>
        <v>29.732162952959712</v>
      </c>
      <c r="Z1596" s="79">
        <f t="shared" si="1333"/>
        <v>3122000</v>
      </c>
      <c r="AA1596" s="79">
        <f>J1596-Q1596</f>
        <v>3122000</v>
      </c>
      <c r="AB1596" s="79" t="e">
        <f t="shared" si="1333"/>
        <v>#VALUE!</v>
      </c>
      <c r="AC1596" s="79"/>
      <c r="AD1596" s="81"/>
    </row>
    <row r="1597" spans="1:30" s="36" customFormat="1" ht="30" customHeight="1">
      <c r="A1597" s="277"/>
      <c r="B1597" s="278"/>
      <c r="C1597" s="66" t="s">
        <v>2654</v>
      </c>
      <c r="D1597" s="67"/>
      <c r="E1597" s="67"/>
      <c r="F1597" s="766" t="s">
        <v>170</v>
      </c>
      <c r="G1597" s="783"/>
      <c r="H1597" s="68" t="s">
        <v>376</v>
      </c>
      <c r="I1597" s="69" t="s">
        <v>44</v>
      </c>
      <c r="J1597" s="222">
        <v>25154000</v>
      </c>
      <c r="K1597" s="71" t="s">
        <v>45</v>
      </c>
      <c r="L1597" s="152" t="s">
        <v>46</v>
      </c>
      <c r="M1597" s="155"/>
      <c r="N1597" s="142">
        <v>2229000</v>
      </c>
      <c r="O1597" s="75">
        <f t="shared" si="1330"/>
        <v>2229000</v>
      </c>
      <c r="P1597" s="74">
        <f t="shared" si="1330"/>
        <v>2229000</v>
      </c>
      <c r="Q1597" s="74">
        <v>2654000</v>
      </c>
      <c r="R1597" s="74">
        <f t="shared" si="1330"/>
        <v>2654000</v>
      </c>
      <c r="S1597" s="143"/>
      <c r="T1597" s="77">
        <v>9</v>
      </c>
      <c r="U1597" s="78">
        <f t="shared" si="1331"/>
        <v>11</v>
      </c>
      <c r="V1597" s="78">
        <f t="shared" si="1331"/>
        <v>9</v>
      </c>
      <c r="W1597" s="78">
        <v>31.708915184046983</v>
      </c>
      <c r="X1597" s="78">
        <f t="shared" si="1332"/>
        <v>10.551005804245845</v>
      </c>
      <c r="Y1597" s="78">
        <f>(P1597/J1597)*100</f>
        <v>8.8614136916593775</v>
      </c>
      <c r="Z1597" s="79">
        <f t="shared" si="1333"/>
        <v>22925000</v>
      </c>
      <c r="AA1597" s="79">
        <f>J1597-Q1597</f>
        <v>22500000</v>
      </c>
      <c r="AB1597" s="79" t="e">
        <f t="shared" si="1333"/>
        <v>#VALUE!</v>
      </c>
      <c r="AC1597" s="79"/>
      <c r="AD1597" s="81"/>
    </row>
    <row r="1598" spans="1:30" s="65" customFormat="1" ht="30" customHeight="1">
      <c r="A1598" s="264"/>
      <c r="B1598" s="265"/>
      <c r="C1598" s="51" t="s">
        <v>2655</v>
      </c>
      <c r="D1598" s="171"/>
      <c r="E1598" s="171"/>
      <c r="F1598" s="802" t="s">
        <v>51</v>
      </c>
      <c r="G1598" s="817"/>
      <c r="H1598" s="266"/>
      <c r="I1598" s="266"/>
      <c r="J1598" s="215"/>
      <c r="K1598" s="220"/>
      <c r="L1598" s="267"/>
      <c r="M1598" s="290"/>
      <c r="N1598" s="300"/>
      <c r="O1598" s="300"/>
      <c r="P1598" s="300"/>
      <c r="Q1598" s="300"/>
      <c r="R1598" s="300"/>
      <c r="S1598" s="270"/>
      <c r="T1598" s="220"/>
      <c r="U1598" s="220"/>
      <c r="V1598" s="220"/>
      <c r="W1598" s="220"/>
      <c r="X1598" s="220"/>
      <c r="Y1598" s="220"/>
      <c r="Z1598" s="63"/>
      <c r="AA1598" s="63"/>
      <c r="AB1598" s="63"/>
      <c r="AC1598" s="63"/>
      <c r="AD1598" s="64"/>
    </row>
    <row r="1599" spans="1:30" s="100" customFormat="1" ht="30" customHeight="1">
      <c r="A1599" s="271"/>
      <c r="B1599" s="272"/>
      <c r="C1599" s="82" t="s">
        <v>2656</v>
      </c>
      <c r="D1599" s="83"/>
      <c r="E1599" s="83"/>
      <c r="F1599" s="822" t="s">
        <v>53</v>
      </c>
      <c r="G1599" s="823"/>
      <c r="H1599" s="68" t="s">
        <v>376</v>
      </c>
      <c r="I1599" s="69" t="s">
        <v>44</v>
      </c>
      <c r="J1599" s="222">
        <v>3690535080</v>
      </c>
      <c r="K1599" s="71" t="s">
        <v>45</v>
      </c>
      <c r="L1599" s="152" t="s">
        <v>46</v>
      </c>
      <c r="M1599" s="155"/>
      <c r="N1599" s="142">
        <v>629261759</v>
      </c>
      <c r="O1599" s="75">
        <v>1137548118</v>
      </c>
      <c r="P1599" s="74">
        <v>2041018577</v>
      </c>
      <c r="Q1599" s="74">
        <v>2387409708</v>
      </c>
      <c r="R1599" s="74">
        <v>2041018577</v>
      </c>
      <c r="S1599" s="143"/>
      <c r="T1599" s="77">
        <v>56</v>
      </c>
      <c r="U1599" s="78">
        <f t="shared" ref="U1599:V1601" si="1334">ROUNDUP(X1599,0)</f>
        <v>65</v>
      </c>
      <c r="V1599" s="78">
        <f t="shared" si="1334"/>
        <v>56</v>
      </c>
      <c r="W1599" s="78">
        <v>31.708915184046983</v>
      </c>
      <c r="X1599" s="78">
        <f t="shared" ref="X1599:X1601" si="1335">Q1599/J1599*100</f>
        <v>64.690069495288469</v>
      </c>
      <c r="Y1599" s="78">
        <f>(P1599/J1599)*100</f>
        <v>55.30413700877218</v>
      </c>
      <c r="Z1599" s="79">
        <f t="shared" ref="Z1599:AB1601" si="1336">J1599-P1599</f>
        <v>1649516503</v>
      </c>
      <c r="AA1599" s="79">
        <f>J1599-Q1599</f>
        <v>1303125372</v>
      </c>
      <c r="AB1599" s="79" t="e">
        <f t="shared" si="1336"/>
        <v>#VALUE!</v>
      </c>
      <c r="AC1599" s="102"/>
      <c r="AD1599" s="103"/>
    </row>
    <row r="1600" spans="1:30" s="100" customFormat="1" ht="30" customHeight="1">
      <c r="A1600" s="271"/>
      <c r="B1600" s="272"/>
      <c r="C1600" s="82" t="s">
        <v>2657</v>
      </c>
      <c r="D1600" s="83"/>
      <c r="E1600" s="83"/>
      <c r="F1600" s="822" t="s">
        <v>174</v>
      </c>
      <c r="G1600" s="823"/>
      <c r="H1600" s="68" t="s">
        <v>376</v>
      </c>
      <c r="I1600" s="69" t="s">
        <v>44</v>
      </c>
      <c r="J1600" s="222">
        <v>51979200</v>
      </c>
      <c r="K1600" s="71" t="s">
        <v>45</v>
      </c>
      <c r="L1600" s="152" t="s">
        <v>46</v>
      </c>
      <c r="M1600" s="155"/>
      <c r="N1600" s="142">
        <v>6046000</v>
      </c>
      <c r="O1600" s="75">
        <v>12994800</v>
      </c>
      <c r="P1600" s="74">
        <v>22063800</v>
      </c>
      <c r="Q1600" s="74">
        <v>34652800</v>
      </c>
      <c r="R1600" s="74">
        <v>22063800</v>
      </c>
      <c r="S1600" s="143"/>
      <c r="T1600" s="77">
        <v>43</v>
      </c>
      <c r="U1600" s="78">
        <f t="shared" si="1334"/>
        <v>67</v>
      </c>
      <c r="V1600" s="78">
        <f t="shared" si="1334"/>
        <v>43</v>
      </c>
      <c r="W1600" s="78">
        <v>31.708915184046983</v>
      </c>
      <c r="X1600" s="78">
        <f t="shared" si="1335"/>
        <v>66.666666666666657</v>
      </c>
      <c r="Y1600" s="78">
        <f>(P1600/J1600)*100</f>
        <v>42.447363560808938</v>
      </c>
      <c r="Z1600" s="79">
        <f t="shared" si="1336"/>
        <v>29915400</v>
      </c>
      <c r="AA1600" s="79">
        <f>J1600-Q1600</f>
        <v>17326400</v>
      </c>
      <c r="AB1600" s="79" t="e">
        <f t="shared" si="1336"/>
        <v>#VALUE!</v>
      </c>
      <c r="AC1600" s="102"/>
      <c r="AD1600" s="103"/>
    </row>
    <row r="1601" spans="1:30" s="100" customFormat="1" ht="30" customHeight="1">
      <c r="A1601" s="271"/>
      <c r="B1601" s="272"/>
      <c r="C1601" s="82" t="s">
        <v>2658</v>
      </c>
      <c r="D1601" s="83"/>
      <c r="E1601" s="83"/>
      <c r="F1601" s="822" t="s">
        <v>57</v>
      </c>
      <c r="G1601" s="823"/>
      <c r="H1601" s="68" t="s">
        <v>376</v>
      </c>
      <c r="I1601" s="69" t="s">
        <v>44</v>
      </c>
      <c r="J1601" s="222">
        <v>4858100</v>
      </c>
      <c r="K1601" s="71" t="s">
        <v>45</v>
      </c>
      <c r="L1601" s="152" t="s">
        <v>46</v>
      </c>
      <c r="M1601" s="155"/>
      <c r="N1601" s="142">
        <v>1678900</v>
      </c>
      <c r="O1601" s="75">
        <f>N1601</f>
        <v>1678900</v>
      </c>
      <c r="P1601" s="74">
        <f t="shared" ref="P1601:R1601" si="1337">O1601</f>
        <v>1678900</v>
      </c>
      <c r="Q1601" s="74">
        <v>1678900</v>
      </c>
      <c r="R1601" s="74">
        <f t="shared" si="1337"/>
        <v>1678900</v>
      </c>
      <c r="S1601" s="143"/>
      <c r="T1601" s="77">
        <v>35</v>
      </c>
      <c r="U1601" s="78">
        <f t="shared" si="1334"/>
        <v>35</v>
      </c>
      <c r="V1601" s="78">
        <f t="shared" si="1334"/>
        <v>35</v>
      </c>
      <c r="W1601" s="78">
        <v>31.708915184046983</v>
      </c>
      <c r="X1601" s="78">
        <f t="shared" si="1335"/>
        <v>34.558778123134559</v>
      </c>
      <c r="Y1601" s="78">
        <f>(P1601/J1601)*100</f>
        <v>34.558778123134559</v>
      </c>
      <c r="Z1601" s="79">
        <f t="shared" si="1336"/>
        <v>3179200</v>
      </c>
      <c r="AA1601" s="79">
        <f>J1601-Q1601</f>
        <v>3179200</v>
      </c>
      <c r="AB1601" s="79" t="e">
        <f t="shared" si="1336"/>
        <v>#VALUE!</v>
      </c>
      <c r="AC1601" s="102"/>
      <c r="AD1601" s="103"/>
    </row>
    <row r="1602" spans="1:30" s="65" customFormat="1" ht="30" customHeight="1">
      <c r="A1602" s="264"/>
      <c r="B1602" s="265"/>
      <c r="C1602" s="51" t="s">
        <v>2659</v>
      </c>
      <c r="D1602" s="171"/>
      <c r="E1602" s="171"/>
      <c r="F1602" s="802" t="s">
        <v>63</v>
      </c>
      <c r="G1602" s="817"/>
      <c r="H1602" s="266"/>
      <c r="I1602" s="266"/>
      <c r="J1602" s="215"/>
      <c r="K1602" s="220"/>
      <c r="L1602" s="267"/>
      <c r="M1602" s="290"/>
      <c r="N1602" s="301"/>
      <c r="O1602" s="301"/>
      <c r="P1602" s="301"/>
      <c r="Q1602" s="301"/>
      <c r="R1602" s="301"/>
      <c r="S1602" s="270"/>
      <c r="T1602" s="61"/>
      <c r="U1602" s="62"/>
      <c r="V1602" s="62"/>
      <c r="W1602" s="62"/>
      <c r="X1602" s="62"/>
      <c r="Y1602" s="62"/>
      <c r="Z1602" s="63"/>
      <c r="AA1602" s="63"/>
      <c r="AB1602" s="63"/>
      <c r="AC1602" s="63"/>
      <c r="AD1602" s="64"/>
    </row>
    <row r="1603" spans="1:30" s="100" customFormat="1" ht="30" customHeight="1">
      <c r="A1603" s="271"/>
      <c r="B1603" s="272"/>
      <c r="C1603" s="82" t="s">
        <v>2660</v>
      </c>
      <c r="D1603" s="83"/>
      <c r="E1603" s="83"/>
      <c r="F1603" s="822" t="s">
        <v>65</v>
      </c>
      <c r="G1603" s="823"/>
      <c r="H1603" s="68" t="s">
        <v>376</v>
      </c>
      <c r="I1603" s="69" t="s">
        <v>44</v>
      </c>
      <c r="J1603" s="222">
        <v>11051200</v>
      </c>
      <c r="K1603" s="274"/>
      <c r="L1603" s="152" t="s">
        <v>46</v>
      </c>
      <c r="M1603" s="155"/>
      <c r="N1603" s="142">
        <f t="shared" ref="N1603:R1608" si="1338">M1603</f>
        <v>0</v>
      </c>
      <c r="O1603" s="75">
        <f t="shared" si="1338"/>
        <v>0</v>
      </c>
      <c r="P1603" s="74">
        <f t="shared" si="1338"/>
        <v>0</v>
      </c>
      <c r="Q1603" s="74">
        <v>3493000</v>
      </c>
      <c r="R1603" s="74">
        <f t="shared" si="1338"/>
        <v>3493000</v>
      </c>
      <c r="S1603" s="143"/>
      <c r="T1603" s="77">
        <v>0</v>
      </c>
      <c r="U1603" s="78">
        <f t="shared" ref="U1603:V1608" si="1339">ROUNDUP(X1603,0)</f>
        <v>32</v>
      </c>
      <c r="V1603" s="78">
        <f t="shared" si="1339"/>
        <v>0</v>
      </c>
      <c r="W1603" s="78">
        <v>31.708915184046983</v>
      </c>
      <c r="X1603" s="78">
        <f t="shared" ref="X1603:X1608" si="1340">Q1603/J1603*100</f>
        <v>31.607427247719706</v>
      </c>
      <c r="Y1603" s="78">
        <f t="shared" ref="Y1603:Y1608" si="1341">(P1603/J1603)*100</f>
        <v>0</v>
      </c>
      <c r="Z1603" s="79">
        <f t="shared" ref="Z1603:AB1608" si="1342">J1603-P1603</f>
        <v>11051200</v>
      </c>
      <c r="AA1603" s="79">
        <f t="shared" ref="AA1603:AA1608" si="1343">J1603-Q1603</f>
        <v>7558200</v>
      </c>
      <c r="AB1603" s="79" t="e">
        <f t="shared" si="1342"/>
        <v>#VALUE!</v>
      </c>
      <c r="AC1603" s="102"/>
      <c r="AD1603" s="103"/>
    </row>
    <row r="1604" spans="1:30" s="100" customFormat="1" ht="30" customHeight="1">
      <c r="A1604" s="271"/>
      <c r="B1604" s="272"/>
      <c r="C1604" s="82" t="s">
        <v>2661</v>
      </c>
      <c r="D1604" s="83"/>
      <c r="E1604" s="83"/>
      <c r="F1604" s="822" t="s">
        <v>67</v>
      </c>
      <c r="G1604" s="823"/>
      <c r="H1604" s="68" t="s">
        <v>376</v>
      </c>
      <c r="I1604" s="69" t="s">
        <v>44</v>
      </c>
      <c r="J1604" s="222">
        <v>43806000</v>
      </c>
      <c r="K1604" s="274"/>
      <c r="L1604" s="152" t="s">
        <v>46</v>
      </c>
      <c r="M1604" s="155"/>
      <c r="N1604" s="142">
        <v>3533000</v>
      </c>
      <c r="O1604" s="75">
        <f t="shared" si="1338"/>
        <v>3533000</v>
      </c>
      <c r="P1604" s="74">
        <v>8551000</v>
      </c>
      <c r="Q1604" s="74">
        <v>15286000</v>
      </c>
      <c r="R1604" s="74">
        <v>8551000</v>
      </c>
      <c r="S1604" s="143"/>
      <c r="T1604" s="77">
        <v>20</v>
      </c>
      <c r="U1604" s="78">
        <f t="shared" si="1339"/>
        <v>35</v>
      </c>
      <c r="V1604" s="78">
        <f t="shared" si="1339"/>
        <v>20</v>
      </c>
      <c r="W1604" s="78">
        <v>31.708915184046983</v>
      </c>
      <c r="X1604" s="78">
        <f t="shared" si="1340"/>
        <v>34.894763274437288</v>
      </c>
      <c r="Y1604" s="78">
        <f t="shared" si="1341"/>
        <v>19.520157056111035</v>
      </c>
      <c r="Z1604" s="79">
        <f t="shared" si="1342"/>
        <v>35255000</v>
      </c>
      <c r="AA1604" s="79">
        <f t="shared" si="1343"/>
        <v>28520000</v>
      </c>
      <c r="AB1604" s="79" t="e">
        <f t="shared" si="1342"/>
        <v>#VALUE!</v>
      </c>
      <c r="AC1604" s="102"/>
      <c r="AD1604" s="103"/>
    </row>
    <row r="1605" spans="1:30" s="100" customFormat="1" ht="30" customHeight="1">
      <c r="A1605" s="271"/>
      <c r="B1605" s="272"/>
      <c r="C1605" s="82" t="s">
        <v>2662</v>
      </c>
      <c r="D1605" s="83"/>
      <c r="E1605" s="83"/>
      <c r="F1605" s="822" t="s">
        <v>69</v>
      </c>
      <c r="G1605" s="823"/>
      <c r="H1605" s="68" t="s">
        <v>376</v>
      </c>
      <c r="I1605" s="69" t="s">
        <v>44</v>
      </c>
      <c r="J1605" s="222">
        <v>6443500</v>
      </c>
      <c r="K1605" s="274"/>
      <c r="L1605" s="152" t="s">
        <v>46</v>
      </c>
      <c r="M1605" s="155"/>
      <c r="N1605" s="142">
        <f t="shared" si="1338"/>
        <v>0</v>
      </c>
      <c r="O1605" s="75">
        <v>698000</v>
      </c>
      <c r="P1605" s="74">
        <v>1268000</v>
      </c>
      <c r="Q1605" s="74">
        <v>2899500</v>
      </c>
      <c r="R1605" s="74">
        <v>1268000</v>
      </c>
      <c r="S1605" s="143"/>
      <c r="T1605" s="77">
        <v>20</v>
      </c>
      <c r="U1605" s="78">
        <f t="shared" si="1339"/>
        <v>45</v>
      </c>
      <c r="V1605" s="78">
        <f t="shared" si="1339"/>
        <v>20</v>
      </c>
      <c r="W1605" s="78">
        <v>31.708915184046983</v>
      </c>
      <c r="X1605" s="78">
        <f t="shared" si="1340"/>
        <v>44.998836036315666</v>
      </c>
      <c r="Y1605" s="78">
        <f t="shared" si="1341"/>
        <v>19.678746023124077</v>
      </c>
      <c r="Z1605" s="79">
        <f t="shared" si="1342"/>
        <v>5175500</v>
      </c>
      <c r="AA1605" s="79">
        <f t="shared" si="1343"/>
        <v>3544000</v>
      </c>
      <c r="AB1605" s="79" t="e">
        <f t="shared" si="1342"/>
        <v>#VALUE!</v>
      </c>
      <c r="AC1605" s="102"/>
      <c r="AD1605" s="103"/>
    </row>
    <row r="1606" spans="1:30" s="100" customFormat="1" ht="30" customHeight="1">
      <c r="A1606" s="271"/>
      <c r="B1606" s="272"/>
      <c r="C1606" s="66" t="s">
        <v>2663</v>
      </c>
      <c r="D1606" s="83"/>
      <c r="E1606" s="83"/>
      <c r="F1606" s="762" t="s">
        <v>71</v>
      </c>
      <c r="G1606" s="765"/>
      <c r="H1606" s="68" t="s">
        <v>376</v>
      </c>
      <c r="I1606" s="69" t="s">
        <v>44</v>
      </c>
      <c r="J1606" s="222">
        <v>74276700</v>
      </c>
      <c r="K1606" s="71"/>
      <c r="L1606" s="152" t="s">
        <v>46</v>
      </c>
      <c r="M1606" s="155"/>
      <c r="N1606" s="142">
        <v>2994300</v>
      </c>
      <c r="O1606" s="75">
        <v>3850800</v>
      </c>
      <c r="P1606" s="74">
        <v>7062800</v>
      </c>
      <c r="Q1606" s="74">
        <v>17583100</v>
      </c>
      <c r="R1606" s="74">
        <v>7062800</v>
      </c>
      <c r="S1606" s="143"/>
      <c r="T1606" s="77">
        <v>10</v>
      </c>
      <c r="U1606" s="78">
        <f t="shared" si="1339"/>
        <v>24</v>
      </c>
      <c r="V1606" s="78">
        <f t="shared" si="1339"/>
        <v>10</v>
      </c>
      <c r="W1606" s="78">
        <v>31.708915184046983</v>
      </c>
      <c r="X1606" s="78">
        <f t="shared" si="1340"/>
        <v>23.672430250670804</v>
      </c>
      <c r="Y1606" s="78">
        <f t="shared" si="1341"/>
        <v>9.5087692371901298</v>
      </c>
      <c r="Z1606" s="79">
        <f t="shared" si="1342"/>
        <v>67213900</v>
      </c>
      <c r="AA1606" s="79">
        <f t="shared" si="1343"/>
        <v>56693600</v>
      </c>
      <c r="AB1606" s="79" t="e">
        <f t="shared" si="1342"/>
        <v>#VALUE!</v>
      </c>
      <c r="AC1606" s="102"/>
      <c r="AD1606" s="103"/>
    </row>
    <row r="1607" spans="1:30" s="100" customFormat="1" ht="30" customHeight="1">
      <c r="A1607" s="271"/>
      <c r="B1607" s="272"/>
      <c r="C1607" s="82" t="s">
        <v>2664</v>
      </c>
      <c r="D1607" s="83"/>
      <c r="E1607" s="83"/>
      <c r="F1607" s="822" t="s">
        <v>73</v>
      </c>
      <c r="G1607" s="823"/>
      <c r="H1607" s="68" t="s">
        <v>376</v>
      </c>
      <c r="I1607" s="69" t="s">
        <v>44</v>
      </c>
      <c r="J1607" s="222">
        <v>59744300</v>
      </c>
      <c r="K1607" s="274"/>
      <c r="L1607" s="152" t="s">
        <v>46</v>
      </c>
      <c r="M1607" s="155"/>
      <c r="N1607" s="142">
        <f t="shared" si="1338"/>
        <v>0</v>
      </c>
      <c r="O1607" s="75">
        <v>9397000</v>
      </c>
      <c r="P1607" s="74">
        <f t="shared" si="1338"/>
        <v>9397000</v>
      </c>
      <c r="Q1607" s="74">
        <v>19138000</v>
      </c>
      <c r="R1607" s="74">
        <f t="shared" si="1338"/>
        <v>19138000</v>
      </c>
      <c r="S1607" s="143"/>
      <c r="T1607" s="77">
        <v>16</v>
      </c>
      <c r="U1607" s="78">
        <f t="shared" si="1339"/>
        <v>33</v>
      </c>
      <c r="V1607" s="78">
        <f t="shared" si="1339"/>
        <v>16</v>
      </c>
      <c r="W1607" s="78">
        <v>31.708915184046983</v>
      </c>
      <c r="X1607" s="78">
        <f t="shared" si="1340"/>
        <v>32.033181408100859</v>
      </c>
      <c r="Y1607" s="78">
        <f t="shared" si="1341"/>
        <v>15.728697130939686</v>
      </c>
      <c r="Z1607" s="79">
        <f t="shared" si="1342"/>
        <v>50347300</v>
      </c>
      <c r="AA1607" s="79">
        <f t="shared" si="1343"/>
        <v>40606300</v>
      </c>
      <c r="AB1607" s="79" t="e">
        <f t="shared" si="1342"/>
        <v>#VALUE!</v>
      </c>
      <c r="AC1607" s="102"/>
      <c r="AD1607" s="103"/>
    </row>
    <row r="1608" spans="1:30" s="100" customFormat="1" ht="30" customHeight="1">
      <c r="A1608" s="271"/>
      <c r="B1608" s="272"/>
      <c r="C1608" s="82" t="s">
        <v>2665</v>
      </c>
      <c r="D1608" s="83"/>
      <c r="E1608" s="83"/>
      <c r="F1608" s="822" t="s">
        <v>77</v>
      </c>
      <c r="G1608" s="823"/>
      <c r="H1608" s="68" t="s">
        <v>376</v>
      </c>
      <c r="I1608" s="69" t="s">
        <v>44</v>
      </c>
      <c r="J1608" s="222">
        <v>282588000</v>
      </c>
      <c r="K1608" s="274"/>
      <c r="L1608" s="152" t="s">
        <v>46</v>
      </c>
      <c r="M1608" s="155"/>
      <c r="N1608" s="142">
        <f t="shared" si="1338"/>
        <v>0</v>
      </c>
      <c r="O1608" s="75">
        <v>90621425</v>
      </c>
      <c r="P1608" s="74">
        <v>132415873</v>
      </c>
      <c r="Q1608" s="74">
        <v>239107034</v>
      </c>
      <c r="R1608" s="74">
        <v>132415873</v>
      </c>
      <c r="S1608" s="143"/>
      <c r="T1608" s="77">
        <v>47</v>
      </c>
      <c r="U1608" s="78">
        <f t="shared" si="1339"/>
        <v>85</v>
      </c>
      <c r="V1608" s="78">
        <f t="shared" si="1339"/>
        <v>47</v>
      </c>
      <c r="W1608" s="78">
        <v>31.708915184046983</v>
      </c>
      <c r="X1608" s="78">
        <f t="shared" si="1340"/>
        <v>84.613300635554239</v>
      </c>
      <c r="Y1608" s="78">
        <f t="shared" si="1341"/>
        <v>46.858278837034831</v>
      </c>
      <c r="Z1608" s="79">
        <f t="shared" si="1342"/>
        <v>150172127</v>
      </c>
      <c r="AA1608" s="79">
        <f t="shared" si="1343"/>
        <v>43480966</v>
      </c>
      <c r="AB1608" s="79" t="e">
        <f t="shared" si="1342"/>
        <v>#VALUE!</v>
      </c>
      <c r="AC1608" s="102"/>
      <c r="AD1608" s="103"/>
    </row>
    <row r="1609" spans="1:30" s="65" customFormat="1" ht="30" customHeight="1">
      <c r="A1609" s="264"/>
      <c r="B1609" s="265"/>
      <c r="C1609" s="51" t="s">
        <v>2666</v>
      </c>
      <c r="D1609" s="171"/>
      <c r="E1609" s="171"/>
      <c r="F1609" s="802" t="s">
        <v>193</v>
      </c>
      <c r="G1609" s="817"/>
      <c r="H1609" s="266"/>
      <c r="I1609" s="266"/>
      <c r="J1609" s="215"/>
      <c r="K1609" s="220"/>
      <c r="L1609" s="267"/>
      <c r="M1609" s="290"/>
      <c r="N1609" s="301"/>
      <c r="O1609" s="301"/>
      <c r="P1609" s="301"/>
      <c r="Q1609" s="301"/>
      <c r="R1609" s="301"/>
      <c r="S1609" s="270"/>
      <c r="T1609" s="61"/>
      <c r="U1609" s="62"/>
      <c r="V1609" s="62"/>
      <c r="W1609" s="62"/>
      <c r="X1609" s="62"/>
      <c r="Y1609" s="62"/>
      <c r="Z1609" s="63"/>
      <c r="AA1609" s="63"/>
      <c r="AB1609" s="63"/>
      <c r="AC1609" s="63"/>
      <c r="AD1609" s="64"/>
    </row>
    <row r="1610" spans="1:30" s="50" customFormat="1" ht="30" customHeight="1">
      <c r="A1610" s="277"/>
      <c r="B1610" s="278"/>
      <c r="C1610" s="66" t="s">
        <v>2667</v>
      </c>
      <c r="D1610" s="67"/>
      <c r="E1610" s="67"/>
      <c r="F1610" s="762" t="s">
        <v>197</v>
      </c>
      <c r="G1610" s="765"/>
      <c r="H1610" s="68" t="s">
        <v>376</v>
      </c>
      <c r="I1610" s="69" t="s">
        <v>44</v>
      </c>
      <c r="J1610" s="222">
        <v>51940900</v>
      </c>
      <c r="K1610" s="71"/>
      <c r="L1610" s="152"/>
      <c r="M1610" s="155"/>
      <c r="N1610" s="142">
        <f t="shared" ref="N1610" si="1344">M1610</f>
        <v>0</v>
      </c>
      <c r="O1610" s="75">
        <f>N1610</f>
        <v>0</v>
      </c>
      <c r="P1610" s="74">
        <f t="shared" ref="P1610:R1610" si="1345">O1610</f>
        <v>0</v>
      </c>
      <c r="Q1610" s="74">
        <v>42162000</v>
      </c>
      <c r="R1610" s="74">
        <f t="shared" si="1345"/>
        <v>42162000</v>
      </c>
      <c r="S1610" s="143"/>
      <c r="T1610" s="77">
        <v>0</v>
      </c>
      <c r="U1610" s="78">
        <f t="shared" ref="U1610:V1610" si="1346">ROUNDUP(X1610,0)</f>
        <v>82</v>
      </c>
      <c r="V1610" s="78">
        <f t="shared" si="1346"/>
        <v>0</v>
      </c>
      <c r="W1610" s="78">
        <v>31.708915184046983</v>
      </c>
      <c r="X1610" s="78">
        <f t="shared" ref="X1610" si="1347">Q1610/J1610*100</f>
        <v>81.173025496285206</v>
      </c>
      <c r="Y1610" s="78">
        <f>(P1610/J1610)*100</f>
        <v>0</v>
      </c>
      <c r="Z1610" s="79">
        <f>J1610-P1610</f>
        <v>51940900</v>
      </c>
      <c r="AA1610" s="79">
        <f>J1610-Q1610</f>
        <v>9778900</v>
      </c>
      <c r="AB1610" s="79">
        <f>L1610-R1610</f>
        <v>-42162000</v>
      </c>
      <c r="AC1610" s="79"/>
      <c r="AD1610" s="81"/>
    </row>
    <row r="1611" spans="1:30" s="65" customFormat="1" ht="30" customHeight="1">
      <c r="A1611" s="264"/>
      <c r="B1611" s="265"/>
      <c r="C1611" s="51" t="s">
        <v>2668</v>
      </c>
      <c r="D1611" s="171"/>
      <c r="E1611" s="171"/>
      <c r="F1611" s="802" t="s">
        <v>79</v>
      </c>
      <c r="G1611" s="817"/>
      <c r="H1611" s="266"/>
      <c r="I1611" s="266"/>
      <c r="J1611" s="215"/>
      <c r="K1611" s="220"/>
      <c r="L1611" s="267"/>
      <c r="M1611" s="290"/>
      <c r="N1611" s="301"/>
      <c r="O1611" s="301"/>
      <c r="P1611" s="301"/>
      <c r="Q1611" s="301"/>
      <c r="R1611" s="301"/>
      <c r="S1611" s="270"/>
      <c r="T1611" s="61"/>
      <c r="U1611" s="62"/>
      <c r="V1611" s="62"/>
      <c r="W1611" s="62"/>
      <c r="X1611" s="62"/>
      <c r="Y1611" s="62"/>
      <c r="Z1611" s="63"/>
      <c r="AA1611" s="63"/>
      <c r="AB1611" s="63"/>
      <c r="AC1611" s="63"/>
      <c r="AD1611" s="64"/>
    </row>
    <row r="1612" spans="1:30" s="50" customFormat="1" ht="30" customHeight="1">
      <c r="A1612" s="277"/>
      <c r="B1612" s="278"/>
      <c r="C1612" s="66" t="s">
        <v>2669</v>
      </c>
      <c r="D1612" s="67"/>
      <c r="E1612" s="67"/>
      <c r="F1612" s="762" t="s">
        <v>81</v>
      </c>
      <c r="G1612" s="765"/>
      <c r="H1612" s="68" t="s">
        <v>376</v>
      </c>
      <c r="I1612" s="69" t="s">
        <v>44</v>
      </c>
      <c r="J1612" s="222">
        <v>4248400</v>
      </c>
      <c r="K1612" s="71"/>
      <c r="L1612" s="152"/>
      <c r="M1612" s="155"/>
      <c r="N1612" s="142">
        <f t="shared" ref="N1612" si="1348">M1612</f>
        <v>0</v>
      </c>
      <c r="O1612" s="75">
        <v>650000</v>
      </c>
      <c r="P1612" s="74">
        <f t="shared" ref="P1612:R1612" si="1349">O1612</f>
        <v>650000</v>
      </c>
      <c r="Q1612" s="74">
        <v>735999</v>
      </c>
      <c r="R1612" s="74">
        <f t="shared" si="1349"/>
        <v>735999</v>
      </c>
      <c r="S1612" s="143"/>
      <c r="T1612" s="77">
        <v>16</v>
      </c>
      <c r="U1612" s="78">
        <f t="shared" ref="U1612:V1614" si="1350">ROUNDUP(X1612,0)</f>
        <v>18</v>
      </c>
      <c r="V1612" s="78">
        <f t="shared" si="1350"/>
        <v>16</v>
      </c>
      <c r="W1612" s="78">
        <v>31.708915184046983</v>
      </c>
      <c r="X1612" s="78">
        <f t="shared" ref="X1612:X1614" si="1351">Q1612/J1612*100</f>
        <v>17.324145560681671</v>
      </c>
      <c r="Y1612" s="78">
        <f>(P1612/J1612)*100</f>
        <v>15.299877600979192</v>
      </c>
      <c r="Z1612" s="79">
        <f t="shared" ref="Z1612:AB1614" si="1352">J1612-P1612</f>
        <v>3598400</v>
      </c>
      <c r="AA1612" s="79">
        <f>J1612-Q1612</f>
        <v>3512401</v>
      </c>
      <c r="AB1612" s="79">
        <f t="shared" si="1352"/>
        <v>-735999</v>
      </c>
      <c r="AC1612" s="79"/>
      <c r="AD1612" s="81"/>
    </row>
    <row r="1613" spans="1:30" s="50" customFormat="1" ht="30" customHeight="1">
      <c r="A1613" s="277"/>
      <c r="B1613" s="278"/>
      <c r="C1613" s="66" t="s">
        <v>2670</v>
      </c>
      <c r="D1613" s="67"/>
      <c r="E1613" s="67"/>
      <c r="F1613" s="762" t="s">
        <v>83</v>
      </c>
      <c r="G1613" s="765"/>
      <c r="H1613" s="68" t="s">
        <v>376</v>
      </c>
      <c r="I1613" s="69" t="s">
        <v>44</v>
      </c>
      <c r="J1613" s="222">
        <v>104657700</v>
      </c>
      <c r="K1613" s="71"/>
      <c r="L1613" s="152"/>
      <c r="M1613" s="155"/>
      <c r="N1613" s="142">
        <v>6565650</v>
      </c>
      <c r="O1613" s="75">
        <v>9444722</v>
      </c>
      <c r="P1613" s="74">
        <v>17440601</v>
      </c>
      <c r="Q1613" s="74">
        <v>20543813</v>
      </c>
      <c r="R1613" s="74">
        <v>17440601</v>
      </c>
      <c r="S1613" s="143"/>
      <c r="T1613" s="77">
        <v>17</v>
      </c>
      <c r="U1613" s="78">
        <f t="shared" si="1350"/>
        <v>20</v>
      </c>
      <c r="V1613" s="78">
        <f t="shared" si="1350"/>
        <v>17</v>
      </c>
      <c r="W1613" s="78">
        <v>31.708915184046983</v>
      </c>
      <c r="X1613" s="78">
        <f t="shared" si="1351"/>
        <v>19.629528453233732</v>
      </c>
      <c r="Y1613" s="78">
        <f>(P1613/J1613)*100</f>
        <v>16.66442220687059</v>
      </c>
      <c r="Z1613" s="79">
        <f t="shared" si="1352"/>
        <v>87217099</v>
      </c>
      <c r="AA1613" s="79">
        <f>J1613-Q1613</f>
        <v>84113887</v>
      </c>
      <c r="AB1613" s="79">
        <f t="shared" si="1352"/>
        <v>-17440601</v>
      </c>
      <c r="AC1613" s="79"/>
      <c r="AD1613" s="81"/>
    </row>
    <row r="1614" spans="1:30" s="50" customFormat="1" ht="30" customHeight="1">
      <c r="A1614" s="277"/>
      <c r="B1614" s="278"/>
      <c r="C1614" s="66" t="s">
        <v>2671</v>
      </c>
      <c r="D1614" s="67"/>
      <c r="E1614" s="67"/>
      <c r="F1614" s="762" t="s">
        <v>87</v>
      </c>
      <c r="G1614" s="765"/>
      <c r="H1614" s="68" t="s">
        <v>376</v>
      </c>
      <c r="I1614" s="69" t="s">
        <v>44</v>
      </c>
      <c r="J1614" s="222">
        <v>72077700</v>
      </c>
      <c r="K1614" s="71"/>
      <c r="L1614" s="152"/>
      <c r="M1614" s="155"/>
      <c r="N1614" s="142">
        <v>12000000</v>
      </c>
      <c r="O1614" s="75">
        <v>18000000</v>
      </c>
      <c r="P1614" s="74">
        <v>36000000</v>
      </c>
      <c r="Q1614" s="74">
        <v>48000000</v>
      </c>
      <c r="R1614" s="74">
        <v>36000000</v>
      </c>
      <c r="S1614" s="143"/>
      <c r="T1614" s="77">
        <v>50</v>
      </c>
      <c r="U1614" s="78">
        <f t="shared" si="1350"/>
        <v>67</v>
      </c>
      <c r="V1614" s="78">
        <f t="shared" si="1350"/>
        <v>50</v>
      </c>
      <c r="W1614" s="78">
        <v>31.708915184046983</v>
      </c>
      <c r="X1614" s="78">
        <f t="shared" si="1351"/>
        <v>66.594799778572295</v>
      </c>
      <c r="Y1614" s="78">
        <f>(P1614/J1614)*100</f>
        <v>49.946099833929217</v>
      </c>
      <c r="Z1614" s="79">
        <f t="shared" si="1352"/>
        <v>36077700</v>
      </c>
      <c r="AA1614" s="79">
        <f>J1614-Q1614</f>
        <v>24077700</v>
      </c>
      <c r="AB1614" s="79">
        <f t="shared" si="1352"/>
        <v>-36000000</v>
      </c>
      <c r="AC1614" s="79"/>
      <c r="AD1614" s="81"/>
    </row>
    <row r="1615" spans="1:30" s="65" customFormat="1" ht="30" customHeight="1">
      <c r="A1615" s="264"/>
      <c r="B1615" s="265"/>
      <c r="C1615" s="51" t="s">
        <v>2672</v>
      </c>
      <c r="D1615" s="171"/>
      <c r="E1615" s="171"/>
      <c r="F1615" s="802" t="s">
        <v>90</v>
      </c>
      <c r="G1615" s="817"/>
      <c r="H1615" s="266"/>
      <c r="I1615" s="266"/>
      <c r="J1615" s="215"/>
      <c r="K1615" s="220"/>
      <c r="L1615" s="267"/>
      <c r="M1615" s="290"/>
      <c r="N1615" s="301"/>
      <c r="O1615" s="301"/>
      <c r="P1615" s="301"/>
      <c r="Q1615" s="301"/>
      <c r="R1615" s="301"/>
      <c r="S1615" s="270"/>
      <c r="T1615" s="61"/>
      <c r="U1615" s="62"/>
      <c r="V1615" s="62"/>
      <c r="W1615" s="62"/>
      <c r="X1615" s="62"/>
      <c r="Y1615" s="62"/>
      <c r="Z1615" s="63"/>
      <c r="AA1615" s="63"/>
      <c r="AB1615" s="63"/>
      <c r="AC1615" s="63"/>
      <c r="AD1615" s="64"/>
    </row>
    <row r="1616" spans="1:30" s="50" customFormat="1" ht="30" customHeight="1">
      <c r="A1616" s="277"/>
      <c r="B1616" s="278"/>
      <c r="C1616" s="66" t="s">
        <v>2673</v>
      </c>
      <c r="D1616" s="67"/>
      <c r="E1616" s="67"/>
      <c r="F1616" s="762" t="s">
        <v>92</v>
      </c>
      <c r="G1616" s="765"/>
      <c r="H1616" s="68" t="s">
        <v>376</v>
      </c>
      <c r="I1616" s="69" t="s">
        <v>44</v>
      </c>
      <c r="J1616" s="222">
        <v>23410000</v>
      </c>
      <c r="K1616" s="71"/>
      <c r="L1616" s="152" t="s">
        <v>46</v>
      </c>
      <c r="M1616" s="155"/>
      <c r="N1616" s="142">
        <v>6233345</v>
      </c>
      <c r="O1616" s="75">
        <f t="shared" ref="O1616:R1620" si="1353">N1616</f>
        <v>6233345</v>
      </c>
      <c r="P1616" s="74">
        <v>10172677</v>
      </c>
      <c r="Q1616" s="74">
        <v>14695838</v>
      </c>
      <c r="R1616" s="74">
        <v>10172677</v>
      </c>
      <c r="S1616" s="143"/>
      <c r="T1616" s="77">
        <v>44</v>
      </c>
      <c r="U1616" s="78">
        <f t="shared" ref="U1616:V1620" si="1354">ROUNDUP(X1616,0)</f>
        <v>63</v>
      </c>
      <c r="V1616" s="78">
        <f t="shared" si="1354"/>
        <v>44</v>
      </c>
      <c r="W1616" s="78">
        <v>31.708915184046983</v>
      </c>
      <c r="X1616" s="78">
        <f t="shared" ref="X1616:X1620" si="1355">Q1616/J1616*100</f>
        <v>62.775899188381032</v>
      </c>
      <c r="Y1616" s="78">
        <f>(P1616/J1616)*100</f>
        <v>43.454408372490391</v>
      </c>
      <c r="Z1616" s="79">
        <f t="shared" ref="Z1616:AB1620" si="1356">J1616-P1616</f>
        <v>13237323</v>
      </c>
      <c r="AA1616" s="79">
        <f>J1616-Q1616</f>
        <v>8714162</v>
      </c>
      <c r="AB1616" s="79" t="e">
        <f t="shared" si="1356"/>
        <v>#VALUE!</v>
      </c>
      <c r="AC1616" s="79"/>
      <c r="AD1616" s="81"/>
    </row>
    <row r="1617" spans="1:30" s="50" customFormat="1" ht="30" customHeight="1">
      <c r="A1617" s="277"/>
      <c r="B1617" s="278"/>
      <c r="C1617" s="66" t="s">
        <v>2674</v>
      </c>
      <c r="D1617" s="67"/>
      <c r="E1617" s="67"/>
      <c r="F1617" s="762" t="s">
        <v>1332</v>
      </c>
      <c r="G1617" s="765"/>
      <c r="H1617" s="68" t="s">
        <v>376</v>
      </c>
      <c r="I1617" s="69" t="s">
        <v>44</v>
      </c>
      <c r="J1617" s="222">
        <v>6045400</v>
      </c>
      <c r="K1617" s="71"/>
      <c r="L1617" s="152" t="s">
        <v>46</v>
      </c>
      <c r="M1617" s="155"/>
      <c r="N1617" s="142">
        <f t="shared" ref="N1617:N1620" si="1357">M1617</f>
        <v>0</v>
      </c>
      <c r="O1617" s="75">
        <f t="shared" si="1353"/>
        <v>0</v>
      </c>
      <c r="P1617" s="74">
        <f t="shared" si="1353"/>
        <v>0</v>
      </c>
      <c r="Q1617" s="74">
        <f t="shared" si="1353"/>
        <v>0</v>
      </c>
      <c r="R1617" s="74">
        <f t="shared" si="1353"/>
        <v>0</v>
      </c>
      <c r="S1617" s="143"/>
      <c r="T1617" s="77">
        <v>0</v>
      </c>
      <c r="U1617" s="78">
        <f t="shared" si="1354"/>
        <v>0</v>
      </c>
      <c r="V1617" s="78">
        <f t="shared" si="1354"/>
        <v>0</v>
      </c>
      <c r="W1617" s="78">
        <v>31.708915184046983</v>
      </c>
      <c r="X1617" s="78">
        <f t="shared" si="1355"/>
        <v>0</v>
      </c>
      <c r="Y1617" s="78">
        <f>(P1617/J1617)*100</f>
        <v>0</v>
      </c>
      <c r="Z1617" s="79">
        <f t="shared" si="1356"/>
        <v>6045400</v>
      </c>
      <c r="AA1617" s="79">
        <f>J1617-Q1617</f>
        <v>6045400</v>
      </c>
      <c r="AB1617" s="79" t="e">
        <f t="shared" si="1356"/>
        <v>#VALUE!</v>
      </c>
      <c r="AC1617" s="79"/>
      <c r="AD1617" s="81"/>
    </row>
    <row r="1618" spans="1:30" s="50" customFormat="1" ht="30" customHeight="1">
      <c r="A1618" s="277"/>
      <c r="B1618" s="278"/>
      <c r="C1618" s="66" t="s">
        <v>2675</v>
      </c>
      <c r="D1618" s="67"/>
      <c r="E1618" s="67"/>
      <c r="F1618" s="762" t="s">
        <v>501</v>
      </c>
      <c r="G1618" s="765"/>
      <c r="H1618" s="68" t="s">
        <v>376</v>
      </c>
      <c r="I1618" s="69" t="s">
        <v>44</v>
      </c>
      <c r="J1618" s="222">
        <v>19484200</v>
      </c>
      <c r="K1618" s="71"/>
      <c r="L1618" s="152" t="s">
        <v>46</v>
      </c>
      <c r="M1618" s="155"/>
      <c r="N1618" s="142">
        <f t="shared" si="1357"/>
        <v>0</v>
      </c>
      <c r="O1618" s="75">
        <f t="shared" si="1353"/>
        <v>0</v>
      </c>
      <c r="P1618" s="74">
        <f t="shared" si="1353"/>
        <v>0</v>
      </c>
      <c r="Q1618" s="74">
        <f t="shared" si="1353"/>
        <v>0</v>
      </c>
      <c r="R1618" s="74">
        <f t="shared" si="1353"/>
        <v>0</v>
      </c>
      <c r="S1618" s="143"/>
      <c r="T1618" s="77">
        <v>0</v>
      </c>
      <c r="U1618" s="78">
        <f t="shared" si="1354"/>
        <v>0</v>
      </c>
      <c r="V1618" s="78">
        <f t="shared" si="1354"/>
        <v>0</v>
      </c>
      <c r="W1618" s="78">
        <v>31.708915184046983</v>
      </c>
      <c r="X1618" s="78">
        <f t="shared" si="1355"/>
        <v>0</v>
      </c>
      <c r="Y1618" s="78">
        <f>(P1618/J1618)*100</f>
        <v>0</v>
      </c>
      <c r="Z1618" s="79">
        <f t="shared" si="1356"/>
        <v>19484200</v>
      </c>
      <c r="AA1618" s="79">
        <f>J1618-Q1618</f>
        <v>19484200</v>
      </c>
      <c r="AB1618" s="79" t="e">
        <f t="shared" si="1356"/>
        <v>#VALUE!</v>
      </c>
      <c r="AC1618" s="79"/>
      <c r="AD1618" s="81"/>
    </row>
    <row r="1619" spans="1:30" s="50" customFormat="1" ht="24.75" customHeight="1">
      <c r="A1619" s="277"/>
      <c r="B1619" s="278"/>
      <c r="C1619" s="66" t="s">
        <v>2676</v>
      </c>
      <c r="D1619" s="67"/>
      <c r="E1619" s="67"/>
      <c r="F1619" s="762" t="s">
        <v>206</v>
      </c>
      <c r="G1619" s="765"/>
      <c r="H1619" s="68" t="s">
        <v>376</v>
      </c>
      <c r="I1619" s="69" t="s">
        <v>44</v>
      </c>
      <c r="J1619" s="222">
        <v>150728059</v>
      </c>
      <c r="K1619" s="71"/>
      <c r="L1619" s="152" t="s">
        <v>46</v>
      </c>
      <c r="M1619" s="155"/>
      <c r="N1619" s="142">
        <f t="shared" si="1357"/>
        <v>0</v>
      </c>
      <c r="O1619" s="75">
        <f t="shared" si="1353"/>
        <v>0</v>
      </c>
      <c r="P1619" s="74">
        <f t="shared" si="1353"/>
        <v>0</v>
      </c>
      <c r="Q1619" s="74">
        <f t="shared" si="1353"/>
        <v>0</v>
      </c>
      <c r="R1619" s="74">
        <f t="shared" si="1353"/>
        <v>0</v>
      </c>
      <c r="S1619" s="143"/>
      <c r="T1619" s="77">
        <v>0</v>
      </c>
      <c r="U1619" s="78">
        <f t="shared" si="1354"/>
        <v>0</v>
      </c>
      <c r="V1619" s="78">
        <f t="shared" si="1354"/>
        <v>0</v>
      </c>
      <c r="W1619" s="78">
        <v>31.708915184046983</v>
      </c>
      <c r="X1619" s="78">
        <f t="shared" si="1355"/>
        <v>0</v>
      </c>
      <c r="Y1619" s="78">
        <f>(P1619/J1619)*100</f>
        <v>0</v>
      </c>
      <c r="Z1619" s="79">
        <f t="shared" si="1356"/>
        <v>150728059</v>
      </c>
      <c r="AA1619" s="79">
        <f>J1619-Q1619</f>
        <v>150728059</v>
      </c>
      <c r="AB1619" s="79" t="e">
        <f t="shared" si="1356"/>
        <v>#VALUE!</v>
      </c>
      <c r="AC1619" s="79"/>
      <c r="AD1619" s="81"/>
    </row>
    <row r="1620" spans="1:30" s="50" customFormat="1" ht="30" customHeight="1">
      <c r="A1620" s="277"/>
      <c r="B1620" s="278"/>
      <c r="C1620" s="66" t="s">
        <v>2677</v>
      </c>
      <c r="D1620" s="67"/>
      <c r="E1620" s="67"/>
      <c r="F1620" s="762" t="s">
        <v>1335</v>
      </c>
      <c r="G1620" s="765"/>
      <c r="H1620" s="68" t="s">
        <v>376</v>
      </c>
      <c r="I1620" s="69" t="s">
        <v>44</v>
      </c>
      <c r="J1620" s="222">
        <v>13830000</v>
      </c>
      <c r="K1620" s="71"/>
      <c r="L1620" s="152" t="s">
        <v>46</v>
      </c>
      <c r="M1620" s="155"/>
      <c r="N1620" s="142">
        <f t="shared" si="1357"/>
        <v>0</v>
      </c>
      <c r="O1620" s="75">
        <f t="shared" si="1353"/>
        <v>0</v>
      </c>
      <c r="P1620" s="74">
        <f t="shared" si="1353"/>
        <v>0</v>
      </c>
      <c r="Q1620" s="74">
        <f t="shared" si="1353"/>
        <v>0</v>
      </c>
      <c r="R1620" s="74">
        <f t="shared" si="1353"/>
        <v>0</v>
      </c>
      <c r="S1620" s="143"/>
      <c r="T1620" s="77">
        <v>0</v>
      </c>
      <c r="U1620" s="78">
        <f t="shared" si="1354"/>
        <v>0</v>
      </c>
      <c r="V1620" s="78">
        <f t="shared" si="1354"/>
        <v>0</v>
      </c>
      <c r="W1620" s="78">
        <v>31.708915184046983</v>
      </c>
      <c r="X1620" s="78">
        <f t="shared" si="1355"/>
        <v>0</v>
      </c>
      <c r="Y1620" s="78">
        <f>(P1620/J1620)*100</f>
        <v>0</v>
      </c>
      <c r="Z1620" s="79">
        <f t="shared" si="1356"/>
        <v>13830000</v>
      </c>
      <c r="AA1620" s="79">
        <f>J1620-Q1620</f>
        <v>13830000</v>
      </c>
      <c r="AB1620" s="79" t="e">
        <f t="shared" si="1356"/>
        <v>#VALUE!</v>
      </c>
      <c r="AC1620" s="79"/>
      <c r="AD1620" s="81"/>
    </row>
    <row r="1621" spans="1:30" s="65" customFormat="1" ht="30" customHeight="1">
      <c r="A1621" s="264"/>
      <c r="B1621" s="265"/>
      <c r="C1621" s="51" t="s">
        <v>2678</v>
      </c>
      <c r="D1621" s="171"/>
      <c r="E1621" s="171"/>
      <c r="F1621" s="802" t="s">
        <v>2679</v>
      </c>
      <c r="G1621" s="817"/>
      <c r="H1621" s="266"/>
      <c r="I1621" s="266"/>
      <c r="J1621" s="215"/>
      <c r="K1621" s="220"/>
      <c r="L1621" s="267"/>
      <c r="M1621" s="290"/>
      <c r="N1621" s="301"/>
      <c r="O1621" s="301"/>
      <c r="P1621" s="301"/>
      <c r="Q1621" s="301"/>
      <c r="R1621" s="301"/>
      <c r="S1621" s="270"/>
      <c r="T1621" s="61"/>
      <c r="U1621" s="62"/>
      <c r="V1621" s="62"/>
      <c r="W1621" s="62"/>
      <c r="X1621" s="62"/>
      <c r="Y1621" s="62"/>
      <c r="Z1621" s="63"/>
      <c r="AA1621" s="63"/>
      <c r="AB1621" s="63"/>
      <c r="AC1621" s="63"/>
      <c r="AD1621" s="64"/>
    </row>
    <row r="1622" spans="1:30" s="50" customFormat="1" ht="30" customHeight="1">
      <c r="A1622" s="277"/>
      <c r="B1622" s="278"/>
      <c r="C1622" s="66" t="s">
        <v>2680</v>
      </c>
      <c r="D1622" s="67"/>
      <c r="E1622" s="67"/>
      <c r="F1622" s="762" t="s">
        <v>2681</v>
      </c>
      <c r="G1622" s="765"/>
      <c r="H1622" s="68" t="s">
        <v>376</v>
      </c>
      <c r="I1622" s="69" t="s">
        <v>44</v>
      </c>
      <c r="J1622" s="222">
        <v>50087200</v>
      </c>
      <c r="K1622" s="71"/>
      <c r="L1622" s="152" t="s">
        <v>46</v>
      </c>
      <c r="M1622" s="155"/>
      <c r="N1622" s="142">
        <v>39258800</v>
      </c>
      <c r="O1622" s="75">
        <f t="shared" ref="O1622:R1623" si="1358">N1622</f>
        <v>39258800</v>
      </c>
      <c r="P1622" s="74">
        <f t="shared" si="1358"/>
        <v>39258800</v>
      </c>
      <c r="Q1622" s="74">
        <v>39258800</v>
      </c>
      <c r="R1622" s="74">
        <f t="shared" si="1358"/>
        <v>39258800</v>
      </c>
      <c r="S1622" s="143"/>
      <c r="T1622" s="77">
        <v>79</v>
      </c>
      <c r="U1622" s="78">
        <f t="shared" ref="U1622:V1625" si="1359">ROUNDUP(X1622,0)</f>
        <v>79</v>
      </c>
      <c r="V1622" s="78">
        <f t="shared" si="1359"/>
        <v>79</v>
      </c>
      <c r="W1622" s="78">
        <v>31.708915184046983</v>
      </c>
      <c r="X1622" s="78">
        <f t="shared" ref="X1622:X1625" si="1360">Q1622/J1622*100</f>
        <v>78.380903703940334</v>
      </c>
      <c r="Y1622" s="78">
        <f>(P1622/J1622)*100</f>
        <v>78.380903703940334</v>
      </c>
      <c r="Z1622" s="79">
        <f t="shared" ref="Z1622:AB1625" si="1361">J1622-P1622</f>
        <v>10828400</v>
      </c>
      <c r="AA1622" s="79">
        <f>J1622-Q1622</f>
        <v>10828400</v>
      </c>
      <c r="AB1622" s="79" t="e">
        <f t="shared" si="1361"/>
        <v>#VALUE!</v>
      </c>
      <c r="AC1622" s="79"/>
      <c r="AD1622" s="81"/>
    </row>
    <row r="1623" spans="1:30" s="50" customFormat="1" ht="30" customHeight="1">
      <c r="A1623" s="277"/>
      <c r="B1623" s="278"/>
      <c r="C1623" s="66" t="s">
        <v>2682</v>
      </c>
      <c r="D1623" s="67"/>
      <c r="E1623" s="67"/>
      <c r="F1623" s="762" t="s">
        <v>2683</v>
      </c>
      <c r="G1623" s="765"/>
      <c r="H1623" s="68" t="s">
        <v>376</v>
      </c>
      <c r="I1623" s="69" t="s">
        <v>44</v>
      </c>
      <c r="J1623" s="222">
        <v>62759800</v>
      </c>
      <c r="K1623" s="71"/>
      <c r="L1623" s="152" t="s">
        <v>46</v>
      </c>
      <c r="M1623" s="155"/>
      <c r="N1623" s="142">
        <f t="shared" ref="N1623:N1624" si="1362">M1623</f>
        <v>0</v>
      </c>
      <c r="O1623" s="75">
        <v>33575000</v>
      </c>
      <c r="P1623" s="74">
        <f t="shared" si="1358"/>
        <v>33575000</v>
      </c>
      <c r="Q1623" s="74">
        <f t="shared" si="1358"/>
        <v>33575000</v>
      </c>
      <c r="R1623" s="74">
        <f t="shared" si="1358"/>
        <v>33575000</v>
      </c>
      <c r="S1623" s="143"/>
      <c r="T1623" s="77">
        <v>54</v>
      </c>
      <c r="U1623" s="78">
        <f t="shared" si="1359"/>
        <v>54</v>
      </c>
      <c r="V1623" s="78">
        <f t="shared" si="1359"/>
        <v>54</v>
      </c>
      <c r="W1623" s="78">
        <v>31.708915184046983</v>
      </c>
      <c r="X1623" s="78">
        <f t="shared" si="1360"/>
        <v>53.497621088658661</v>
      </c>
      <c r="Y1623" s="78">
        <f>(P1623/J1623)*100</f>
        <v>53.497621088658661</v>
      </c>
      <c r="Z1623" s="79">
        <f t="shared" si="1361"/>
        <v>29184800</v>
      </c>
      <c r="AA1623" s="79">
        <f>J1623-Q1623</f>
        <v>29184800</v>
      </c>
      <c r="AB1623" s="79" t="e">
        <f t="shared" si="1361"/>
        <v>#VALUE!</v>
      </c>
      <c r="AC1623" s="79"/>
      <c r="AD1623" s="81"/>
    </row>
    <row r="1624" spans="1:30" s="50" customFormat="1" ht="30" customHeight="1">
      <c r="A1624" s="277"/>
      <c r="B1624" s="278"/>
      <c r="C1624" s="66" t="s">
        <v>2684</v>
      </c>
      <c r="D1624" s="67"/>
      <c r="E1624" s="67"/>
      <c r="F1624" s="762" t="s">
        <v>2685</v>
      </c>
      <c r="G1624" s="765"/>
      <c r="H1624" s="68" t="s">
        <v>376</v>
      </c>
      <c r="I1624" s="69" t="s">
        <v>44</v>
      </c>
      <c r="J1624" s="222">
        <v>267637300</v>
      </c>
      <c r="K1624" s="71"/>
      <c r="L1624" s="152" t="s">
        <v>46</v>
      </c>
      <c r="M1624" s="155"/>
      <c r="N1624" s="142">
        <f t="shared" si="1362"/>
        <v>0</v>
      </c>
      <c r="O1624" s="75">
        <v>132750356</v>
      </c>
      <c r="P1624" s="74">
        <v>179685356</v>
      </c>
      <c r="Q1624" s="74">
        <v>183729356</v>
      </c>
      <c r="R1624" s="74">
        <v>179685356</v>
      </c>
      <c r="S1624" s="143"/>
      <c r="T1624" s="77">
        <v>68</v>
      </c>
      <c r="U1624" s="78">
        <f t="shared" si="1359"/>
        <v>69</v>
      </c>
      <c r="V1624" s="78">
        <f t="shared" si="1359"/>
        <v>68</v>
      </c>
      <c r="W1624" s="78">
        <v>31.708915184046983</v>
      </c>
      <c r="X1624" s="78">
        <f t="shared" si="1360"/>
        <v>68.648636045872522</v>
      </c>
      <c r="Y1624" s="78">
        <f>(P1624/J1624)*100</f>
        <v>67.13763589753745</v>
      </c>
      <c r="Z1624" s="79">
        <f t="shared" si="1361"/>
        <v>87951944</v>
      </c>
      <c r="AA1624" s="79">
        <f>J1624-Q1624</f>
        <v>83907944</v>
      </c>
      <c r="AB1624" s="79" t="e">
        <f t="shared" si="1361"/>
        <v>#VALUE!</v>
      </c>
      <c r="AC1624" s="79"/>
      <c r="AD1624" s="81"/>
    </row>
    <row r="1625" spans="1:30" s="50" customFormat="1" ht="30" customHeight="1">
      <c r="A1625" s="277"/>
      <c r="B1625" s="278"/>
      <c r="C1625" s="66" t="s">
        <v>2686</v>
      </c>
      <c r="D1625" s="67"/>
      <c r="E1625" s="67"/>
      <c r="F1625" s="762" t="s">
        <v>2687</v>
      </c>
      <c r="G1625" s="765"/>
      <c r="H1625" s="68" t="s">
        <v>376</v>
      </c>
      <c r="I1625" s="69" t="s">
        <v>44</v>
      </c>
      <c r="J1625" s="222">
        <v>250000000</v>
      </c>
      <c r="K1625" s="71"/>
      <c r="L1625" s="152" t="s">
        <v>46</v>
      </c>
      <c r="M1625" s="155"/>
      <c r="N1625" s="142">
        <v>21177000</v>
      </c>
      <c r="O1625" s="75">
        <v>58317500</v>
      </c>
      <c r="P1625" s="74">
        <v>98616000</v>
      </c>
      <c r="Q1625" s="74">
        <v>183786000</v>
      </c>
      <c r="R1625" s="74">
        <v>98616000</v>
      </c>
      <c r="S1625" s="143"/>
      <c r="T1625" s="77">
        <v>40</v>
      </c>
      <c r="U1625" s="78">
        <f t="shared" si="1359"/>
        <v>74</v>
      </c>
      <c r="V1625" s="78">
        <f t="shared" si="1359"/>
        <v>40</v>
      </c>
      <c r="W1625" s="78">
        <v>31.708915184046983</v>
      </c>
      <c r="X1625" s="78">
        <f t="shared" si="1360"/>
        <v>73.514399999999995</v>
      </c>
      <c r="Y1625" s="78">
        <f>(P1625/J1625)*100</f>
        <v>39.446399999999997</v>
      </c>
      <c r="Z1625" s="79">
        <f t="shared" si="1361"/>
        <v>151384000</v>
      </c>
      <c r="AA1625" s="79">
        <f>J1625-Q1625</f>
        <v>66214000</v>
      </c>
      <c r="AB1625" s="79" t="e">
        <f t="shared" si="1361"/>
        <v>#VALUE!</v>
      </c>
      <c r="AC1625" s="79"/>
      <c r="AD1625" s="81"/>
    </row>
    <row r="1626" spans="1:30" s="65" customFormat="1" ht="30" customHeight="1">
      <c r="A1626" s="264"/>
      <c r="B1626" s="265"/>
      <c r="C1626" s="51" t="s">
        <v>2688</v>
      </c>
      <c r="D1626" s="171"/>
      <c r="E1626" s="171"/>
      <c r="F1626" s="802" t="s">
        <v>2689</v>
      </c>
      <c r="G1626" s="817"/>
      <c r="H1626" s="266"/>
      <c r="I1626" s="266"/>
      <c r="J1626" s="215"/>
      <c r="K1626" s="220"/>
      <c r="L1626" s="267"/>
      <c r="M1626" s="290"/>
      <c r="N1626" s="301"/>
      <c r="O1626" s="301"/>
      <c r="P1626" s="301"/>
      <c r="Q1626" s="301"/>
      <c r="R1626" s="301"/>
      <c r="S1626" s="270"/>
      <c r="T1626" s="61"/>
      <c r="U1626" s="62"/>
      <c r="V1626" s="62"/>
      <c r="W1626" s="62"/>
      <c r="X1626" s="62"/>
      <c r="Y1626" s="62"/>
      <c r="Z1626" s="63"/>
      <c r="AA1626" s="63"/>
      <c r="AB1626" s="63"/>
      <c r="AC1626" s="63"/>
      <c r="AD1626" s="64"/>
    </row>
    <row r="1627" spans="1:30" s="65" customFormat="1" ht="30" customHeight="1">
      <c r="A1627" s="264"/>
      <c r="B1627" s="265"/>
      <c r="C1627" s="51" t="s">
        <v>2690</v>
      </c>
      <c r="D1627" s="171"/>
      <c r="E1627" s="171"/>
      <c r="F1627" s="802" t="s">
        <v>2691</v>
      </c>
      <c r="G1627" s="817"/>
      <c r="H1627" s="266"/>
      <c r="I1627" s="266"/>
      <c r="J1627" s="215"/>
      <c r="K1627" s="220"/>
      <c r="L1627" s="267"/>
      <c r="M1627" s="290"/>
      <c r="N1627" s="301"/>
      <c r="O1627" s="301"/>
      <c r="P1627" s="301"/>
      <c r="Q1627" s="301"/>
      <c r="R1627" s="301"/>
      <c r="S1627" s="270"/>
      <c r="T1627" s="61"/>
      <c r="U1627" s="62"/>
      <c r="V1627" s="62"/>
      <c r="W1627" s="62"/>
      <c r="X1627" s="62"/>
      <c r="Y1627" s="62"/>
      <c r="Z1627" s="63"/>
      <c r="AA1627" s="63"/>
      <c r="AB1627" s="63"/>
      <c r="AC1627" s="63"/>
      <c r="AD1627" s="64"/>
    </row>
    <row r="1628" spans="1:30" s="50" customFormat="1" ht="30" customHeight="1">
      <c r="A1628" s="277"/>
      <c r="B1628" s="278"/>
      <c r="C1628" s="66" t="s">
        <v>2692</v>
      </c>
      <c r="D1628" s="67"/>
      <c r="E1628" s="67"/>
      <c r="F1628" s="762" t="s">
        <v>2693</v>
      </c>
      <c r="G1628" s="765"/>
      <c r="H1628" s="68" t="s">
        <v>376</v>
      </c>
      <c r="I1628" s="69" t="s">
        <v>44</v>
      </c>
      <c r="J1628" s="222">
        <v>65000000</v>
      </c>
      <c r="K1628" s="71"/>
      <c r="L1628" s="152" t="s">
        <v>46</v>
      </c>
      <c r="M1628" s="155"/>
      <c r="N1628" s="142">
        <f t="shared" ref="N1628" si="1363">M1628</f>
        <v>0</v>
      </c>
      <c r="O1628" s="75">
        <v>12823750</v>
      </c>
      <c r="P1628" s="74">
        <v>16542750</v>
      </c>
      <c r="Q1628" s="74">
        <v>34782750</v>
      </c>
      <c r="R1628" s="74">
        <v>16542750</v>
      </c>
      <c r="S1628" s="143"/>
      <c r="T1628" s="77">
        <v>26</v>
      </c>
      <c r="U1628" s="78">
        <f t="shared" ref="U1628:V1629" si="1364">ROUNDUP(X1628,0)</f>
        <v>54</v>
      </c>
      <c r="V1628" s="78">
        <f t="shared" si="1364"/>
        <v>26</v>
      </c>
      <c r="W1628" s="78">
        <v>31.708915184046983</v>
      </c>
      <c r="X1628" s="78">
        <f t="shared" ref="X1628:X1629" si="1365">Q1628/J1628*100</f>
        <v>53.511923076923075</v>
      </c>
      <c r="Y1628" s="78">
        <f>(P1628/J1628)*100</f>
        <v>25.450384615384614</v>
      </c>
      <c r="Z1628" s="79">
        <f t="shared" ref="Z1628:AB1629" si="1366">J1628-P1628</f>
        <v>48457250</v>
      </c>
      <c r="AA1628" s="79">
        <f>J1628-Q1628</f>
        <v>30217250</v>
      </c>
      <c r="AB1628" s="79" t="e">
        <f t="shared" si="1366"/>
        <v>#VALUE!</v>
      </c>
      <c r="AC1628" s="79"/>
      <c r="AD1628" s="81"/>
    </row>
    <row r="1629" spans="1:30" s="50" customFormat="1" ht="30" customHeight="1">
      <c r="A1629" s="277"/>
      <c r="B1629" s="278"/>
      <c r="C1629" s="66" t="s">
        <v>2694</v>
      </c>
      <c r="D1629" s="67"/>
      <c r="E1629" s="67"/>
      <c r="F1629" s="762" t="s">
        <v>2695</v>
      </c>
      <c r="G1629" s="765"/>
      <c r="H1629" s="68" t="s">
        <v>376</v>
      </c>
      <c r="I1629" s="69" t="s">
        <v>44</v>
      </c>
      <c r="J1629" s="222">
        <v>37561300</v>
      </c>
      <c r="K1629" s="71"/>
      <c r="L1629" s="152" t="s">
        <v>46</v>
      </c>
      <c r="M1629" s="155"/>
      <c r="N1629" s="142">
        <v>7088000</v>
      </c>
      <c r="O1629" s="75">
        <f t="shared" ref="O1629" si="1367">N1629</f>
        <v>7088000</v>
      </c>
      <c r="P1629" s="74">
        <v>18474000</v>
      </c>
      <c r="Q1629" s="74">
        <v>19384000</v>
      </c>
      <c r="R1629" s="74">
        <v>18474000</v>
      </c>
      <c r="S1629" s="143"/>
      <c r="T1629" s="77">
        <v>50</v>
      </c>
      <c r="U1629" s="78">
        <f t="shared" si="1364"/>
        <v>52</v>
      </c>
      <c r="V1629" s="78">
        <f t="shared" si="1364"/>
        <v>50</v>
      </c>
      <c r="W1629" s="78">
        <v>31.708915184046983</v>
      </c>
      <c r="X1629" s="78">
        <f t="shared" si="1365"/>
        <v>51.606307555915265</v>
      </c>
      <c r="Y1629" s="78">
        <f>(P1629/J1629)*100</f>
        <v>49.183601206561008</v>
      </c>
      <c r="Z1629" s="79">
        <f t="shared" si="1366"/>
        <v>19087300</v>
      </c>
      <c r="AA1629" s="79">
        <f>J1629-Q1629</f>
        <v>18177300</v>
      </c>
      <c r="AB1629" s="79" t="e">
        <f t="shared" si="1366"/>
        <v>#VALUE!</v>
      </c>
      <c r="AC1629" s="79"/>
      <c r="AD1629" s="81"/>
    </row>
    <row r="1630" spans="1:30" s="65" customFormat="1" ht="30" customHeight="1">
      <c r="A1630" s="264"/>
      <c r="B1630" s="265"/>
      <c r="C1630" s="51" t="s">
        <v>2696</v>
      </c>
      <c r="D1630" s="171"/>
      <c r="E1630" s="171"/>
      <c r="F1630" s="802" t="s">
        <v>2697</v>
      </c>
      <c r="G1630" s="817"/>
      <c r="H1630" s="266"/>
      <c r="I1630" s="266"/>
      <c r="J1630" s="215"/>
      <c r="K1630" s="220"/>
      <c r="L1630" s="267"/>
      <c r="M1630" s="290"/>
      <c r="N1630" s="301"/>
      <c r="O1630" s="301"/>
      <c r="P1630" s="301"/>
      <c r="Q1630" s="301"/>
      <c r="R1630" s="301"/>
      <c r="S1630" s="270"/>
      <c r="T1630" s="61"/>
      <c r="U1630" s="62"/>
      <c r="V1630" s="62"/>
      <c r="W1630" s="62"/>
      <c r="X1630" s="62"/>
      <c r="Y1630" s="62"/>
      <c r="Z1630" s="63"/>
      <c r="AA1630" s="63"/>
      <c r="AB1630" s="63"/>
      <c r="AC1630" s="63"/>
      <c r="AD1630" s="64"/>
    </row>
    <row r="1631" spans="1:30" s="65" customFormat="1" ht="30" customHeight="1">
      <c r="A1631" s="264"/>
      <c r="B1631" s="265"/>
      <c r="C1631" s="51" t="s">
        <v>2698</v>
      </c>
      <c r="D1631" s="171"/>
      <c r="E1631" s="171"/>
      <c r="F1631" s="802" t="s">
        <v>2699</v>
      </c>
      <c r="G1631" s="817"/>
      <c r="H1631" s="266"/>
      <c r="I1631" s="266"/>
      <c r="J1631" s="215"/>
      <c r="K1631" s="220"/>
      <c r="L1631" s="267"/>
      <c r="M1631" s="290"/>
      <c r="N1631" s="301"/>
      <c r="O1631" s="301"/>
      <c r="P1631" s="301"/>
      <c r="Q1631" s="301"/>
      <c r="R1631" s="301"/>
      <c r="S1631" s="270"/>
      <c r="T1631" s="61"/>
      <c r="U1631" s="62"/>
      <c r="V1631" s="62"/>
      <c r="W1631" s="62"/>
      <c r="X1631" s="62"/>
      <c r="Y1631" s="62"/>
      <c r="Z1631" s="63"/>
      <c r="AA1631" s="63"/>
      <c r="AB1631" s="63"/>
      <c r="AC1631" s="63"/>
      <c r="AD1631" s="64"/>
    </row>
    <row r="1632" spans="1:30" s="50" customFormat="1" ht="30" customHeight="1">
      <c r="A1632" s="277"/>
      <c r="B1632" s="278"/>
      <c r="C1632" s="66" t="s">
        <v>2700</v>
      </c>
      <c r="D1632" s="67"/>
      <c r="E1632" s="67"/>
      <c r="F1632" s="762" t="s">
        <v>2701</v>
      </c>
      <c r="G1632" s="765"/>
      <c r="H1632" s="68" t="s">
        <v>376</v>
      </c>
      <c r="I1632" s="69" t="s">
        <v>44</v>
      </c>
      <c r="J1632" s="222">
        <v>57156600</v>
      </c>
      <c r="K1632" s="71"/>
      <c r="L1632" s="152"/>
      <c r="M1632" s="155"/>
      <c r="N1632" s="142">
        <v>4113700</v>
      </c>
      <c r="O1632" s="75">
        <v>15775700</v>
      </c>
      <c r="P1632" s="74">
        <v>31503800</v>
      </c>
      <c r="Q1632" s="74">
        <v>31503800</v>
      </c>
      <c r="R1632" s="74">
        <v>31503800</v>
      </c>
      <c r="S1632" s="143"/>
      <c r="T1632" s="77">
        <v>56</v>
      </c>
      <c r="U1632" s="78">
        <f t="shared" ref="U1632:V1637" si="1368">ROUNDUP(X1632,0)</f>
        <v>56</v>
      </c>
      <c r="V1632" s="78">
        <f t="shared" si="1368"/>
        <v>56</v>
      </c>
      <c r="W1632" s="78">
        <v>31.708915184046983</v>
      </c>
      <c r="X1632" s="78">
        <f t="shared" ref="X1632:X1637" si="1369">Q1632/J1632*100</f>
        <v>55.118394026236693</v>
      </c>
      <c r="Y1632" s="78">
        <f t="shared" ref="Y1632:Y1637" si="1370">(P1632/J1632)*100</f>
        <v>55.118394026236693</v>
      </c>
      <c r="Z1632" s="79">
        <f t="shared" ref="Z1632:AB1637" si="1371">J1632-P1632</f>
        <v>25652800</v>
      </c>
      <c r="AA1632" s="79">
        <f t="shared" ref="AA1632:AA1637" si="1372">J1632-Q1632</f>
        <v>25652800</v>
      </c>
      <c r="AB1632" s="79">
        <f t="shared" si="1371"/>
        <v>-31503800</v>
      </c>
      <c r="AC1632" s="79"/>
      <c r="AD1632" s="81"/>
    </row>
    <row r="1633" spans="1:30" s="50" customFormat="1" ht="30" customHeight="1">
      <c r="A1633" s="277"/>
      <c r="B1633" s="278"/>
      <c r="C1633" s="66" t="s">
        <v>2702</v>
      </c>
      <c r="D1633" s="67"/>
      <c r="E1633" s="67"/>
      <c r="F1633" s="762" t="s">
        <v>2701</v>
      </c>
      <c r="G1633" s="765"/>
      <c r="H1633" s="68" t="s">
        <v>376</v>
      </c>
      <c r="I1633" s="69" t="s">
        <v>44</v>
      </c>
      <c r="J1633" s="222">
        <v>17921300</v>
      </c>
      <c r="K1633" s="71"/>
      <c r="L1633" s="152"/>
      <c r="M1633" s="155"/>
      <c r="N1633" s="142">
        <v>3205000</v>
      </c>
      <c r="O1633" s="75">
        <f t="shared" ref="O1633:O1635" si="1373">N1633</f>
        <v>3205000</v>
      </c>
      <c r="P1633" s="74">
        <v>4679500</v>
      </c>
      <c r="Q1633" s="74">
        <v>4679500</v>
      </c>
      <c r="R1633" s="74">
        <v>4679500</v>
      </c>
      <c r="S1633" s="143"/>
      <c r="T1633" s="77">
        <v>27</v>
      </c>
      <c r="U1633" s="78">
        <f t="shared" si="1368"/>
        <v>27</v>
      </c>
      <c r="V1633" s="78">
        <f t="shared" si="1368"/>
        <v>27</v>
      </c>
      <c r="W1633" s="78">
        <v>31.708915184046983</v>
      </c>
      <c r="X1633" s="78">
        <f t="shared" si="1369"/>
        <v>26.111387008754942</v>
      </c>
      <c r="Y1633" s="78">
        <f t="shared" si="1370"/>
        <v>26.111387008754942</v>
      </c>
      <c r="Z1633" s="79">
        <f t="shared" si="1371"/>
        <v>13241800</v>
      </c>
      <c r="AA1633" s="79">
        <f t="shared" si="1372"/>
        <v>13241800</v>
      </c>
      <c r="AB1633" s="79">
        <f t="shared" si="1371"/>
        <v>-4679500</v>
      </c>
      <c r="AC1633" s="79"/>
      <c r="AD1633" s="81"/>
    </row>
    <row r="1634" spans="1:30" s="50" customFormat="1" ht="45" customHeight="1">
      <c r="A1634" s="277"/>
      <c r="B1634" s="278"/>
      <c r="C1634" s="66" t="s">
        <v>2703</v>
      </c>
      <c r="D1634" s="67"/>
      <c r="E1634" s="67"/>
      <c r="F1634" s="762" t="s">
        <v>2704</v>
      </c>
      <c r="G1634" s="765"/>
      <c r="H1634" s="68" t="s">
        <v>376</v>
      </c>
      <c r="I1634" s="69" t="s">
        <v>44</v>
      </c>
      <c r="J1634" s="222">
        <v>17428200</v>
      </c>
      <c r="K1634" s="71"/>
      <c r="L1634" s="152"/>
      <c r="M1634" s="155"/>
      <c r="N1634" s="142">
        <v>3602000</v>
      </c>
      <c r="O1634" s="75">
        <v>5912000</v>
      </c>
      <c r="P1634" s="74">
        <v>8427000</v>
      </c>
      <c r="Q1634" s="74">
        <v>8427000</v>
      </c>
      <c r="R1634" s="74">
        <v>8427000</v>
      </c>
      <c r="S1634" s="143"/>
      <c r="T1634" s="77">
        <v>49</v>
      </c>
      <c r="U1634" s="78">
        <f t="shared" si="1368"/>
        <v>49</v>
      </c>
      <c r="V1634" s="78">
        <f t="shared" si="1368"/>
        <v>49</v>
      </c>
      <c r="W1634" s="78">
        <v>31.708915184046983</v>
      </c>
      <c r="X1634" s="78">
        <f t="shared" si="1369"/>
        <v>48.352669810995977</v>
      </c>
      <c r="Y1634" s="78">
        <f t="shared" si="1370"/>
        <v>48.352669810995977</v>
      </c>
      <c r="Z1634" s="79">
        <f t="shared" si="1371"/>
        <v>9001200</v>
      </c>
      <c r="AA1634" s="79">
        <f t="shared" si="1372"/>
        <v>9001200</v>
      </c>
      <c r="AB1634" s="79">
        <f t="shared" si="1371"/>
        <v>-8427000</v>
      </c>
      <c r="AC1634" s="79"/>
      <c r="AD1634" s="81"/>
    </row>
    <row r="1635" spans="1:30" s="50" customFormat="1" ht="45" customHeight="1">
      <c r="A1635" s="277"/>
      <c r="B1635" s="278"/>
      <c r="C1635" s="66" t="s">
        <v>2705</v>
      </c>
      <c r="D1635" s="67"/>
      <c r="E1635" s="67"/>
      <c r="F1635" s="762" t="s">
        <v>2706</v>
      </c>
      <c r="G1635" s="765"/>
      <c r="H1635" s="68" t="s">
        <v>376</v>
      </c>
      <c r="I1635" s="69" t="s">
        <v>44</v>
      </c>
      <c r="J1635" s="222">
        <v>70695000</v>
      </c>
      <c r="K1635" s="71"/>
      <c r="L1635" s="152"/>
      <c r="M1635" s="155"/>
      <c r="N1635" s="142">
        <v>8497200</v>
      </c>
      <c r="O1635" s="75">
        <f t="shared" si="1373"/>
        <v>8497200</v>
      </c>
      <c r="P1635" s="74">
        <v>32316200</v>
      </c>
      <c r="Q1635" s="74">
        <v>32316200</v>
      </c>
      <c r="R1635" s="74">
        <v>32316200</v>
      </c>
      <c r="S1635" s="143"/>
      <c r="T1635" s="77">
        <v>46</v>
      </c>
      <c r="U1635" s="78">
        <f t="shared" si="1368"/>
        <v>46</v>
      </c>
      <c r="V1635" s="78">
        <f t="shared" si="1368"/>
        <v>46</v>
      </c>
      <c r="W1635" s="78">
        <v>31.708915184046983</v>
      </c>
      <c r="X1635" s="78">
        <f t="shared" si="1369"/>
        <v>45.712143715962938</v>
      </c>
      <c r="Y1635" s="78">
        <f t="shared" si="1370"/>
        <v>45.712143715962938</v>
      </c>
      <c r="Z1635" s="79">
        <f t="shared" si="1371"/>
        <v>38378800</v>
      </c>
      <c r="AA1635" s="79">
        <f t="shared" si="1372"/>
        <v>38378800</v>
      </c>
      <c r="AB1635" s="79">
        <f t="shared" si="1371"/>
        <v>-32316200</v>
      </c>
      <c r="AC1635" s="79"/>
      <c r="AD1635" s="81"/>
    </row>
    <row r="1636" spans="1:30" s="50" customFormat="1" ht="39.75" customHeight="1">
      <c r="A1636" s="277"/>
      <c r="B1636" s="278"/>
      <c r="C1636" s="66" t="s">
        <v>2707</v>
      </c>
      <c r="D1636" s="67"/>
      <c r="E1636" s="67"/>
      <c r="F1636" s="762" t="s">
        <v>2708</v>
      </c>
      <c r="G1636" s="765"/>
      <c r="H1636" s="68" t="s">
        <v>376</v>
      </c>
      <c r="I1636" s="69" t="s">
        <v>44</v>
      </c>
      <c r="J1636" s="222">
        <v>72479000</v>
      </c>
      <c r="K1636" s="71"/>
      <c r="L1636" s="152"/>
      <c r="M1636" s="155"/>
      <c r="N1636" s="142">
        <v>18078000</v>
      </c>
      <c r="O1636" s="75">
        <v>23269000</v>
      </c>
      <c r="P1636" s="74">
        <v>31685100</v>
      </c>
      <c r="Q1636" s="74">
        <v>31685100</v>
      </c>
      <c r="R1636" s="74">
        <v>31685100</v>
      </c>
      <c r="S1636" s="143"/>
      <c r="T1636" s="77">
        <v>44</v>
      </c>
      <c r="U1636" s="78">
        <f t="shared" si="1368"/>
        <v>44</v>
      </c>
      <c r="V1636" s="78">
        <f t="shared" si="1368"/>
        <v>44</v>
      </c>
      <c r="W1636" s="78">
        <v>31.708915184046983</v>
      </c>
      <c r="X1636" s="78">
        <f t="shared" si="1369"/>
        <v>43.716248844492888</v>
      </c>
      <c r="Y1636" s="78">
        <f t="shared" si="1370"/>
        <v>43.716248844492888</v>
      </c>
      <c r="Z1636" s="79">
        <f t="shared" si="1371"/>
        <v>40793900</v>
      </c>
      <c r="AA1636" s="79">
        <f t="shared" si="1372"/>
        <v>40793900</v>
      </c>
      <c r="AB1636" s="79">
        <f t="shared" si="1371"/>
        <v>-31685100</v>
      </c>
      <c r="AC1636" s="79"/>
      <c r="AD1636" s="81"/>
    </row>
    <row r="1637" spans="1:30" s="50" customFormat="1" ht="45" customHeight="1">
      <c r="A1637" s="277"/>
      <c r="B1637" s="278"/>
      <c r="C1637" s="66" t="s">
        <v>2709</v>
      </c>
      <c r="D1637" s="67"/>
      <c r="E1637" s="67"/>
      <c r="F1637" s="762" t="s">
        <v>2710</v>
      </c>
      <c r="G1637" s="765"/>
      <c r="H1637" s="68" t="s">
        <v>376</v>
      </c>
      <c r="I1637" s="69" t="s">
        <v>44</v>
      </c>
      <c r="J1637" s="222">
        <v>64873900</v>
      </c>
      <c r="K1637" s="71"/>
      <c r="L1637" s="152"/>
      <c r="M1637" s="155"/>
      <c r="N1637" s="142">
        <v>3602000</v>
      </c>
      <c r="O1637" s="75">
        <v>10118400</v>
      </c>
      <c r="P1637" s="74">
        <v>24533400</v>
      </c>
      <c r="Q1637" s="74">
        <v>24533400</v>
      </c>
      <c r="R1637" s="74">
        <v>24533400</v>
      </c>
      <c r="S1637" s="143"/>
      <c r="T1637" s="77">
        <v>38</v>
      </c>
      <c r="U1637" s="78">
        <f t="shared" si="1368"/>
        <v>38</v>
      </c>
      <c r="V1637" s="78">
        <f t="shared" si="1368"/>
        <v>38</v>
      </c>
      <c r="W1637" s="78">
        <v>31.708915184046983</v>
      </c>
      <c r="X1637" s="78">
        <f t="shared" si="1369"/>
        <v>37.817057399046455</v>
      </c>
      <c r="Y1637" s="78">
        <f t="shared" si="1370"/>
        <v>37.817057399046455</v>
      </c>
      <c r="Z1637" s="79">
        <f t="shared" si="1371"/>
        <v>40340500</v>
      </c>
      <c r="AA1637" s="79">
        <f t="shared" si="1372"/>
        <v>40340500</v>
      </c>
      <c r="AB1637" s="79">
        <f t="shared" si="1371"/>
        <v>-24533400</v>
      </c>
      <c r="AC1637" s="79"/>
      <c r="AD1637" s="81"/>
    </row>
    <row r="1638" spans="1:30" s="65" customFormat="1" ht="30" customHeight="1">
      <c r="A1638" s="264"/>
      <c r="B1638" s="265"/>
      <c r="C1638" s="51" t="s">
        <v>2711</v>
      </c>
      <c r="D1638" s="171"/>
      <c r="E1638" s="171"/>
      <c r="F1638" s="802" t="s">
        <v>2712</v>
      </c>
      <c r="G1638" s="817"/>
      <c r="H1638" s="266"/>
      <c r="I1638" s="266"/>
      <c r="J1638" s="215"/>
      <c r="K1638" s="220"/>
      <c r="L1638" s="267"/>
      <c r="M1638" s="290"/>
      <c r="N1638" s="301"/>
      <c r="O1638" s="301"/>
      <c r="P1638" s="301"/>
      <c r="Q1638" s="301"/>
      <c r="R1638" s="301"/>
      <c r="S1638" s="270"/>
      <c r="T1638" s="61"/>
      <c r="U1638" s="62"/>
      <c r="V1638" s="62"/>
      <c r="W1638" s="62"/>
      <c r="X1638" s="62"/>
      <c r="Y1638" s="62"/>
      <c r="Z1638" s="63"/>
      <c r="AA1638" s="63"/>
      <c r="AB1638" s="63"/>
      <c r="AC1638" s="63"/>
      <c r="AD1638" s="64"/>
    </row>
    <row r="1639" spans="1:30" s="50" customFormat="1" ht="30" customHeight="1">
      <c r="A1639" s="277"/>
      <c r="B1639" s="278"/>
      <c r="C1639" s="66" t="s">
        <v>2713</v>
      </c>
      <c r="D1639" s="67"/>
      <c r="E1639" s="67"/>
      <c r="F1639" s="762" t="s">
        <v>2714</v>
      </c>
      <c r="G1639" s="765"/>
      <c r="H1639" s="68" t="s">
        <v>376</v>
      </c>
      <c r="I1639" s="69" t="s">
        <v>44</v>
      </c>
      <c r="J1639" s="222">
        <v>562310000</v>
      </c>
      <c r="K1639" s="71"/>
      <c r="L1639" s="152"/>
      <c r="M1639" s="155"/>
      <c r="N1639" s="142">
        <v>30665500</v>
      </c>
      <c r="O1639" s="75">
        <v>30665500</v>
      </c>
      <c r="P1639" s="74">
        <v>58485742</v>
      </c>
      <c r="Q1639" s="74">
        <v>58485742</v>
      </c>
      <c r="R1639" s="74">
        <v>58485742</v>
      </c>
      <c r="S1639" s="143"/>
      <c r="T1639" s="77">
        <v>11</v>
      </c>
      <c r="U1639" s="78">
        <f t="shared" ref="U1639:V1641" si="1374">ROUNDUP(X1639,0)</f>
        <v>11</v>
      </c>
      <c r="V1639" s="78">
        <f t="shared" si="1374"/>
        <v>11</v>
      </c>
      <c r="W1639" s="78">
        <v>31.708915184046983</v>
      </c>
      <c r="X1639" s="78">
        <f t="shared" ref="X1639:X1641" si="1375">Q1639/J1639*100</f>
        <v>10.400978463836674</v>
      </c>
      <c r="Y1639" s="78">
        <f>(P1639/J1639)*100</f>
        <v>10.400978463836674</v>
      </c>
      <c r="Z1639" s="79">
        <f t="shared" ref="Z1639:AB1641" si="1376">J1639-P1639</f>
        <v>503824258</v>
      </c>
      <c r="AA1639" s="79">
        <f>J1639-Q1639</f>
        <v>503824258</v>
      </c>
      <c r="AB1639" s="79">
        <f t="shared" si="1376"/>
        <v>-58485742</v>
      </c>
      <c r="AC1639" s="79"/>
      <c r="AD1639" s="81"/>
    </row>
    <row r="1640" spans="1:30" s="50" customFormat="1" ht="30" customHeight="1">
      <c r="A1640" s="277"/>
      <c r="B1640" s="278"/>
      <c r="C1640" s="66" t="s">
        <v>2715</v>
      </c>
      <c r="D1640" s="67"/>
      <c r="E1640" s="67"/>
      <c r="F1640" s="762" t="s">
        <v>2716</v>
      </c>
      <c r="G1640" s="765"/>
      <c r="H1640" s="68" t="s">
        <v>376</v>
      </c>
      <c r="I1640" s="69" t="s">
        <v>44</v>
      </c>
      <c r="J1640" s="222">
        <v>88187700</v>
      </c>
      <c r="K1640" s="71" t="s">
        <v>45</v>
      </c>
      <c r="L1640" s="152"/>
      <c r="M1640" s="155"/>
      <c r="N1640" s="142">
        <v>10229000</v>
      </c>
      <c r="O1640" s="75">
        <f t="shared" ref="O1640:R1641" si="1377">N1640</f>
        <v>10229000</v>
      </c>
      <c r="P1640" s="74">
        <f t="shared" si="1377"/>
        <v>10229000</v>
      </c>
      <c r="Q1640" s="74">
        <f t="shared" si="1377"/>
        <v>10229000</v>
      </c>
      <c r="R1640" s="74">
        <f t="shared" si="1377"/>
        <v>10229000</v>
      </c>
      <c r="S1640" s="143"/>
      <c r="T1640" s="77">
        <v>12</v>
      </c>
      <c r="U1640" s="78">
        <f t="shared" si="1374"/>
        <v>12</v>
      </c>
      <c r="V1640" s="78">
        <f t="shared" si="1374"/>
        <v>12</v>
      </c>
      <c r="W1640" s="78">
        <v>31.708915184046983</v>
      </c>
      <c r="X1640" s="78">
        <f t="shared" si="1375"/>
        <v>11.599123233738945</v>
      </c>
      <c r="Y1640" s="78">
        <f>(P1640/J1640)*100</f>
        <v>11.599123233738945</v>
      </c>
      <c r="Z1640" s="79">
        <f t="shared" si="1376"/>
        <v>77958700</v>
      </c>
      <c r="AA1640" s="79">
        <f>J1640-Q1640</f>
        <v>77958700</v>
      </c>
      <c r="AB1640" s="79">
        <f t="shared" si="1376"/>
        <v>-10229000</v>
      </c>
      <c r="AC1640" s="79"/>
      <c r="AD1640" s="81"/>
    </row>
    <row r="1641" spans="1:30" s="50" customFormat="1" ht="30" customHeight="1">
      <c r="A1641" s="277"/>
      <c r="B1641" s="278"/>
      <c r="C1641" s="66" t="s">
        <v>2717</v>
      </c>
      <c r="D1641" s="67"/>
      <c r="E1641" s="67"/>
      <c r="F1641" s="762" t="s">
        <v>2718</v>
      </c>
      <c r="G1641" s="765"/>
      <c r="H1641" s="68" t="s">
        <v>376</v>
      </c>
      <c r="I1641" s="69" t="s">
        <v>44</v>
      </c>
      <c r="J1641" s="222">
        <v>49751700</v>
      </c>
      <c r="K1641" s="71" t="s">
        <v>45</v>
      </c>
      <c r="L1641" s="152"/>
      <c r="M1641" s="152"/>
      <c r="N1641" s="335">
        <v>100500</v>
      </c>
      <c r="O1641" s="75">
        <f t="shared" si="1377"/>
        <v>100500</v>
      </c>
      <c r="P1641" s="74">
        <v>15117900</v>
      </c>
      <c r="Q1641" s="74">
        <v>15117900</v>
      </c>
      <c r="R1641" s="74">
        <v>15117900</v>
      </c>
      <c r="S1641" s="143"/>
      <c r="T1641" s="77">
        <v>31</v>
      </c>
      <c r="U1641" s="78">
        <f t="shared" si="1374"/>
        <v>31</v>
      </c>
      <c r="V1641" s="78">
        <f t="shared" si="1374"/>
        <v>31</v>
      </c>
      <c r="W1641" s="78">
        <v>31.708915184046983</v>
      </c>
      <c r="X1641" s="78">
        <f t="shared" si="1375"/>
        <v>30.386700353957753</v>
      </c>
      <c r="Y1641" s="78">
        <f>(P1641/J1641)*100</f>
        <v>30.386700353957753</v>
      </c>
      <c r="Z1641" s="79">
        <f t="shared" si="1376"/>
        <v>34633800</v>
      </c>
      <c r="AA1641" s="79">
        <f>J1641-Q1641</f>
        <v>34633800</v>
      </c>
      <c r="AB1641" s="79">
        <f t="shared" si="1376"/>
        <v>-15117900</v>
      </c>
      <c r="AC1641" s="79"/>
      <c r="AD1641" s="81"/>
    </row>
    <row r="1642" spans="1:30" s="50" customFormat="1" ht="30" customHeight="1">
      <c r="A1642" s="277"/>
      <c r="B1642" s="278"/>
      <c r="C1642" s="51" t="s">
        <v>2719</v>
      </c>
      <c r="D1642" s="52"/>
      <c r="E1642" s="52"/>
      <c r="F1642" s="768" t="s">
        <v>2720</v>
      </c>
      <c r="G1642" s="769"/>
      <c r="H1642" s="53"/>
      <c r="I1642" s="54"/>
      <c r="J1642" s="215"/>
      <c r="K1642" s="220"/>
      <c r="L1642" s="267"/>
      <c r="M1642" s="267"/>
      <c r="N1642" s="568"/>
      <c r="O1642" s="568"/>
      <c r="P1642" s="568"/>
      <c r="Q1642" s="568"/>
      <c r="R1642" s="568"/>
      <c r="S1642" s="95"/>
      <c r="T1642" s="220"/>
      <c r="U1642" s="220"/>
      <c r="V1642" s="220"/>
      <c r="W1642" s="220"/>
      <c r="X1642" s="220"/>
      <c r="Y1642" s="220"/>
      <c r="Z1642" s="215"/>
      <c r="AA1642" s="215"/>
      <c r="AB1642" s="215"/>
      <c r="AC1642" s="98"/>
      <c r="AD1642" s="99"/>
    </row>
    <row r="1643" spans="1:30" s="50" customFormat="1" ht="30" customHeight="1">
      <c r="A1643" s="277"/>
      <c r="B1643" s="278"/>
      <c r="C1643" s="66" t="s">
        <v>2721</v>
      </c>
      <c r="D1643" s="67"/>
      <c r="E1643" s="67"/>
      <c r="F1643" s="762" t="s">
        <v>2722</v>
      </c>
      <c r="G1643" s="765"/>
      <c r="H1643" s="68" t="s">
        <v>376</v>
      </c>
      <c r="I1643" s="69" t="s">
        <v>44</v>
      </c>
      <c r="J1643" s="222">
        <v>60000000</v>
      </c>
      <c r="K1643" s="71" t="s">
        <v>45</v>
      </c>
      <c r="L1643" s="152"/>
      <c r="M1643" s="155"/>
      <c r="N1643" s="142">
        <f t="shared" ref="N1643:N1648" si="1378">M1643</f>
        <v>0</v>
      </c>
      <c r="O1643" s="75">
        <v>21653900</v>
      </c>
      <c r="P1643" s="74">
        <v>24857900</v>
      </c>
      <c r="Q1643" s="74">
        <v>24857900</v>
      </c>
      <c r="R1643" s="74">
        <v>24857900</v>
      </c>
      <c r="S1643" s="143"/>
      <c r="T1643" s="77">
        <v>42</v>
      </c>
      <c r="U1643" s="78">
        <f t="shared" ref="U1643:V1648" si="1379">ROUNDUP(X1643,0)</f>
        <v>42</v>
      </c>
      <c r="V1643" s="78">
        <f t="shared" si="1379"/>
        <v>42</v>
      </c>
      <c r="W1643" s="78">
        <v>31.708915184046983</v>
      </c>
      <c r="X1643" s="78">
        <f t="shared" ref="X1643:X1648" si="1380">Q1643/J1643*100</f>
        <v>41.429833333333335</v>
      </c>
      <c r="Y1643" s="78">
        <f t="shared" ref="Y1643:Y1648" si="1381">(P1643/J1643)*100</f>
        <v>41.429833333333335</v>
      </c>
      <c r="Z1643" s="79">
        <f t="shared" ref="Z1643:AB1648" si="1382">J1643-P1643</f>
        <v>35142100</v>
      </c>
      <c r="AA1643" s="79">
        <f t="shared" ref="AA1643:AA1648" si="1383">J1643-Q1643</f>
        <v>35142100</v>
      </c>
      <c r="AB1643" s="79">
        <f t="shared" si="1382"/>
        <v>-24857900</v>
      </c>
      <c r="AC1643" s="79"/>
      <c r="AD1643" s="81"/>
    </row>
    <row r="1644" spans="1:30" s="36" customFormat="1" ht="30" customHeight="1">
      <c r="A1644" s="277"/>
      <c r="B1644" s="278"/>
      <c r="C1644" s="66" t="s">
        <v>2723</v>
      </c>
      <c r="D1644" s="67"/>
      <c r="E1644" s="67"/>
      <c r="F1644" s="766" t="s">
        <v>2724</v>
      </c>
      <c r="G1644" s="783"/>
      <c r="H1644" s="68" t="s">
        <v>376</v>
      </c>
      <c r="I1644" s="69" t="s">
        <v>44</v>
      </c>
      <c r="J1644" s="222">
        <v>60000000</v>
      </c>
      <c r="K1644" s="223" t="s">
        <v>45</v>
      </c>
      <c r="L1644" s="152" t="s">
        <v>46</v>
      </c>
      <c r="M1644" s="155"/>
      <c r="N1644" s="142">
        <f t="shared" si="1378"/>
        <v>0</v>
      </c>
      <c r="O1644" s="75">
        <v>17500000</v>
      </c>
      <c r="P1644" s="74">
        <v>26610000</v>
      </c>
      <c r="Q1644" s="74">
        <v>26610000</v>
      </c>
      <c r="R1644" s="74">
        <v>26610000</v>
      </c>
      <c r="S1644" s="143"/>
      <c r="T1644" s="77">
        <v>45</v>
      </c>
      <c r="U1644" s="78">
        <f t="shared" si="1379"/>
        <v>45</v>
      </c>
      <c r="V1644" s="78">
        <f t="shared" si="1379"/>
        <v>45</v>
      </c>
      <c r="W1644" s="78">
        <v>31.708915184046983</v>
      </c>
      <c r="X1644" s="78">
        <f t="shared" si="1380"/>
        <v>44.35</v>
      </c>
      <c r="Y1644" s="78">
        <f t="shared" si="1381"/>
        <v>44.35</v>
      </c>
      <c r="Z1644" s="79">
        <f t="shared" si="1382"/>
        <v>33390000</v>
      </c>
      <c r="AA1644" s="79">
        <f t="shared" si="1383"/>
        <v>33390000</v>
      </c>
      <c r="AB1644" s="79" t="e">
        <f t="shared" si="1382"/>
        <v>#VALUE!</v>
      </c>
      <c r="AC1644" s="79"/>
      <c r="AD1644" s="81"/>
    </row>
    <row r="1645" spans="1:30" s="50" customFormat="1" ht="30" customHeight="1">
      <c r="A1645" s="277"/>
      <c r="B1645" s="278"/>
      <c r="C1645" s="66" t="s">
        <v>2725</v>
      </c>
      <c r="D1645" s="67"/>
      <c r="E1645" s="67"/>
      <c r="F1645" s="762" t="s">
        <v>2726</v>
      </c>
      <c r="G1645" s="765"/>
      <c r="H1645" s="68" t="s">
        <v>376</v>
      </c>
      <c r="I1645" s="69" t="s">
        <v>44</v>
      </c>
      <c r="J1645" s="222">
        <v>35000000</v>
      </c>
      <c r="K1645" s="71" t="s">
        <v>45</v>
      </c>
      <c r="L1645" s="152"/>
      <c r="M1645" s="155"/>
      <c r="N1645" s="142">
        <f t="shared" si="1378"/>
        <v>0</v>
      </c>
      <c r="O1645" s="75">
        <v>5597500</v>
      </c>
      <c r="P1645" s="74">
        <v>12460500</v>
      </c>
      <c r="Q1645" s="74">
        <v>12460500</v>
      </c>
      <c r="R1645" s="74">
        <v>12460500</v>
      </c>
      <c r="S1645" s="143"/>
      <c r="T1645" s="77">
        <v>36</v>
      </c>
      <c r="U1645" s="78">
        <f t="shared" si="1379"/>
        <v>36</v>
      </c>
      <c r="V1645" s="78">
        <f t="shared" si="1379"/>
        <v>36</v>
      </c>
      <c r="W1645" s="78">
        <v>31.708915184046983</v>
      </c>
      <c r="X1645" s="78">
        <f t="shared" si="1380"/>
        <v>35.601428571428571</v>
      </c>
      <c r="Y1645" s="78">
        <f t="shared" si="1381"/>
        <v>35.601428571428571</v>
      </c>
      <c r="Z1645" s="79">
        <f t="shared" si="1382"/>
        <v>22539500</v>
      </c>
      <c r="AA1645" s="79">
        <f t="shared" si="1383"/>
        <v>22539500</v>
      </c>
      <c r="AB1645" s="79">
        <f t="shared" si="1382"/>
        <v>-12460500</v>
      </c>
      <c r="AC1645" s="79"/>
      <c r="AD1645" s="81"/>
    </row>
    <row r="1646" spans="1:30" s="36" customFormat="1" ht="30" customHeight="1">
      <c r="A1646" s="277"/>
      <c r="B1646" s="278"/>
      <c r="C1646" s="66" t="s">
        <v>2727</v>
      </c>
      <c r="D1646" s="67"/>
      <c r="E1646" s="67"/>
      <c r="F1646" s="766" t="s">
        <v>2728</v>
      </c>
      <c r="G1646" s="783"/>
      <c r="H1646" s="68" t="s">
        <v>376</v>
      </c>
      <c r="I1646" s="69" t="s">
        <v>44</v>
      </c>
      <c r="J1646" s="222">
        <v>30000000</v>
      </c>
      <c r="K1646" s="223" t="s">
        <v>45</v>
      </c>
      <c r="L1646" s="152" t="s">
        <v>46</v>
      </c>
      <c r="M1646" s="155"/>
      <c r="N1646" s="142">
        <f t="shared" si="1378"/>
        <v>0</v>
      </c>
      <c r="O1646" s="75">
        <v>5705000</v>
      </c>
      <c r="P1646" s="74">
        <f t="shared" ref="P1646:R1647" si="1384">O1646</f>
        <v>5705000</v>
      </c>
      <c r="Q1646" s="74">
        <f t="shared" si="1384"/>
        <v>5705000</v>
      </c>
      <c r="R1646" s="74">
        <f t="shared" si="1384"/>
        <v>5705000</v>
      </c>
      <c r="S1646" s="143"/>
      <c r="T1646" s="77">
        <v>20</v>
      </c>
      <c r="U1646" s="78">
        <f t="shared" si="1379"/>
        <v>20</v>
      </c>
      <c r="V1646" s="78">
        <f t="shared" si="1379"/>
        <v>20</v>
      </c>
      <c r="W1646" s="78">
        <v>31.708915184046983</v>
      </c>
      <c r="X1646" s="78">
        <f t="shared" si="1380"/>
        <v>19.016666666666669</v>
      </c>
      <c r="Y1646" s="78">
        <f t="shared" si="1381"/>
        <v>19.016666666666669</v>
      </c>
      <c r="Z1646" s="79">
        <f t="shared" si="1382"/>
        <v>24295000</v>
      </c>
      <c r="AA1646" s="79">
        <f t="shared" si="1383"/>
        <v>24295000</v>
      </c>
      <c r="AB1646" s="79" t="e">
        <f t="shared" si="1382"/>
        <v>#VALUE!</v>
      </c>
      <c r="AC1646" s="79"/>
      <c r="AD1646" s="81"/>
    </row>
    <row r="1647" spans="1:30" s="50" customFormat="1" ht="30" customHeight="1">
      <c r="A1647" s="277"/>
      <c r="B1647" s="278"/>
      <c r="C1647" s="66" t="s">
        <v>2729</v>
      </c>
      <c r="D1647" s="67"/>
      <c r="E1647" s="67"/>
      <c r="F1647" s="762" t="s">
        <v>2730</v>
      </c>
      <c r="G1647" s="765"/>
      <c r="H1647" s="68" t="s">
        <v>376</v>
      </c>
      <c r="I1647" s="69" t="s">
        <v>44</v>
      </c>
      <c r="J1647" s="222">
        <v>30000000</v>
      </c>
      <c r="K1647" s="71" t="s">
        <v>45</v>
      </c>
      <c r="L1647" s="152"/>
      <c r="M1647" s="155"/>
      <c r="N1647" s="142">
        <f t="shared" si="1378"/>
        <v>0</v>
      </c>
      <c r="O1647" s="75">
        <v>9082600</v>
      </c>
      <c r="P1647" s="74">
        <f t="shared" si="1384"/>
        <v>9082600</v>
      </c>
      <c r="Q1647" s="74">
        <f t="shared" si="1384"/>
        <v>9082600</v>
      </c>
      <c r="R1647" s="74">
        <f t="shared" si="1384"/>
        <v>9082600</v>
      </c>
      <c r="S1647" s="143"/>
      <c r="T1647" s="77">
        <v>31</v>
      </c>
      <c r="U1647" s="78">
        <f t="shared" si="1379"/>
        <v>31</v>
      </c>
      <c r="V1647" s="78">
        <f t="shared" si="1379"/>
        <v>31</v>
      </c>
      <c r="W1647" s="78">
        <v>31.708915184046983</v>
      </c>
      <c r="X1647" s="78">
        <f t="shared" si="1380"/>
        <v>30.275333333333332</v>
      </c>
      <c r="Y1647" s="78">
        <f t="shared" si="1381"/>
        <v>30.275333333333332</v>
      </c>
      <c r="Z1647" s="79">
        <f t="shared" si="1382"/>
        <v>20917400</v>
      </c>
      <c r="AA1647" s="79">
        <f t="shared" si="1383"/>
        <v>20917400</v>
      </c>
      <c r="AB1647" s="79">
        <f t="shared" si="1382"/>
        <v>-9082600</v>
      </c>
      <c r="AC1647" s="79"/>
      <c r="AD1647" s="81"/>
    </row>
    <row r="1648" spans="1:30" s="36" customFormat="1" ht="30" customHeight="1">
      <c r="A1648" s="277"/>
      <c r="B1648" s="278"/>
      <c r="C1648" s="66" t="s">
        <v>2731</v>
      </c>
      <c r="D1648" s="67"/>
      <c r="E1648" s="67"/>
      <c r="F1648" s="766" t="s">
        <v>2732</v>
      </c>
      <c r="G1648" s="783"/>
      <c r="H1648" s="68" t="s">
        <v>376</v>
      </c>
      <c r="I1648" s="69" t="s">
        <v>44</v>
      </c>
      <c r="J1648" s="222">
        <v>20000000</v>
      </c>
      <c r="K1648" s="223" t="s">
        <v>45</v>
      </c>
      <c r="L1648" s="152" t="s">
        <v>46</v>
      </c>
      <c r="M1648" s="155"/>
      <c r="N1648" s="142">
        <f t="shared" si="1378"/>
        <v>0</v>
      </c>
      <c r="O1648" s="75">
        <v>1609000</v>
      </c>
      <c r="P1648" s="74">
        <v>3297500</v>
      </c>
      <c r="Q1648" s="74">
        <v>3297500</v>
      </c>
      <c r="R1648" s="74">
        <v>3297500</v>
      </c>
      <c r="S1648" s="143"/>
      <c r="T1648" s="77">
        <v>17</v>
      </c>
      <c r="U1648" s="78">
        <f t="shared" si="1379"/>
        <v>17</v>
      </c>
      <c r="V1648" s="78">
        <f t="shared" si="1379"/>
        <v>17</v>
      </c>
      <c r="W1648" s="78">
        <v>31.708915184046983</v>
      </c>
      <c r="X1648" s="78">
        <f t="shared" si="1380"/>
        <v>16.487500000000001</v>
      </c>
      <c r="Y1648" s="78">
        <f t="shared" si="1381"/>
        <v>16.487500000000001</v>
      </c>
      <c r="Z1648" s="79">
        <f t="shared" si="1382"/>
        <v>16702500</v>
      </c>
      <c r="AA1648" s="79">
        <f t="shared" si="1383"/>
        <v>16702500</v>
      </c>
      <c r="AB1648" s="79" t="e">
        <f t="shared" si="1382"/>
        <v>#VALUE!</v>
      </c>
      <c r="AC1648" s="79"/>
      <c r="AD1648" s="81"/>
    </row>
    <row r="1649" spans="1:30" s="65" customFormat="1" ht="30" customHeight="1">
      <c r="A1649" s="264"/>
      <c r="B1649" s="265"/>
      <c r="C1649" s="51" t="s">
        <v>2733</v>
      </c>
      <c r="D1649" s="171"/>
      <c r="E1649" s="171"/>
      <c r="F1649" s="802" t="s">
        <v>2734</v>
      </c>
      <c r="G1649" s="817"/>
      <c r="H1649" s="266"/>
      <c r="I1649" s="266"/>
      <c r="J1649" s="215"/>
      <c r="K1649" s="220"/>
      <c r="L1649" s="267"/>
      <c r="M1649" s="290"/>
      <c r="N1649" s="569"/>
      <c r="O1649" s="569"/>
      <c r="P1649" s="569"/>
      <c r="Q1649" s="569"/>
      <c r="R1649" s="569"/>
      <c r="S1649" s="270"/>
      <c r="T1649" s="220"/>
      <c r="U1649" s="220"/>
      <c r="V1649" s="220"/>
      <c r="W1649" s="220"/>
      <c r="X1649" s="220"/>
      <c r="Y1649" s="220"/>
      <c r="Z1649" s="63"/>
      <c r="AA1649" s="63"/>
      <c r="AB1649" s="63"/>
      <c r="AC1649" s="63"/>
      <c r="AD1649" s="64"/>
    </row>
    <row r="1650" spans="1:30" s="65" customFormat="1" ht="30" customHeight="1">
      <c r="A1650" s="264"/>
      <c r="B1650" s="265"/>
      <c r="C1650" s="51" t="s">
        <v>2735</v>
      </c>
      <c r="D1650" s="171"/>
      <c r="E1650" s="171"/>
      <c r="F1650" s="890" t="s">
        <v>2736</v>
      </c>
      <c r="G1650" s="817"/>
      <c r="H1650" s="266"/>
      <c r="I1650" s="266"/>
      <c r="J1650" s="215"/>
      <c r="K1650" s="220"/>
      <c r="L1650" s="267"/>
      <c r="M1650" s="290"/>
      <c r="N1650" s="569"/>
      <c r="O1650" s="569"/>
      <c r="P1650" s="569"/>
      <c r="Q1650" s="569"/>
      <c r="R1650" s="569"/>
      <c r="S1650" s="270"/>
      <c r="T1650" s="220"/>
      <c r="U1650" s="220"/>
      <c r="V1650" s="220"/>
      <c r="W1650" s="220"/>
      <c r="X1650" s="220"/>
      <c r="Y1650" s="220"/>
      <c r="Z1650" s="63"/>
      <c r="AA1650" s="63"/>
      <c r="AB1650" s="63"/>
      <c r="AC1650" s="63"/>
      <c r="AD1650" s="64"/>
    </row>
    <row r="1651" spans="1:30" s="100" customFormat="1" ht="30" customHeight="1">
      <c r="A1651" s="271"/>
      <c r="B1651" s="272"/>
      <c r="C1651" s="82" t="s">
        <v>2737</v>
      </c>
      <c r="D1651" s="83"/>
      <c r="E1651" s="83"/>
      <c r="F1651" s="822" t="s">
        <v>2738</v>
      </c>
      <c r="G1651" s="823"/>
      <c r="H1651" s="68" t="s">
        <v>376</v>
      </c>
      <c r="I1651" s="69" t="s">
        <v>44</v>
      </c>
      <c r="J1651" s="222">
        <v>200000000</v>
      </c>
      <c r="K1651" s="274"/>
      <c r="L1651" s="152" t="s">
        <v>46</v>
      </c>
      <c r="M1651" s="155"/>
      <c r="N1651" s="142">
        <v>4524000</v>
      </c>
      <c r="O1651" s="75">
        <v>9534000</v>
      </c>
      <c r="P1651" s="74">
        <v>12258000</v>
      </c>
      <c r="Q1651" s="74">
        <v>12258000</v>
      </c>
      <c r="R1651" s="74">
        <v>12258000</v>
      </c>
      <c r="S1651" s="143"/>
      <c r="T1651" s="77">
        <v>7</v>
      </c>
      <c r="U1651" s="78">
        <f t="shared" ref="U1651:V1651" si="1385">ROUNDUP(X1651,0)</f>
        <v>7</v>
      </c>
      <c r="V1651" s="78">
        <f t="shared" si="1385"/>
        <v>7</v>
      </c>
      <c r="W1651" s="78">
        <v>31.708915184046983</v>
      </c>
      <c r="X1651" s="78">
        <f t="shared" ref="X1651" si="1386">Q1651/J1651*100</f>
        <v>6.1289999999999996</v>
      </c>
      <c r="Y1651" s="78">
        <f>(P1651/J1651)*100</f>
        <v>6.1289999999999996</v>
      </c>
      <c r="Z1651" s="79">
        <f>J1651-P1651</f>
        <v>187742000</v>
      </c>
      <c r="AA1651" s="79">
        <f>J1651-Q1651</f>
        <v>187742000</v>
      </c>
      <c r="AB1651" s="79" t="e">
        <f>L1651-R1651</f>
        <v>#VALUE!</v>
      </c>
      <c r="AC1651" s="102"/>
      <c r="AD1651" s="103"/>
    </row>
    <row r="1652" spans="1:30" s="65" customFormat="1" ht="30" customHeight="1">
      <c r="A1652" s="264"/>
      <c r="B1652" s="265"/>
      <c r="C1652" s="51" t="s">
        <v>2739</v>
      </c>
      <c r="D1652" s="171"/>
      <c r="E1652" s="171"/>
      <c r="F1652" s="802" t="s">
        <v>2740</v>
      </c>
      <c r="G1652" s="817"/>
      <c r="H1652" s="266"/>
      <c r="I1652" s="266"/>
      <c r="J1652" s="215"/>
      <c r="K1652" s="220"/>
      <c r="L1652" s="267"/>
      <c r="M1652" s="290"/>
      <c r="N1652" s="569"/>
      <c r="O1652" s="569"/>
      <c r="P1652" s="569"/>
      <c r="Q1652" s="569"/>
      <c r="R1652" s="569"/>
      <c r="S1652" s="270"/>
      <c r="T1652" s="220"/>
      <c r="U1652" s="220"/>
      <c r="V1652" s="220"/>
      <c r="W1652" s="220"/>
      <c r="X1652" s="220"/>
      <c r="Y1652" s="220"/>
      <c r="Z1652" s="63"/>
      <c r="AA1652" s="63"/>
      <c r="AB1652" s="63"/>
      <c r="AC1652" s="63"/>
      <c r="AD1652" s="64"/>
    </row>
    <row r="1653" spans="1:30" s="100" customFormat="1" ht="30" customHeight="1">
      <c r="A1653" s="271"/>
      <c r="B1653" s="272"/>
      <c r="C1653" s="82" t="s">
        <v>2741</v>
      </c>
      <c r="D1653" s="83"/>
      <c r="E1653" s="83"/>
      <c r="F1653" s="822" t="s">
        <v>2742</v>
      </c>
      <c r="G1653" s="823"/>
      <c r="H1653" s="68" t="s">
        <v>376</v>
      </c>
      <c r="I1653" s="69" t="s">
        <v>44</v>
      </c>
      <c r="J1653" s="222">
        <v>62351500</v>
      </c>
      <c r="K1653" s="274"/>
      <c r="L1653" s="152" t="s">
        <v>46</v>
      </c>
      <c r="M1653" s="155"/>
      <c r="N1653" s="142">
        <f t="shared" ref="N1653" si="1387">M1653</f>
        <v>0</v>
      </c>
      <c r="O1653" s="75">
        <v>6428000</v>
      </c>
      <c r="P1653" s="74">
        <v>20304600</v>
      </c>
      <c r="Q1653" s="74">
        <v>20304600</v>
      </c>
      <c r="R1653" s="74">
        <v>20304600</v>
      </c>
      <c r="S1653" s="143"/>
      <c r="T1653" s="77">
        <v>33</v>
      </c>
      <c r="U1653" s="78">
        <f t="shared" ref="U1653:V1654" si="1388">ROUNDUP(X1653,0)</f>
        <v>33</v>
      </c>
      <c r="V1653" s="78">
        <f t="shared" si="1388"/>
        <v>33</v>
      </c>
      <c r="W1653" s="78">
        <v>31.708915184046983</v>
      </c>
      <c r="X1653" s="78">
        <f t="shared" ref="X1653:X1654" si="1389">Q1653/J1653*100</f>
        <v>32.564733807526686</v>
      </c>
      <c r="Y1653" s="78">
        <f>(P1653/J1653)*100</f>
        <v>32.564733807526686</v>
      </c>
      <c r="Z1653" s="79">
        <f t="shared" ref="Z1653:AB1654" si="1390">J1653-P1653</f>
        <v>42046900</v>
      </c>
      <c r="AA1653" s="79">
        <f>J1653-Q1653</f>
        <v>42046900</v>
      </c>
      <c r="AB1653" s="79" t="e">
        <f t="shared" si="1390"/>
        <v>#VALUE!</v>
      </c>
      <c r="AC1653" s="102"/>
      <c r="AD1653" s="103"/>
    </row>
    <row r="1654" spans="1:30" s="241" customFormat="1" ht="30" customHeight="1">
      <c r="B1654" s="570"/>
      <c r="C1654" s="25" t="s">
        <v>2743</v>
      </c>
      <c r="D1654" s="109"/>
      <c r="E1654" s="109"/>
      <c r="F1654" s="818" t="s">
        <v>2744</v>
      </c>
      <c r="G1654" s="819"/>
      <c r="H1654" s="27"/>
      <c r="I1654" s="28"/>
      <c r="J1654" s="258">
        <f>SUM(J1655:J1700)</f>
        <v>5427337977</v>
      </c>
      <c r="K1654" s="259"/>
      <c r="L1654" s="258"/>
      <c r="M1654" s="258"/>
      <c r="N1654" s="258">
        <f>SUM(N1655:N1700)</f>
        <v>2266589395</v>
      </c>
      <c r="O1654" s="258">
        <f>SUM(O1655:O1700)</f>
        <v>16000000</v>
      </c>
      <c r="P1654" s="258">
        <f>SUM(P1655:P1700)</f>
        <v>281247901</v>
      </c>
      <c r="Q1654" s="258">
        <f>SUM(Q1655:Q1700)</f>
        <v>983409939</v>
      </c>
      <c r="R1654" s="258">
        <f>SUM(R1655:R1700)</f>
        <v>705262740</v>
      </c>
      <c r="S1654" s="260"/>
      <c r="T1654" s="259">
        <v>6</v>
      </c>
      <c r="U1654" s="259">
        <f t="shared" si="1388"/>
        <v>19</v>
      </c>
      <c r="V1654" s="259">
        <f t="shared" si="1388"/>
        <v>6</v>
      </c>
      <c r="W1654" s="259">
        <v>31.708915184046983</v>
      </c>
      <c r="X1654" s="259">
        <f t="shared" si="1389"/>
        <v>18.119563277015356</v>
      </c>
      <c r="Y1654" s="259">
        <f>(P1654/J1654)*100</f>
        <v>5.1820598273384446</v>
      </c>
      <c r="Z1654" s="29">
        <f t="shared" si="1390"/>
        <v>5146090076</v>
      </c>
      <c r="AA1654" s="29">
        <f>J1654-Q1654</f>
        <v>4443928038</v>
      </c>
      <c r="AB1654" s="29">
        <f t="shared" si="1390"/>
        <v>-705262740</v>
      </c>
      <c r="AC1654" s="260"/>
      <c r="AD1654" s="164"/>
    </row>
    <row r="1655" spans="1:30" s="104" customFormat="1" ht="30" customHeight="1">
      <c r="B1655" s="571"/>
      <c r="C1655" s="38" t="s">
        <v>2745</v>
      </c>
      <c r="D1655" s="165"/>
      <c r="E1655" s="165"/>
      <c r="F1655" s="772" t="s">
        <v>38</v>
      </c>
      <c r="G1655" s="773"/>
      <c r="H1655" s="40"/>
      <c r="I1655" s="41"/>
      <c r="J1655" s="210"/>
      <c r="K1655" s="120"/>
      <c r="L1655" s="116"/>
      <c r="M1655" s="116"/>
      <c r="N1655" s="287"/>
      <c r="O1655" s="287"/>
      <c r="P1655" s="287"/>
      <c r="Q1655" s="287"/>
      <c r="R1655" s="287"/>
      <c r="S1655" s="238"/>
      <c r="T1655" s="120"/>
      <c r="U1655" s="120"/>
      <c r="V1655" s="120"/>
      <c r="W1655" s="120"/>
      <c r="X1655" s="120"/>
      <c r="Y1655" s="120"/>
      <c r="Z1655" s="210"/>
      <c r="AA1655" s="210"/>
      <c r="AB1655" s="210"/>
      <c r="AC1655" s="213"/>
      <c r="AD1655" s="263"/>
    </row>
    <row r="1656" spans="1:30" s="35" customFormat="1" ht="30" customHeight="1">
      <c r="B1656" s="572"/>
      <c r="C1656" s="51" t="s">
        <v>2746</v>
      </c>
      <c r="D1656" s="171"/>
      <c r="E1656" s="171"/>
      <c r="F1656" s="802" t="s">
        <v>40</v>
      </c>
      <c r="G1656" s="817"/>
      <c r="H1656" s="266"/>
      <c r="I1656" s="266"/>
      <c r="J1656" s="215"/>
      <c r="K1656" s="220"/>
      <c r="L1656" s="267"/>
      <c r="M1656" s="290"/>
      <c r="N1656" s="300"/>
      <c r="O1656" s="300"/>
      <c r="P1656" s="300"/>
      <c r="Q1656" s="300"/>
      <c r="R1656" s="300"/>
      <c r="S1656" s="270"/>
      <c r="T1656" s="220"/>
      <c r="U1656" s="220"/>
      <c r="V1656" s="220"/>
      <c r="W1656" s="220"/>
      <c r="X1656" s="220"/>
      <c r="Y1656" s="220"/>
      <c r="Z1656" s="63"/>
      <c r="AA1656" s="63"/>
      <c r="AB1656" s="63"/>
      <c r="AC1656" s="63"/>
      <c r="AD1656" s="64"/>
    </row>
    <row r="1657" spans="1:30" s="100" customFormat="1" ht="30" customHeight="1">
      <c r="B1657" s="89"/>
      <c r="C1657" s="82" t="s">
        <v>2747</v>
      </c>
      <c r="D1657" s="83"/>
      <c r="E1657" s="83"/>
      <c r="F1657" s="824" t="s">
        <v>42</v>
      </c>
      <c r="G1657" s="825"/>
      <c r="H1657" s="159" t="s">
        <v>376</v>
      </c>
      <c r="I1657" s="383" t="s">
        <v>44</v>
      </c>
      <c r="J1657" s="222">
        <v>4366700</v>
      </c>
      <c r="K1657" s="311" t="s">
        <v>45</v>
      </c>
      <c r="L1657" s="140" t="s">
        <v>46</v>
      </c>
      <c r="M1657" s="434" t="s">
        <v>2748</v>
      </c>
      <c r="N1657" s="142">
        <v>0</v>
      </c>
      <c r="O1657" s="75">
        <v>0</v>
      </c>
      <c r="P1657" s="74">
        <f t="shared" ref="P1657:R1661" si="1391">O1657</f>
        <v>0</v>
      </c>
      <c r="Q1657" s="74">
        <v>1045900</v>
      </c>
      <c r="R1657" s="74">
        <f t="shared" si="1391"/>
        <v>1045900</v>
      </c>
      <c r="S1657" s="143"/>
      <c r="T1657" s="314">
        <v>0</v>
      </c>
      <c r="U1657" s="78">
        <f t="shared" ref="U1657:V1660" si="1392">ROUNDUP(X1657,0)</f>
        <v>24</v>
      </c>
      <c r="V1657" s="78">
        <f t="shared" si="1392"/>
        <v>0</v>
      </c>
      <c r="W1657" s="78">
        <v>31.708915184046983</v>
      </c>
      <c r="X1657" s="78">
        <f t="shared" ref="X1657:X1660" si="1393">Q1657/J1657*100</f>
        <v>23.951725559346876</v>
      </c>
      <c r="Y1657" s="315">
        <f>(P1657/J1657)*100</f>
        <v>0</v>
      </c>
      <c r="Z1657" s="316">
        <f t="shared" ref="Z1657:AB1660" si="1394">J1657-P1657</f>
        <v>4366700</v>
      </c>
      <c r="AA1657" s="316">
        <f>J1657-Q1657</f>
        <v>3320800</v>
      </c>
      <c r="AB1657" s="316" t="e">
        <f t="shared" si="1394"/>
        <v>#VALUE!</v>
      </c>
      <c r="AC1657" s="102"/>
      <c r="AD1657" s="103"/>
    </row>
    <row r="1658" spans="1:30" s="100" customFormat="1" ht="30" customHeight="1">
      <c r="B1658" s="89"/>
      <c r="C1658" s="82" t="s">
        <v>2749</v>
      </c>
      <c r="D1658" s="83"/>
      <c r="E1658" s="83"/>
      <c r="F1658" s="822" t="s">
        <v>2136</v>
      </c>
      <c r="G1658" s="823"/>
      <c r="H1658" s="159" t="s">
        <v>376</v>
      </c>
      <c r="I1658" s="383" t="s">
        <v>44</v>
      </c>
      <c r="J1658" s="222">
        <v>1797000</v>
      </c>
      <c r="K1658" s="311" t="s">
        <v>45</v>
      </c>
      <c r="L1658" s="140" t="s">
        <v>46</v>
      </c>
      <c r="M1658" s="434" t="s">
        <v>2136</v>
      </c>
      <c r="N1658" s="142">
        <v>0</v>
      </c>
      <c r="O1658" s="75">
        <v>0</v>
      </c>
      <c r="P1658" s="74">
        <f t="shared" si="1391"/>
        <v>0</v>
      </c>
      <c r="Q1658" s="74">
        <v>702300</v>
      </c>
      <c r="R1658" s="74">
        <f t="shared" si="1391"/>
        <v>702300</v>
      </c>
      <c r="S1658" s="143"/>
      <c r="T1658" s="314">
        <v>0</v>
      </c>
      <c r="U1658" s="78">
        <f t="shared" si="1392"/>
        <v>40</v>
      </c>
      <c r="V1658" s="78">
        <f t="shared" si="1392"/>
        <v>0</v>
      </c>
      <c r="W1658" s="78">
        <v>31.708915184046983</v>
      </c>
      <c r="X1658" s="78">
        <f t="shared" si="1393"/>
        <v>39.081803005008346</v>
      </c>
      <c r="Y1658" s="315">
        <f>(P1658/J1658)*100</f>
        <v>0</v>
      </c>
      <c r="Z1658" s="316">
        <f t="shared" si="1394"/>
        <v>1797000</v>
      </c>
      <c r="AA1658" s="316">
        <f>J1658-Q1658</f>
        <v>1094700</v>
      </c>
      <c r="AB1658" s="316" t="e">
        <f t="shared" si="1394"/>
        <v>#VALUE!</v>
      </c>
      <c r="AC1658" s="102"/>
      <c r="AD1658" s="103"/>
    </row>
    <row r="1659" spans="1:30" s="100" customFormat="1" ht="30" customHeight="1">
      <c r="B1659" s="89"/>
      <c r="C1659" s="82" t="s">
        <v>2750</v>
      </c>
      <c r="D1659" s="83"/>
      <c r="E1659" s="83"/>
      <c r="F1659" s="822" t="s">
        <v>1043</v>
      </c>
      <c r="G1659" s="823"/>
      <c r="H1659" s="159" t="s">
        <v>376</v>
      </c>
      <c r="I1659" s="383" t="s">
        <v>44</v>
      </c>
      <c r="J1659" s="222">
        <v>2446200</v>
      </c>
      <c r="K1659" s="311" t="s">
        <v>45</v>
      </c>
      <c r="L1659" s="140" t="s">
        <v>46</v>
      </c>
      <c r="M1659" s="434" t="s">
        <v>2751</v>
      </c>
      <c r="N1659" s="142">
        <v>0</v>
      </c>
      <c r="O1659" s="75">
        <v>0</v>
      </c>
      <c r="P1659" s="74">
        <f t="shared" si="1391"/>
        <v>0</v>
      </c>
      <c r="Q1659" s="74">
        <v>755700</v>
      </c>
      <c r="R1659" s="74">
        <f t="shared" si="1391"/>
        <v>755700</v>
      </c>
      <c r="S1659" s="143"/>
      <c r="T1659" s="314">
        <v>0</v>
      </c>
      <c r="U1659" s="78">
        <f t="shared" si="1392"/>
        <v>31</v>
      </c>
      <c r="V1659" s="78">
        <f t="shared" si="1392"/>
        <v>0</v>
      </c>
      <c r="W1659" s="78">
        <v>31.708915184046983</v>
      </c>
      <c r="X1659" s="78">
        <f t="shared" si="1393"/>
        <v>30.892813343144471</v>
      </c>
      <c r="Y1659" s="315">
        <f>(P1659/J1659)*100</f>
        <v>0</v>
      </c>
      <c r="Z1659" s="316">
        <f t="shared" si="1394"/>
        <v>2446200</v>
      </c>
      <c r="AA1659" s="316">
        <f>J1659-Q1659</f>
        <v>1690500</v>
      </c>
      <c r="AB1659" s="316" t="e">
        <f t="shared" si="1394"/>
        <v>#VALUE!</v>
      </c>
      <c r="AC1659" s="102"/>
      <c r="AD1659" s="103"/>
    </row>
    <row r="1660" spans="1:30" s="100" customFormat="1" ht="30" customHeight="1">
      <c r="B1660" s="89"/>
      <c r="C1660" s="82" t="s">
        <v>2752</v>
      </c>
      <c r="D1660" s="83"/>
      <c r="E1660" s="83"/>
      <c r="F1660" s="822" t="s">
        <v>170</v>
      </c>
      <c r="G1660" s="823"/>
      <c r="H1660" s="159" t="s">
        <v>376</v>
      </c>
      <c r="I1660" s="383" t="s">
        <v>44</v>
      </c>
      <c r="J1660" s="222">
        <v>14471400</v>
      </c>
      <c r="K1660" s="311" t="s">
        <v>45</v>
      </c>
      <c r="L1660" s="140" t="s">
        <v>46</v>
      </c>
      <c r="M1660" s="434" t="s">
        <v>2751</v>
      </c>
      <c r="N1660" s="142">
        <v>0</v>
      </c>
      <c r="O1660" s="75">
        <v>0</v>
      </c>
      <c r="P1660" s="74">
        <f t="shared" si="1391"/>
        <v>0</v>
      </c>
      <c r="Q1660" s="74">
        <v>1405280</v>
      </c>
      <c r="R1660" s="74">
        <f t="shared" si="1391"/>
        <v>1405280</v>
      </c>
      <c r="S1660" s="143"/>
      <c r="T1660" s="314">
        <v>0</v>
      </c>
      <c r="U1660" s="78">
        <f t="shared" si="1392"/>
        <v>10</v>
      </c>
      <c r="V1660" s="78">
        <f t="shared" si="1392"/>
        <v>0</v>
      </c>
      <c r="W1660" s="78">
        <v>31.708915184046983</v>
      </c>
      <c r="X1660" s="78">
        <f t="shared" si="1393"/>
        <v>9.7107398040272539</v>
      </c>
      <c r="Y1660" s="315">
        <f>(P1660/J1660)*100</f>
        <v>0</v>
      </c>
      <c r="Z1660" s="316">
        <f t="shared" si="1394"/>
        <v>14471400</v>
      </c>
      <c r="AA1660" s="316">
        <f>J1660-Q1660</f>
        <v>13066120</v>
      </c>
      <c r="AB1660" s="316" t="e">
        <f t="shared" si="1394"/>
        <v>#VALUE!</v>
      </c>
      <c r="AC1660" s="102"/>
      <c r="AD1660" s="103"/>
    </row>
    <row r="1661" spans="1:30" s="35" customFormat="1" ht="30" customHeight="1">
      <c r="B1661" s="572"/>
      <c r="C1661" s="51" t="s">
        <v>2753</v>
      </c>
      <c r="D1661" s="171"/>
      <c r="E1661" s="171"/>
      <c r="F1661" s="802" t="s">
        <v>38</v>
      </c>
      <c r="G1661" s="817"/>
      <c r="H1661" s="53"/>
      <c r="I1661" s="54"/>
      <c r="J1661" s="215"/>
      <c r="K1661" s="220"/>
      <c r="L1661" s="267"/>
      <c r="M1661" s="290"/>
      <c r="N1661" s="301"/>
      <c r="O1661" s="301"/>
      <c r="P1661" s="301">
        <f t="shared" si="1391"/>
        <v>0</v>
      </c>
      <c r="Q1661" s="301">
        <f t="shared" si="1391"/>
        <v>0</v>
      </c>
      <c r="R1661" s="301">
        <f t="shared" si="1391"/>
        <v>0</v>
      </c>
      <c r="S1661" s="270"/>
      <c r="T1661" s="61"/>
      <c r="U1661" s="62"/>
      <c r="V1661" s="62"/>
      <c r="W1661" s="62"/>
      <c r="X1661" s="62"/>
      <c r="Y1661" s="62"/>
      <c r="Z1661" s="63"/>
      <c r="AA1661" s="63"/>
      <c r="AB1661" s="63"/>
      <c r="AC1661" s="63"/>
      <c r="AD1661" s="64"/>
    </row>
    <row r="1662" spans="1:30" s="35" customFormat="1" ht="30" customHeight="1">
      <c r="B1662" s="572"/>
      <c r="C1662" s="51" t="s">
        <v>2754</v>
      </c>
      <c r="D1662" s="171"/>
      <c r="E1662" s="171"/>
      <c r="F1662" s="802" t="s">
        <v>51</v>
      </c>
      <c r="G1662" s="817"/>
      <c r="H1662" s="53"/>
      <c r="I1662" s="54"/>
      <c r="J1662" s="215"/>
      <c r="K1662" s="220"/>
      <c r="L1662" s="267"/>
      <c r="M1662" s="290"/>
      <c r="N1662" s="301"/>
      <c r="O1662" s="301"/>
      <c r="P1662" s="301"/>
      <c r="Q1662" s="301"/>
      <c r="R1662" s="301"/>
      <c r="S1662" s="270"/>
      <c r="T1662" s="61"/>
      <c r="U1662" s="62"/>
      <c r="V1662" s="62"/>
      <c r="W1662" s="62"/>
      <c r="X1662" s="62"/>
      <c r="Y1662" s="62"/>
      <c r="Z1662" s="63"/>
      <c r="AA1662" s="63"/>
      <c r="AB1662" s="63"/>
      <c r="AC1662" s="63"/>
      <c r="AD1662" s="64"/>
    </row>
    <row r="1663" spans="1:30" s="100" customFormat="1" ht="30" customHeight="1">
      <c r="B1663" s="89"/>
      <c r="C1663" s="82" t="s">
        <v>2755</v>
      </c>
      <c r="D1663" s="83"/>
      <c r="E1663" s="83"/>
      <c r="F1663" s="822" t="s">
        <v>53</v>
      </c>
      <c r="G1663" s="823"/>
      <c r="H1663" s="159" t="s">
        <v>376</v>
      </c>
      <c r="I1663" s="383" t="s">
        <v>44</v>
      </c>
      <c r="J1663" s="222">
        <v>3322447868</v>
      </c>
      <c r="K1663" s="311" t="s">
        <v>45</v>
      </c>
      <c r="L1663" s="140" t="s">
        <v>46</v>
      </c>
      <c r="M1663" s="434" t="s">
        <v>2756</v>
      </c>
      <c r="N1663" s="142">
        <v>1942809220</v>
      </c>
      <c r="O1663" s="75">
        <v>0</v>
      </c>
      <c r="P1663" s="74">
        <v>265247901</v>
      </c>
      <c r="Q1663" s="74">
        <v>485395100</v>
      </c>
      <c r="R1663" s="74">
        <v>265247901</v>
      </c>
      <c r="S1663" s="143"/>
      <c r="T1663" s="314">
        <v>8</v>
      </c>
      <c r="U1663" s="78">
        <f t="shared" ref="U1663:V1663" si="1395">ROUNDUP(X1663,0)</f>
        <v>15</v>
      </c>
      <c r="V1663" s="78">
        <f t="shared" si="1395"/>
        <v>8</v>
      </c>
      <c r="W1663" s="78">
        <v>31.708915184046983</v>
      </c>
      <c r="X1663" s="78">
        <f t="shared" ref="X1663" si="1396">Q1663/J1663*100</f>
        <v>14.609562566054384</v>
      </c>
      <c r="Y1663" s="315">
        <f>(P1663/J1663)*100</f>
        <v>7.983508290821435</v>
      </c>
      <c r="Z1663" s="316">
        <f>J1663-P1663</f>
        <v>3057199967</v>
      </c>
      <c r="AA1663" s="316">
        <f>J1663-Q1663</f>
        <v>2837052768</v>
      </c>
      <c r="AB1663" s="316" t="e">
        <f>L1663-R1663</f>
        <v>#VALUE!</v>
      </c>
      <c r="AC1663" s="102"/>
      <c r="AD1663" s="103"/>
    </row>
    <row r="1664" spans="1:30" s="35" customFormat="1" ht="30" customHeight="1">
      <c r="B1664" s="572"/>
      <c r="C1664" s="51" t="s">
        <v>2757</v>
      </c>
      <c r="D1664" s="171"/>
      <c r="E1664" s="171"/>
      <c r="F1664" s="802" t="s">
        <v>1828</v>
      </c>
      <c r="G1664" s="817"/>
      <c r="H1664" s="53"/>
      <c r="I1664" s="54"/>
      <c r="J1664" s="215"/>
      <c r="K1664" s="220"/>
      <c r="L1664" s="267"/>
      <c r="M1664" s="573"/>
      <c r="N1664" s="301"/>
      <c r="O1664" s="301"/>
      <c r="P1664" s="301"/>
      <c r="Q1664" s="301"/>
      <c r="R1664" s="301"/>
      <c r="S1664" s="270"/>
      <c r="T1664" s="61"/>
      <c r="U1664" s="62"/>
      <c r="V1664" s="62"/>
      <c r="W1664" s="62"/>
      <c r="X1664" s="62"/>
      <c r="Y1664" s="62"/>
      <c r="Z1664" s="63"/>
      <c r="AA1664" s="63"/>
      <c r="AB1664" s="63"/>
      <c r="AC1664" s="63"/>
      <c r="AD1664" s="64"/>
    </row>
    <row r="1665" spans="2:30" s="100" customFormat="1" ht="30" customHeight="1">
      <c r="B1665" s="89"/>
      <c r="C1665" s="82" t="s">
        <v>2758</v>
      </c>
      <c r="D1665" s="83"/>
      <c r="E1665" s="83"/>
      <c r="F1665" s="822" t="s">
        <v>2759</v>
      </c>
      <c r="G1665" s="823"/>
      <c r="H1665" s="159" t="s">
        <v>376</v>
      </c>
      <c r="I1665" s="383" t="s">
        <v>44</v>
      </c>
      <c r="J1665" s="222">
        <v>49999800</v>
      </c>
      <c r="K1665" s="274"/>
      <c r="L1665" s="140" t="s">
        <v>46</v>
      </c>
      <c r="M1665" s="434" t="s">
        <v>2760</v>
      </c>
      <c r="N1665" s="142">
        <v>0</v>
      </c>
      <c r="O1665" s="75">
        <v>0</v>
      </c>
      <c r="P1665" s="74">
        <f t="shared" ref="P1665:R1665" si="1397">O1665</f>
        <v>0</v>
      </c>
      <c r="Q1665" s="74">
        <f t="shared" si="1397"/>
        <v>0</v>
      </c>
      <c r="R1665" s="74">
        <f t="shared" si="1397"/>
        <v>0</v>
      </c>
      <c r="S1665" s="143"/>
      <c r="T1665" s="314">
        <v>0</v>
      </c>
      <c r="U1665" s="78">
        <f t="shared" ref="U1665:V1665" si="1398">ROUNDUP(X1665,0)</f>
        <v>0</v>
      </c>
      <c r="V1665" s="78">
        <f t="shared" si="1398"/>
        <v>0</v>
      </c>
      <c r="W1665" s="78">
        <v>31.708915184046983</v>
      </c>
      <c r="X1665" s="78">
        <f t="shared" ref="X1665" si="1399">Q1665/J1665*100</f>
        <v>0</v>
      </c>
      <c r="Y1665" s="315">
        <f>(P1665/J1665)*100</f>
        <v>0</v>
      </c>
      <c r="Z1665" s="316">
        <f>J1665-P1665</f>
        <v>49999800</v>
      </c>
      <c r="AA1665" s="316">
        <f>J1665-Q1665</f>
        <v>49999800</v>
      </c>
      <c r="AB1665" s="316" t="e">
        <f>L1665-R1665</f>
        <v>#VALUE!</v>
      </c>
      <c r="AC1665" s="102"/>
      <c r="AD1665" s="103"/>
    </row>
    <row r="1666" spans="2:30" s="35" customFormat="1" ht="30" customHeight="1">
      <c r="B1666" s="572"/>
      <c r="C1666" s="51" t="s">
        <v>2761</v>
      </c>
      <c r="D1666" s="171"/>
      <c r="E1666" s="171"/>
      <c r="F1666" s="802" t="s">
        <v>63</v>
      </c>
      <c r="G1666" s="817"/>
      <c r="H1666" s="53"/>
      <c r="I1666" s="54"/>
      <c r="J1666" s="215"/>
      <c r="K1666" s="220"/>
      <c r="L1666" s="267"/>
      <c r="M1666" s="573"/>
      <c r="N1666" s="301"/>
      <c r="O1666" s="301"/>
      <c r="P1666" s="301"/>
      <c r="Q1666" s="301"/>
      <c r="R1666" s="301"/>
      <c r="S1666" s="270"/>
      <c r="T1666" s="61"/>
      <c r="U1666" s="62"/>
      <c r="V1666" s="62"/>
      <c r="W1666" s="62"/>
      <c r="X1666" s="62"/>
      <c r="Y1666" s="62"/>
      <c r="Z1666" s="63"/>
      <c r="AA1666" s="63"/>
      <c r="AB1666" s="63"/>
      <c r="AC1666" s="63"/>
      <c r="AD1666" s="64"/>
    </row>
    <row r="1667" spans="2:30" s="104" customFormat="1" ht="30" customHeight="1">
      <c r="B1667" s="571"/>
      <c r="C1667" s="309" t="s">
        <v>2762</v>
      </c>
      <c r="D1667" s="310"/>
      <c r="E1667" s="310"/>
      <c r="F1667" s="838" t="s">
        <v>65</v>
      </c>
      <c r="G1667" s="839"/>
      <c r="H1667" s="159" t="s">
        <v>376</v>
      </c>
      <c r="I1667" s="383" t="s">
        <v>44</v>
      </c>
      <c r="J1667" s="222">
        <v>9973850</v>
      </c>
      <c r="K1667" s="311" t="s">
        <v>45</v>
      </c>
      <c r="L1667" s="140" t="s">
        <v>46</v>
      </c>
      <c r="M1667" s="434" t="s">
        <v>2763</v>
      </c>
      <c r="N1667" s="142">
        <v>3085000</v>
      </c>
      <c r="O1667" s="75">
        <v>0</v>
      </c>
      <c r="P1667" s="74">
        <f t="shared" ref="P1667:R1673" si="1400">O1667</f>
        <v>0</v>
      </c>
      <c r="Q1667" s="574">
        <v>5239550</v>
      </c>
      <c r="R1667" s="74">
        <f t="shared" si="1400"/>
        <v>5239550</v>
      </c>
      <c r="S1667" s="143"/>
      <c r="T1667" s="314">
        <v>0</v>
      </c>
      <c r="U1667" s="78">
        <f t="shared" ref="U1667:V1673" si="1401">ROUNDUP(X1667,0)</f>
        <v>53</v>
      </c>
      <c r="V1667" s="78">
        <f t="shared" si="1401"/>
        <v>0</v>
      </c>
      <c r="W1667" s="78">
        <v>31.708915184046983</v>
      </c>
      <c r="X1667" s="78">
        <f t="shared" ref="X1667:X1673" si="1402">Q1667/J1667*100</f>
        <v>52.53287346410864</v>
      </c>
      <c r="Y1667" s="315">
        <v>0</v>
      </c>
      <c r="Z1667" s="316">
        <f t="shared" ref="Z1667:AB1673" si="1403">J1667-P1667</f>
        <v>9973850</v>
      </c>
      <c r="AA1667" s="316">
        <f t="shared" ref="AA1667:AA1673" si="1404">J1667-Q1667</f>
        <v>4734300</v>
      </c>
      <c r="AB1667" s="316" t="e">
        <f t="shared" si="1403"/>
        <v>#VALUE!</v>
      </c>
      <c r="AC1667" s="316"/>
      <c r="AD1667" s="317"/>
    </row>
    <row r="1668" spans="2:30" s="104" customFormat="1" ht="30" customHeight="1">
      <c r="B1668" s="571"/>
      <c r="C1668" s="309" t="s">
        <v>2764</v>
      </c>
      <c r="D1668" s="310"/>
      <c r="E1668" s="310"/>
      <c r="F1668" s="838" t="s">
        <v>67</v>
      </c>
      <c r="G1668" s="839"/>
      <c r="H1668" s="159" t="s">
        <v>376</v>
      </c>
      <c r="I1668" s="383" t="s">
        <v>44</v>
      </c>
      <c r="J1668" s="222">
        <v>21981000</v>
      </c>
      <c r="K1668" s="311" t="s">
        <v>45</v>
      </c>
      <c r="L1668" s="140" t="s">
        <v>46</v>
      </c>
      <c r="M1668" s="434" t="s">
        <v>2765</v>
      </c>
      <c r="N1668" s="142">
        <v>0</v>
      </c>
      <c r="O1668" s="75">
        <v>0</v>
      </c>
      <c r="P1668" s="74">
        <f t="shared" si="1400"/>
        <v>0</v>
      </c>
      <c r="Q1668" s="574">
        <v>13994200</v>
      </c>
      <c r="R1668" s="74">
        <f t="shared" si="1400"/>
        <v>13994200</v>
      </c>
      <c r="S1668" s="143"/>
      <c r="T1668" s="314">
        <v>0</v>
      </c>
      <c r="U1668" s="78">
        <f t="shared" si="1401"/>
        <v>64</v>
      </c>
      <c r="V1668" s="78">
        <f t="shared" si="1401"/>
        <v>0</v>
      </c>
      <c r="W1668" s="78">
        <v>31.708915184046983</v>
      </c>
      <c r="X1668" s="78">
        <f t="shared" si="1402"/>
        <v>63.66498339475001</v>
      </c>
      <c r="Y1668" s="315">
        <v>0</v>
      </c>
      <c r="Z1668" s="316">
        <f t="shared" si="1403"/>
        <v>21981000</v>
      </c>
      <c r="AA1668" s="316">
        <f t="shared" si="1404"/>
        <v>7986800</v>
      </c>
      <c r="AB1668" s="316" t="e">
        <f t="shared" si="1403"/>
        <v>#VALUE!</v>
      </c>
      <c r="AC1668" s="316"/>
      <c r="AD1668" s="317"/>
    </row>
    <row r="1669" spans="2:30" s="104" customFormat="1" ht="30" customHeight="1">
      <c r="B1669" s="571"/>
      <c r="C1669" s="309" t="s">
        <v>2766</v>
      </c>
      <c r="D1669" s="310"/>
      <c r="E1669" s="310"/>
      <c r="F1669" s="838" t="s">
        <v>69</v>
      </c>
      <c r="G1669" s="839"/>
      <c r="H1669" s="159" t="s">
        <v>376</v>
      </c>
      <c r="I1669" s="383" t="s">
        <v>44</v>
      </c>
      <c r="J1669" s="222">
        <v>10942700</v>
      </c>
      <c r="K1669" s="311" t="s">
        <v>45</v>
      </c>
      <c r="L1669" s="140" t="s">
        <v>46</v>
      </c>
      <c r="M1669" s="434" t="s">
        <v>2767</v>
      </c>
      <c r="N1669" s="142">
        <v>0</v>
      </c>
      <c r="O1669" s="75">
        <v>0</v>
      </c>
      <c r="P1669" s="74">
        <f t="shared" si="1400"/>
        <v>0</v>
      </c>
      <c r="Q1669" s="574">
        <v>7182600</v>
      </c>
      <c r="R1669" s="74">
        <f t="shared" si="1400"/>
        <v>7182600</v>
      </c>
      <c r="S1669" s="143"/>
      <c r="T1669" s="314">
        <v>0</v>
      </c>
      <c r="U1669" s="78">
        <f t="shared" si="1401"/>
        <v>66</v>
      </c>
      <c r="V1669" s="78">
        <f t="shared" si="1401"/>
        <v>0</v>
      </c>
      <c r="W1669" s="78">
        <v>31.708915184046983</v>
      </c>
      <c r="X1669" s="78">
        <f t="shared" si="1402"/>
        <v>65.638279400879128</v>
      </c>
      <c r="Y1669" s="315">
        <v>0</v>
      </c>
      <c r="Z1669" s="316">
        <f t="shared" si="1403"/>
        <v>10942700</v>
      </c>
      <c r="AA1669" s="316">
        <f t="shared" si="1404"/>
        <v>3760100</v>
      </c>
      <c r="AB1669" s="316" t="e">
        <f t="shared" si="1403"/>
        <v>#VALUE!</v>
      </c>
      <c r="AC1669" s="316"/>
      <c r="AD1669" s="317"/>
    </row>
    <row r="1670" spans="2:30" s="104" customFormat="1" ht="30" customHeight="1">
      <c r="B1670" s="571"/>
      <c r="C1670" s="309" t="s">
        <v>2768</v>
      </c>
      <c r="D1670" s="310"/>
      <c r="E1670" s="310"/>
      <c r="F1670" s="838" t="s">
        <v>1835</v>
      </c>
      <c r="G1670" s="839"/>
      <c r="H1670" s="159" t="s">
        <v>376</v>
      </c>
      <c r="I1670" s="383" t="s">
        <v>44</v>
      </c>
      <c r="J1670" s="222">
        <v>28370000</v>
      </c>
      <c r="K1670" s="311" t="s">
        <v>45</v>
      </c>
      <c r="L1670" s="140" t="s">
        <v>46</v>
      </c>
      <c r="M1670" s="434" t="s">
        <v>2769</v>
      </c>
      <c r="N1670" s="142">
        <v>20953350</v>
      </c>
      <c r="O1670" s="75">
        <v>0</v>
      </c>
      <c r="P1670" s="74">
        <f t="shared" si="1400"/>
        <v>0</v>
      </c>
      <c r="Q1670" s="574">
        <v>12567720</v>
      </c>
      <c r="R1670" s="74">
        <f t="shared" si="1400"/>
        <v>12567720</v>
      </c>
      <c r="S1670" s="143"/>
      <c r="T1670" s="314">
        <v>0</v>
      </c>
      <c r="U1670" s="78">
        <f t="shared" si="1401"/>
        <v>45</v>
      </c>
      <c r="V1670" s="78">
        <f t="shared" si="1401"/>
        <v>0</v>
      </c>
      <c r="W1670" s="78">
        <v>31.708915184046983</v>
      </c>
      <c r="X1670" s="78">
        <f t="shared" si="1402"/>
        <v>44.299330278463167</v>
      </c>
      <c r="Y1670" s="315">
        <v>0</v>
      </c>
      <c r="Z1670" s="316">
        <f t="shared" si="1403"/>
        <v>28370000</v>
      </c>
      <c r="AA1670" s="316">
        <f t="shared" si="1404"/>
        <v>15802280</v>
      </c>
      <c r="AB1670" s="316" t="e">
        <f t="shared" si="1403"/>
        <v>#VALUE!</v>
      </c>
      <c r="AC1670" s="316"/>
      <c r="AD1670" s="317"/>
    </row>
    <row r="1671" spans="2:30" s="104" customFormat="1" ht="30" customHeight="1">
      <c r="B1671" s="571"/>
      <c r="C1671" s="309" t="s">
        <v>2770</v>
      </c>
      <c r="D1671" s="310"/>
      <c r="E1671" s="310"/>
      <c r="F1671" s="838" t="s">
        <v>71</v>
      </c>
      <c r="G1671" s="839"/>
      <c r="H1671" s="159" t="s">
        <v>376</v>
      </c>
      <c r="I1671" s="383" t="s">
        <v>44</v>
      </c>
      <c r="J1671" s="222">
        <v>25398500</v>
      </c>
      <c r="K1671" s="311" t="s">
        <v>45</v>
      </c>
      <c r="L1671" s="140" t="s">
        <v>46</v>
      </c>
      <c r="M1671" s="434" t="s">
        <v>2771</v>
      </c>
      <c r="N1671" s="142">
        <v>5760000</v>
      </c>
      <c r="O1671" s="75">
        <v>0</v>
      </c>
      <c r="P1671" s="74">
        <f t="shared" si="1400"/>
        <v>0</v>
      </c>
      <c r="Q1671" s="574">
        <v>1599990</v>
      </c>
      <c r="R1671" s="74">
        <f t="shared" si="1400"/>
        <v>1599990</v>
      </c>
      <c r="S1671" s="143"/>
      <c r="T1671" s="314">
        <v>0</v>
      </c>
      <c r="U1671" s="78">
        <f t="shared" si="1401"/>
        <v>7</v>
      </c>
      <c r="V1671" s="78">
        <f t="shared" si="1401"/>
        <v>0</v>
      </c>
      <c r="W1671" s="78">
        <v>31.708915184046983</v>
      </c>
      <c r="X1671" s="78">
        <f t="shared" si="1402"/>
        <v>6.2995452487351606</v>
      </c>
      <c r="Y1671" s="315">
        <v>0</v>
      </c>
      <c r="Z1671" s="316">
        <f t="shared" si="1403"/>
        <v>25398500</v>
      </c>
      <c r="AA1671" s="316">
        <f t="shared" si="1404"/>
        <v>23798510</v>
      </c>
      <c r="AB1671" s="316" t="e">
        <f t="shared" si="1403"/>
        <v>#VALUE!</v>
      </c>
      <c r="AC1671" s="316"/>
      <c r="AD1671" s="317"/>
    </row>
    <row r="1672" spans="2:30" s="104" customFormat="1" ht="30" customHeight="1">
      <c r="B1672" s="571"/>
      <c r="C1672" s="309" t="s">
        <v>2772</v>
      </c>
      <c r="D1672" s="310"/>
      <c r="E1672" s="310"/>
      <c r="F1672" s="838" t="s">
        <v>73</v>
      </c>
      <c r="G1672" s="839"/>
      <c r="H1672" s="159" t="s">
        <v>376</v>
      </c>
      <c r="I1672" s="383" t="s">
        <v>44</v>
      </c>
      <c r="J1672" s="222">
        <v>11315800</v>
      </c>
      <c r="K1672" s="311" t="s">
        <v>45</v>
      </c>
      <c r="L1672" s="140" t="s">
        <v>46</v>
      </c>
      <c r="M1672" s="434" t="s">
        <v>2773</v>
      </c>
      <c r="N1672" s="142">
        <v>5565000</v>
      </c>
      <c r="O1672" s="75">
        <v>0</v>
      </c>
      <c r="P1672" s="74">
        <f t="shared" si="1400"/>
        <v>0</v>
      </c>
      <c r="Q1672" s="574">
        <v>0</v>
      </c>
      <c r="R1672" s="74">
        <f t="shared" si="1400"/>
        <v>0</v>
      </c>
      <c r="S1672" s="143"/>
      <c r="T1672" s="314">
        <v>0</v>
      </c>
      <c r="U1672" s="78">
        <f t="shared" si="1401"/>
        <v>0</v>
      </c>
      <c r="V1672" s="78">
        <f t="shared" si="1401"/>
        <v>0</v>
      </c>
      <c r="W1672" s="78">
        <v>31.708915184046983</v>
      </c>
      <c r="X1672" s="78">
        <f t="shared" si="1402"/>
        <v>0</v>
      </c>
      <c r="Y1672" s="315">
        <v>0</v>
      </c>
      <c r="Z1672" s="316">
        <f t="shared" si="1403"/>
        <v>11315800</v>
      </c>
      <c r="AA1672" s="316">
        <f t="shared" si="1404"/>
        <v>11315800</v>
      </c>
      <c r="AB1672" s="316" t="e">
        <f t="shared" si="1403"/>
        <v>#VALUE!</v>
      </c>
      <c r="AC1672" s="316"/>
      <c r="AD1672" s="317"/>
    </row>
    <row r="1673" spans="2:30" s="104" customFormat="1" ht="30" customHeight="1">
      <c r="B1673" s="571"/>
      <c r="C1673" s="309" t="s">
        <v>2774</v>
      </c>
      <c r="D1673" s="310"/>
      <c r="E1673" s="310"/>
      <c r="F1673" s="838" t="s">
        <v>77</v>
      </c>
      <c r="G1673" s="839"/>
      <c r="H1673" s="159" t="s">
        <v>376</v>
      </c>
      <c r="I1673" s="383" t="s">
        <v>44</v>
      </c>
      <c r="J1673" s="222">
        <v>52042000</v>
      </c>
      <c r="K1673" s="311" t="s">
        <v>45</v>
      </c>
      <c r="L1673" s="140" t="s">
        <v>46</v>
      </c>
      <c r="M1673" s="434" t="s">
        <v>2775</v>
      </c>
      <c r="N1673" s="142">
        <v>17755020</v>
      </c>
      <c r="O1673" s="75">
        <v>0</v>
      </c>
      <c r="P1673" s="74">
        <f t="shared" si="1400"/>
        <v>0</v>
      </c>
      <c r="Q1673" s="574">
        <v>9911500</v>
      </c>
      <c r="R1673" s="74">
        <f t="shared" si="1400"/>
        <v>9911500</v>
      </c>
      <c r="S1673" s="143"/>
      <c r="T1673" s="314">
        <v>0</v>
      </c>
      <c r="U1673" s="78">
        <f t="shared" si="1401"/>
        <v>20</v>
      </c>
      <c r="V1673" s="78">
        <f t="shared" si="1401"/>
        <v>0</v>
      </c>
      <c r="W1673" s="78">
        <v>31.708915184046983</v>
      </c>
      <c r="X1673" s="78">
        <f t="shared" si="1402"/>
        <v>19.045194266169631</v>
      </c>
      <c r="Y1673" s="315">
        <v>0</v>
      </c>
      <c r="Z1673" s="316">
        <f t="shared" si="1403"/>
        <v>52042000</v>
      </c>
      <c r="AA1673" s="316">
        <f t="shared" si="1404"/>
        <v>42130500</v>
      </c>
      <c r="AB1673" s="316" t="e">
        <f t="shared" si="1403"/>
        <v>#VALUE!</v>
      </c>
      <c r="AC1673" s="316"/>
      <c r="AD1673" s="317"/>
    </row>
    <row r="1674" spans="2:30" s="35" customFormat="1" ht="30" customHeight="1">
      <c r="B1674" s="572"/>
      <c r="C1674" s="51" t="s">
        <v>2776</v>
      </c>
      <c r="D1674" s="171"/>
      <c r="E1674" s="171"/>
      <c r="F1674" s="802" t="s">
        <v>193</v>
      </c>
      <c r="G1674" s="817"/>
      <c r="H1674" s="53"/>
      <c r="I1674" s="54"/>
      <c r="J1674" s="215"/>
      <c r="K1674" s="220"/>
      <c r="L1674" s="267"/>
      <c r="M1674" s="290"/>
      <c r="N1674" s="301"/>
      <c r="O1674" s="301"/>
      <c r="P1674" s="301"/>
      <c r="Q1674" s="301"/>
      <c r="R1674" s="301"/>
      <c r="S1674" s="270"/>
      <c r="T1674" s="61"/>
      <c r="U1674" s="62"/>
      <c r="V1674" s="62"/>
      <c r="W1674" s="62"/>
      <c r="X1674" s="62"/>
      <c r="Y1674" s="62"/>
      <c r="Z1674" s="63"/>
      <c r="AA1674" s="63"/>
      <c r="AB1674" s="63"/>
      <c r="AC1674" s="63"/>
      <c r="AD1674" s="64"/>
    </row>
    <row r="1675" spans="2:30" s="104" customFormat="1" ht="30" customHeight="1">
      <c r="B1675" s="571"/>
      <c r="C1675" s="82" t="s">
        <v>2777</v>
      </c>
      <c r="D1675" s="310"/>
      <c r="E1675" s="310"/>
      <c r="F1675" s="822" t="s">
        <v>197</v>
      </c>
      <c r="G1675" s="823"/>
      <c r="H1675" s="159" t="s">
        <v>376</v>
      </c>
      <c r="I1675" s="383" t="s">
        <v>44</v>
      </c>
      <c r="J1675" s="222">
        <v>171775800</v>
      </c>
      <c r="K1675" s="311" t="s">
        <v>45</v>
      </c>
      <c r="L1675" s="140" t="s">
        <v>46</v>
      </c>
      <c r="M1675" s="141" t="s">
        <v>2778</v>
      </c>
      <c r="N1675" s="142">
        <v>0</v>
      </c>
      <c r="O1675" s="75">
        <v>0</v>
      </c>
      <c r="P1675" s="74">
        <f t="shared" ref="P1675:R1676" si="1405">O1675</f>
        <v>0</v>
      </c>
      <c r="Q1675" s="575">
        <v>72400000</v>
      </c>
      <c r="R1675" s="74">
        <f t="shared" si="1405"/>
        <v>72400000</v>
      </c>
      <c r="S1675" s="143"/>
      <c r="T1675" s="314">
        <v>0</v>
      </c>
      <c r="U1675" s="78">
        <f t="shared" ref="U1675:V1676" si="1406">ROUNDUP(X1675,0)</f>
        <v>43</v>
      </c>
      <c r="V1675" s="78">
        <f t="shared" si="1406"/>
        <v>0</v>
      </c>
      <c r="W1675" s="78">
        <v>31.708915184046983</v>
      </c>
      <c r="X1675" s="78">
        <f t="shared" ref="X1675:X1676" si="1407">Q1675/J1675*100</f>
        <v>42.147962635016107</v>
      </c>
      <c r="Y1675" s="315">
        <v>0</v>
      </c>
      <c r="Z1675" s="316">
        <f t="shared" ref="Z1675:AB1676" si="1408">J1675-P1675</f>
        <v>171775800</v>
      </c>
      <c r="AA1675" s="316">
        <f>J1675-Q1675</f>
        <v>99375800</v>
      </c>
      <c r="AB1675" s="316" t="e">
        <f t="shared" si="1408"/>
        <v>#VALUE!</v>
      </c>
      <c r="AC1675" s="316"/>
      <c r="AD1675" s="317"/>
    </row>
    <row r="1676" spans="2:30" s="104" customFormat="1" ht="30" customHeight="1">
      <c r="B1676" s="571"/>
      <c r="C1676" s="82" t="s">
        <v>2779</v>
      </c>
      <c r="D1676" s="310"/>
      <c r="E1676" s="310"/>
      <c r="F1676" s="838" t="s">
        <v>1155</v>
      </c>
      <c r="G1676" s="839"/>
      <c r="H1676" s="159" t="s">
        <v>376</v>
      </c>
      <c r="I1676" s="383" t="s">
        <v>44</v>
      </c>
      <c r="J1676" s="222">
        <v>124432100</v>
      </c>
      <c r="K1676" s="311" t="s">
        <v>45</v>
      </c>
      <c r="L1676" s="140" t="s">
        <v>46</v>
      </c>
      <c r="M1676" s="141" t="s">
        <v>2780</v>
      </c>
      <c r="N1676" s="142">
        <v>0</v>
      </c>
      <c r="O1676" s="75">
        <v>0</v>
      </c>
      <c r="P1676" s="74">
        <f t="shared" si="1405"/>
        <v>0</v>
      </c>
      <c r="Q1676" s="74">
        <f t="shared" si="1405"/>
        <v>0</v>
      </c>
      <c r="R1676" s="74">
        <f t="shared" si="1405"/>
        <v>0</v>
      </c>
      <c r="S1676" s="143"/>
      <c r="T1676" s="314">
        <v>0</v>
      </c>
      <c r="U1676" s="78">
        <f t="shared" si="1406"/>
        <v>0</v>
      </c>
      <c r="V1676" s="78">
        <f t="shared" si="1406"/>
        <v>0</v>
      </c>
      <c r="W1676" s="78">
        <v>31.708915184046983</v>
      </c>
      <c r="X1676" s="78">
        <f t="shared" si="1407"/>
        <v>0</v>
      </c>
      <c r="Y1676" s="315">
        <v>0</v>
      </c>
      <c r="Z1676" s="316">
        <f t="shared" si="1408"/>
        <v>124432100</v>
      </c>
      <c r="AA1676" s="316">
        <f>J1676-Q1676</f>
        <v>124432100</v>
      </c>
      <c r="AB1676" s="316" t="e">
        <f t="shared" si="1408"/>
        <v>#VALUE!</v>
      </c>
      <c r="AC1676" s="316"/>
      <c r="AD1676" s="317"/>
    </row>
    <row r="1677" spans="2:30" s="35" customFormat="1" ht="30" customHeight="1">
      <c r="B1677" s="572"/>
      <c r="C1677" s="51" t="s">
        <v>2781</v>
      </c>
      <c r="D1677" s="171"/>
      <c r="E1677" s="171"/>
      <c r="F1677" s="802" t="s">
        <v>79</v>
      </c>
      <c r="G1677" s="817"/>
      <c r="H1677" s="53"/>
      <c r="I1677" s="54"/>
      <c r="J1677" s="215"/>
      <c r="K1677" s="220"/>
      <c r="L1677" s="267"/>
      <c r="M1677" s="290"/>
      <c r="N1677" s="301"/>
      <c r="O1677" s="301"/>
      <c r="P1677" s="301"/>
      <c r="Q1677" s="301"/>
      <c r="R1677" s="301"/>
      <c r="S1677" s="270"/>
      <c r="T1677" s="61"/>
      <c r="U1677" s="62"/>
      <c r="V1677" s="62"/>
      <c r="W1677" s="62"/>
      <c r="X1677" s="62"/>
      <c r="Y1677" s="62"/>
      <c r="Z1677" s="63"/>
      <c r="AA1677" s="63"/>
      <c r="AB1677" s="63"/>
      <c r="AC1677" s="63"/>
      <c r="AD1677" s="64"/>
    </row>
    <row r="1678" spans="2:30" s="104" customFormat="1" ht="30" customHeight="1">
      <c r="B1678" s="571"/>
      <c r="C1678" s="82" t="s">
        <v>2782</v>
      </c>
      <c r="D1678" s="310"/>
      <c r="E1678" s="310"/>
      <c r="F1678" s="822" t="s">
        <v>81</v>
      </c>
      <c r="G1678" s="823"/>
      <c r="H1678" s="159" t="s">
        <v>376</v>
      </c>
      <c r="I1678" s="383" t="s">
        <v>44</v>
      </c>
      <c r="J1678" s="222">
        <v>5500000</v>
      </c>
      <c r="K1678" s="311" t="s">
        <v>45</v>
      </c>
      <c r="L1678" s="140" t="s">
        <v>46</v>
      </c>
      <c r="M1678" s="141" t="s">
        <v>2783</v>
      </c>
      <c r="N1678" s="142">
        <v>0</v>
      </c>
      <c r="O1678" s="75">
        <v>0</v>
      </c>
      <c r="P1678" s="74">
        <f t="shared" ref="P1678:R1679" si="1409">O1678</f>
        <v>0</v>
      </c>
      <c r="Q1678" s="574">
        <v>3500000</v>
      </c>
      <c r="R1678" s="74">
        <f t="shared" si="1409"/>
        <v>3500000</v>
      </c>
      <c r="S1678" s="143"/>
      <c r="T1678" s="314">
        <v>0</v>
      </c>
      <c r="U1678" s="78">
        <f t="shared" ref="U1678:V1680" si="1410">ROUNDUP(X1678,0)</f>
        <v>64</v>
      </c>
      <c r="V1678" s="78">
        <f t="shared" si="1410"/>
        <v>0</v>
      </c>
      <c r="W1678" s="78">
        <v>31.708915184046983</v>
      </c>
      <c r="X1678" s="78">
        <f t="shared" ref="X1678:X1680" si="1411">Q1678/J1678*100</f>
        <v>63.636363636363633</v>
      </c>
      <c r="Y1678" s="315">
        <v>0</v>
      </c>
      <c r="Z1678" s="316">
        <f t="shared" ref="Z1678:AB1680" si="1412">J1678-P1678</f>
        <v>5500000</v>
      </c>
      <c r="AA1678" s="316">
        <f>J1678-Q1678</f>
        <v>2000000</v>
      </c>
      <c r="AB1678" s="316" t="e">
        <f t="shared" si="1412"/>
        <v>#VALUE!</v>
      </c>
      <c r="AC1678" s="316"/>
      <c r="AD1678" s="317"/>
    </row>
    <row r="1679" spans="2:30" s="104" customFormat="1" ht="30" customHeight="1">
      <c r="B1679" s="571"/>
      <c r="C1679" s="82" t="s">
        <v>2784</v>
      </c>
      <c r="D1679" s="310"/>
      <c r="E1679" s="310"/>
      <c r="F1679" s="822" t="s">
        <v>83</v>
      </c>
      <c r="G1679" s="823"/>
      <c r="H1679" s="159" t="s">
        <v>376</v>
      </c>
      <c r="I1679" s="383" t="s">
        <v>44</v>
      </c>
      <c r="J1679" s="222">
        <v>12320000</v>
      </c>
      <c r="K1679" s="311" t="s">
        <v>45</v>
      </c>
      <c r="L1679" s="140" t="s">
        <v>46</v>
      </c>
      <c r="M1679" s="141"/>
      <c r="N1679" s="142">
        <v>6509905</v>
      </c>
      <c r="O1679" s="75">
        <v>0</v>
      </c>
      <c r="P1679" s="74">
        <f t="shared" si="1409"/>
        <v>0</v>
      </c>
      <c r="Q1679" s="574">
        <v>1674200</v>
      </c>
      <c r="R1679" s="74">
        <f t="shared" si="1409"/>
        <v>1674200</v>
      </c>
      <c r="S1679" s="143"/>
      <c r="T1679" s="314">
        <v>0</v>
      </c>
      <c r="U1679" s="78">
        <f t="shared" si="1410"/>
        <v>14</v>
      </c>
      <c r="V1679" s="78">
        <f t="shared" si="1410"/>
        <v>0</v>
      </c>
      <c r="W1679" s="78">
        <v>31.708915184046983</v>
      </c>
      <c r="X1679" s="78">
        <f t="shared" si="1411"/>
        <v>13.589285714285715</v>
      </c>
      <c r="Y1679" s="315">
        <v>0</v>
      </c>
      <c r="Z1679" s="316">
        <f t="shared" si="1412"/>
        <v>12320000</v>
      </c>
      <c r="AA1679" s="316">
        <f>J1679-Q1679</f>
        <v>10645800</v>
      </c>
      <c r="AB1679" s="316" t="e">
        <f t="shared" si="1412"/>
        <v>#VALUE!</v>
      </c>
      <c r="AC1679" s="316"/>
      <c r="AD1679" s="317"/>
    </row>
    <row r="1680" spans="2:30" s="104" customFormat="1" ht="30" customHeight="1">
      <c r="B1680" s="571"/>
      <c r="C1680" s="82" t="s">
        <v>2785</v>
      </c>
      <c r="D1680" s="310"/>
      <c r="E1680" s="310"/>
      <c r="F1680" s="822" t="s">
        <v>87</v>
      </c>
      <c r="G1680" s="823"/>
      <c r="H1680" s="159" t="s">
        <v>376</v>
      </c>
      <c r="I1680" s="383" t="s">
        <v>44</v>
      </c>
      <c r="J1680" s="222">
        <v>151867059</v>
      </c>
      <c r="K1680" s="311" t="s">
        <v>45</v>
      </c>
      <c r="L1680" s="140" t="s">
        <v>46</v>
      </c>
      <c r="M1680" s="141" t="s">
        <v>2786</v>
      </c>
      <c r="N1680" s="142">
        <v>152000000</v>
      </c>
      <c r="O1680" s="75">
        <v>16000000</v>
      </c>
      <c r="P1680" s="74">
        <v>16000000</v>
      </c>
      <c r="Q1680" s="574">
        <v>74000000</v>
      </c>
      <c r="R1680" s="74">
        <v>16000000</v>
      </c>
      <c r="S1680" s="143"/>
      <c r="T1680" s="314">
        <v>0</v>
      </c>
      <c r="U1680" s="78">
        <f t="shared" si="1410"/>
        <v>49</v>
      </c>
      <c r="V1680" s="78">
        <f t="shared" si="1410"/>
        <v>0</v>
      </c>
      <c r="W1680" s="78">
        <v>31.708915184046983</v>
      </c>
      <c r="X1680" s="78">
        <f t="shared" si="1411"/>
        <v>48.726827586751384</v>
      </c>
      <c r="Y1680" s="315">
        <v>0</v>
      </c>
      <c r="Z1680" s="316">
        <f t="shared" si="1412"/>
        <v>135867059</v>
      </c>
      <c r="AA1680" s="316">
        <f>J1680-Q1680</f>
        <v>77867059</v>
      </c>
      <c r="AB1680" s="316" t="e">
        <f t="shared" si="1412"/>
        <v>#VALUE!</v>
      </c>
      <c r="AC1680" s="316"/>
      <c r="AD1680" s="317"/>
    </row>
    <row r="1681" spans="2:30" s="35" customFormat="1" ht="30" customHeight="1">
      <c r="B1681" s="572"/>
      <c r="C1681" s="51" t="s">
        <v>2787</v>
      </c>
      <c r="D1681" s="171"/>
      <c r="E1681" s="171"/>
      <c r="F1681" s="802" t="s">
        <v>90</v>
      </c>
      <c r="G1681" s="817"/>
      <c r="H1681" s="53"/>
      <c r="I1681" s="54"/>
      <c r="J1681" s="215"/>
      <c r="K1681" s="220"/>
      <c r="L1681" s="267"/>
      <c r="M1681" s="290"/>
      <c r="N1681" s="301"/>
      <c r="O1681" s="301"/>
      <c r="P1681" s="301"/>
      <c r="Q1681" s="301"/>
      <c r="R1681" s="301"/>
      <c r="S1681" s="270"/>
      <c r="T1681" s="61"/>
      <c r="U1681" s="62"/>
      <c r="V1681" s="62"/>
      <c r="W1681" s="62"/>
      <c r="X1681" s="62"/>
      <c r="Y1681" s="62"/>
      <c r="Z1681" s="63"/>
      <c r="AA1681" s="63"/>
      <c r="AB1681" s="63"/>
      <c r="AC1681" s="63"/>
      <c r="AD1681" s="64"/>
    </row>
    <row r="1682" spans="2:30" s="104" customFormat="1" ht="30" customHeight="1">
      <c r="B1682" s="571"/>
      <c r="C1682" s="82" t="s">
        <v>2788</v>
      </c>
      <c r="D1682" s="310"/>
      <c r="E1682" s="310"/>
      <c r="F1682" s="822" t="s">
        <v>1332</v>
      </c>
      <c r="G1682" s="823"/>
      <c r="H1682" s="159" t="s">
        <v>376</v>
      </c>
      <c r="I1682" s="383" t="s">
        <v>44</v>
      </c>
      <c r="J1682" s="222">
        <v>33378500</v>
      </c>
      <c r="K1682" s="311" t="s">
        <v>45</v>
      </c>
      <c r="L1682" s="140" t="s">
        <v>46</v>
      </c>
      <c r="M1682" s="434" t="s">
        <v>2789</v>
      </c>
      <c r="N1682" s="142">
        <v>3450000</v>
      </c>
      <c r="O1682" s="75">
        <v>0</v>
      </c>
      <c r="P1682" s="74">
        <f t="shared" ref="P1682:R1684" si="1413">O1682</f>
        <v>0</v>
      </c>
      <c r="Q1682" s="335">
        <v>4636000</v>
      </c>
      <c r="R1682" s="74">
        <f t="shared" si="1413"/>
        <v>4636000</v>
      </c>
      <c r="S1682" s="143"/>
      <c r="T1682" s="314">
        <v>0</v>
      </c>
      <c r="U1682" s="78">
        <f t="shared" ref="U1682:V1684" si="1414">ROUNDUP(X1682,0)</f>
        <v>14</v>
      </c>
      <c r="V1682" s="78">
        <f t="shared" si="1414"/>
        <v>0</v>
      </c>
      <c r="W1682" s="78">
        <v>31.708915184046983</v>
      </c>
      <c r="X1682" s="78">
        <f t="shared" ref="X1682:X1684" si="1415">Q1682/J1682*100</f>
        <v>13.889180160882006</v>
      </c>
      <c r="Y1682" s="315">
        <f>(P1682/J1682)*100</f>
        <v>0</v>
      </c>
      <c r="Z1682" s="316">
        <f t="shared" ref="Z1682:AB1684" si="1416">J1682-P1682</f>
        <v>33378500</v>
      </c>
      <c r="AA1682" s="316">
        <f>J1682-Q1682</f>
        <v>28742500</v>
      </c>
      <c r="AB1682" s="316" t="e">
        <f t="shared" si="1416"/>
        <v>#VALUE!</v>
      </c>
      <c r="AC1682" s="316"/>
      <c r="AD1682" s="317"/>
    </row>
    <row r="1683" spans="2:30" s="104" customFormat="1" ht="30" customHeight="1">
      <c r="B1683" s="571"/>
      <c r="C1683" s="82" t="s">
        <v>2790</v>
      </c>
      <c r="D1683" s="310"/>
      <c r="E1683" s="310"/>
      <c r="F1683" s="822" t="s">
        <v>2791</v>
      </c>
      <c r="G1683" s="823"/>
      <c r="H1683" s="159" t="s">
        <v>376</v>
      </c>
      <c r="I1683" s="383" t="s">
        <v>44</v>
      </c>
      <c r="J1683" s="222">
        <v>15000000</v>
      </c>
      <c r="K1683" s="311" t="s">
        <v>45</v>
      </c>
      <c r="L1683" s="140" t="s">
        <v>46</v>
      </c>
      <c r="M1683" s="434" t="s">
        <v>2792</v>
      </c>
      <c r="N1683" s="142">
        <v>6595000</v>
      </c>
      <c r="O1683" s="75">
        <v>0</v>
      </c>
      <c r="P1683" s="74">
        <f t="shared" si="1413"/>
        <v>0</v>
      </c>
      <c r="Q1683" s="74">
        <f t="shared" si="1413"/>
        <v>0</v>
      </c>
      <c r="R1683" s="74">
        <f t="shared" si="1413"/>
        <v>0</v>
      </c>
      <c r="S1683" s="143"/>
      <c r="T1683" s="314">
        <v>0</v>
      </c>
      <c r="U1683" s="78">
        <f t="shared" si="1414"/>
        <v>0</v>
      </c>
      <c r="V1683" s="78">
        <f t="shared" si="1414"/>
        <v>0</v>
      </c>
      <c r="W1683" s="78">
        <v>31.708915184046983</v>
      </c>
      <c r="X1683" s="78">
        <f t="shared" si="1415"/>
        <v>0</v>
      </c>
      <c r="Y1683" s="315">
        <f>(P1683/J1683)*100</f>
        <v>0</v>
      </c>
      <c r="Z1683" s="316">
        <f t="shared" si="1416"/>
        <v>15000000</v>
      </c>
      <c r="AA1683" s="316">
        <f>J1683-Q1683</f>
        <v>15000000</v>
      </c>
      <c r="AB1683" s="316" t="e">
        <f t="shared" si="1416"/>
        <v>#VALUE!</v>
      </c>
      <c r="AC1683" s="316"/>
      <c r="AD1683" s="317"/>
    </row>
    <row r="1684" spans="2:30" s="100" customFormat="1" ht="30" customHeight="1">
      <c r="B1684" s="89"/>
      <c r="C1684" s="82" t="s">
        <v>2793</v>
      </c>
      <c r="D1684" s="83"/>
      <c r="E1684" s="83"/>
      <c r="F1684" s="822" t="s">
        <v>1175</v>
      </c>
      <c r="G1684" s="823"/>
      <c r="H1684" s="159" t="s">
        <v>376</v>
      </c>
      <c r="I1684" s="383" t="s">
        <v>44</v>
      </c>
      <c r="J1684" s="222">
        <v>11785200</v>
      </c>
      <c r="K1684" s="311" t="s">
        <v>45</v>
      </c>
      <c r="L1684" s="140" t="s">
        <v>46</v>
      </c>
      <c r="M1684" s="434" t="s">
        <v>2794</v>
      </c>
      <c r="N1684" s="142">
        <v>3510000</v>
      </c>
      <c r="O1684" s="75">
        <v>0</v>
      </c>
      <c r="P1684" s="74">
        <f t="shared" si="1413"/>
        <v>0</v>
      </c>
      <c r="Q1684" s="74">
        <f t="shared" si="1413"/>
        <v>0</v>
      </c>
      <c r="R1684" s="74">
        <f t="shared" si="1413"/>
        <v>0</v>
      </c>
      <c r="S1684" s="143"/>
      <c r="T1684" s="314">
        <v>0</v>
      </c>
      <c r="U1684" s="78">
        <f t="shared" si="1414"/>
        <v>0</v>
      </c>
      <c r="V1684" s="78">
        <f t="shared" si="1414"/>
        <v>0</v>
      </c>
      <c r="W1684" s="78">
        <v>31.708915184046983</v>
      </c>
      <c r="X1684" s="78">
        <f t="shared" si="1415"/>
        <v>0</v>
      </c>
      <c r="Y1684" s="315">
        <f>(P1684/J1684)*100</f>
        <v>0</v>
      </c>
      <c r="Z1684" s="316">
        <f t="shared" si="1416"/>
        <v>11785200</v>
      </c>
      <c r="AA1684" s="316">
        <f>J1684-Q1684</f>
        <v>11785200</v>
      </c>
      <c r="AB1684" s="316" t="e">
        <f t="shared" si="1416"/>
        <v>#VALUE!</v>
      </c>
      <c r="AC1684" s="102"/>
      <c r="AD1684" s="103"/>
    </row>
    <row r="1685" spans="2:30" s="35" customFormat="1" ht="30" customHeight="1">
      <c r="B1685" s="572"/>
      <c r="C1685" s="51" t="s">
        <v>2795</v>
      </c>
      <c r="D1685" s="171"/>
      <c r="E1685" s="171"/>
      <c r="F1685" s="802" t="s">
        <v>2796</v>
      </c>
      <c r="G1685" s="817"/>
      <c r="H1685" s="54"/>
      <c r="I1685" s="266"/>
      <c r="J1685" s="215"/>
      <c r="K1685" s="220"/>
      <c r="L1685" s="267"/>
      <c r="M1685" s="290"/>
      <c r="N1685" s="301"/>
      <c r="O1685" s="301"/>
      <c r="P1685" s="301"/>
      <c r="Q1685" s="301"/>
      <c r="R1685" s="301"/>
      <c r="S1685" s="270"/>
      <c r="T1685" s="61"/>
      <c r="U1685" s="62"/>
      <c r="V1685" s="62"/>
      <c r="W1685" s="62"/>
      <c r="X1685" s="62"/>
      <c r="Y1685" s="62"/>
      <c r="Z1685" s="63"/>
      <c r="AA1685" s="63"/>
      <c r="AB1685" s="63"/>
      <c r="AC1685" s="63"/>
      <c r="AD1685" s="64"/>
    </row>
    <row r="1686" spans="2:30" s="35" customFormat="1" ht="30" customHeight="1">
      <c r="B1686" s="572"/>
      <c r="C1686" s="51" t="s">
        <v>2797</v>
      </c>
      <c r="D1686" s="171"/>
      <c r="E1686" s="171"/>
      <c r="F1686" s="802" t="s">
        <v>2798</v>
      </c>
      <c r="G1686" s="817"/>
      <c r="H1686" s="54"/>
      <c r="I1686" s="266"/>
      <c r="J1686" s="215"/>
      <c r="K1686" s="220"/>
      <c r="L1686" s="267"/>
      <c r="M1686" s="290"/>
      <c r="N1686" s="301"/>
      <c r="O1686" s="301"/>
      <c r="P1686" s="301"/>
      <c r="Q1686" s="301"/>
      <c r="R1686" s="301"/>
      <c r="S1686" s="270"/>
      <c r="T1686" s="61"/>
      <c r="U1686" s="62"/>
      <c r="V1686" s="62"/>
      <c r="W1686" s="62"/>
      <c r="X1686" s="62"/>
      <c r="Y1686" s="62"/>
      <c r="Z1686" s="63"/>
      <c r="AA1686" s="63"/>
      <c r="AB1686" s="63"/>
      <c r="AC1686" s="63"/>
      <c r="AD1686" s="64"/>
    </row>
    <row r="1687" spans="2:30" s="104" customFormat="1" ht="30" customHeight="1">
      <c r="B1687" s="571"/>
      <c r="C1687" s="309" t="s">
        <v>2799</v>
      </c>
      <c r="D1687" s="310"/>
      <c r="E1687" s="310"/>
      <c r="F1687" s="838" t="s">
        <v>2800</v>
      </c>
      <c r="G1687" s="839"/>
      <c r="H1687" s="145" t="s">
        <v>376</v>
      </c>
      <c r="I1687" s="576" t="s">
        <v>44</v>
      </c>
      <c r="J1687" s="222">
        <v>116845100</v>
      </c>
      <c r="K1687" s="311" t="s">
        <v>45</v>
      </c>
      <c r="L1687" s="372" t="s">
        <v>46</v>
      </c>
      <c r="M1687" s="577" t="s">
        <v>2801</v>
      </c>
      <c r="N1687" s="142">
        <v>13863000</v>
      </c>
      <c r="O1687" s="75">
        <v>0</v>
      </c>
      <c r="P1687" s="74">
        <f t="shared" ref="P1687:R1700" si="1417">O1687</f>
        <v>0</v>
      </c>
      <c r="Q1687" s="574">
        <v>29902400</v>
      </c>
      <c r="R1687" s="74">
        <f t="shared" si="1417"/>
        <v>29902400</v>
      </c>
      <c r="S1687" s="143"/>
      <c r="T1687" s="314">
        <v>0</v>
      </c>
      <c r="U1687" s="78">
        <f t="shared" ref="U1687:V1701" si="1418">ROUNDUP(X1687,0)</f>
        <v>26</v>
      </c>
      <c r="V1687" s="78">
        <f t="shared" si="1418"/>
        <v>0</v>
      </c>
      <c r="W1687" s="78">
        <v>31.708915184046983</v>
      </c>
      <c r="X1687" s="78">
        <f t="shared" ref="X1687:X1700" si="1419">Q1687/J1687*100</f>
        <v>25.591488218162333</v>
      </c>
      <c r="Y1687" s="315">
        <f t="shared" ref="Y1687:Y1700" si="1420">(P1687/J1687)*100</f>
        <v>0</v>
      </c>
      <c r="Z1687" s="316">
        <f t="shared" ref="Z1687:AB1700" si="1421">J1687-P1687</f>
        <v>116845100</v>
      </c>
      <c r="AA1687" s="316">
        <f t="shared" ref="AA1687:AA1701" si="1422">J1687-Q1687</f>
        <v>86942700</v>
      </c>
      <c r="AB1687" s="316" t="e">
        <f t="shared" si="1421"/>
        <v>#VALUE!</v>
      </c>
      <c r="AC1687" s="316"/>
      <c r="AD1687" s="317"/>
    </row>
    <row r="1688" spans="2:30" s="104" customFormat="1" ht="30" customHeight="1">
      <c r="B1688" s="571"/>
      <c r="C1688" s="309" t="s">
        <v>2802</v>
      </c>
      <c r="D1688" s="310"/>
      <c r="E1688" s="310"/>
      <c r="F1688" s="838" t="s">
        <v>2803</v>
      </c>
      <c r="G1688" s="839"/>
      <c r="H1688" s="145" t="s">
        <v>376</v>
      </c>
      <c r="I1688" s="576" t="s">
        <v>44</v>
      </c>
      <c r="J1688" s="222">
        <v>33246900</v>
      </c>
      <c r="K1688" s="311" t="s">
        <v>45</v>
      </c>
      <c r="L1688" s="372" t="s">
        <v>46</v>
      </c>
      <c r="M1688" s="577" t="s">
        <v>2804</v>
      </c>
      <c r="N1688" s="142">
        <v>3376300</v>
      </c>
      <c r="O1688" s="75">
        <v>0</v>
      </c>
      <c r="P1688" s="74">
        <f t="shared" si="1417"/>
        <v>0</v>
      </c>
      <c r="Q1688" s="574">
        <v>6091100</v>
      </c>
      <c r="R1688" s="74">
        <f t="shared" si="1417"/>
        <v>6091100</v>
      </c>
      <c r="S1688" s="143"/>
      <c r="T1688" s="314">
        <v>0</v>
      </c>
      <c r="U1688" s="78">
        <f t="shared" si="1418"/>
        <v>19</v>
      </c>
      <c r="V1688" s="78">
        <f t="shared" si="1418"/>
        <v>0</v>
      </c>
      <c r="W1688" s="78">
        <v>31.708915184046983</v>
      </c>
      <c r="X1688" s="78">
        <f t="shared" si="1419"/>
        <v>18.320805849567932</v>
      </c>
      <c r="Y1688" s="315">
        <f t="shared" si="1420"/>
        <v>0</v>
      </c>
      <c r="Z1688" s="316">
        <f t="shared" si="1421"/>
        <v>33246900</v>
      </c>
      <c r="AA1688" s="316">
        <f t="shared" si="1422"/>
        <v>27155800</v>
      </c>
      <c r="AB1688" s="316" t="e">
        <f t="shared" si="1421"/>
        <v>#VALUE!</v>
      </c>
      <c r="AC1688" s="316"/>
      <c r="AD1688" s="317"/>
    </row>
    <row r="1689" spans="2:30" s="104" customFormat="1" ht="30" customHeight="1">
      <c r="B1689" s="571"/>
      <c r="C1689" s="309" t="s">
        <v>2805</v>
      </c>
      <c r="D1689" s="310"/>
      <c r="E1689" s="310"/>
      <c r="F1689" s="838" t="s">
        <v>2806</v>
      </c>
      <c r="G1689" s="839"/>
      <c r="H1689" s="145" t="s">
        <v>376</v>
      </c>
      <c r="I1689" s="576" t="s">
        <v>44</v>
      </c>
      <c r="J1689" s="222">
        <v>68158800</v>
      </c>
      <c r="K1689" s="311" t="s">
        <v>45</v>
      </c>
      <c r="L1689" s="372" t="s">
        <v>46</v>
      </c>
      <c r="M1689" s="577" t="s">
        <v>2807</v>
      </c>
      <c r="N1689" s="142">
        <v>5799900</v>
      </c>
      <c r="O1689" s="75">
        <v>0</v>
      </c>
      <c r="P1689" s="74">
        <f t="shared" si="1417"/>
        <v>0</v>
      </c>
      <c r="Q1689" s="574">
        <v>5346800</v>
      </c>
      <c r="R1689" s="74">
        <f t="shared" si="1417"/>
        <v>5346800</v>
      </c>
      <c r="S1689" s="143"/>
      <c r="T1689" s="314">
        <v>0</v>
      </c>
      <c r="U1689" s="78">
        <f t="shared" si="1418"/>
        <v>8</v>
      </c>
      <c r="V1689" s="78">
        <f t="shared" si="1418"/>
        <v>0</v>
      </c>
      <c r="W1689" s="78">
        <v>31.708915184046983</v>
      </c>
      <c r="X1689" s="78">
        <f t="shared" si="1419"/>
        <v>7.8446216776116948</v>
      </c>
      <c r="Y1689" s="315">
        <f t="shared" si="1420"/>
        <v>0</v>
      </c>
      <c r="Z1689" s="316">
        <f t="shared" si="1421"/>
        <v>68158800</v>
      </c>
      <c r="AA1689" s="316">
        <f t="shared" si="1422"/>
        <v>62812000</v>
      </c>
      <c r="AB1689" s="316" t="e">
        <f t="shared" si="1421"/>
        <v>#VALUE!</v>
      </c>
      <c r="AC1689" s="316"/>
      <c r="AD1689" s="317"/>
    </row>
    <row r="1690" spans="2:30" s="104" customFormat="1" ht="30" customHeight="1">
      <c r="B1690" s="571"/>
      <c r="C1690" s="309" t="s">
        <v>2808</v>
      </c>
      <c r="D1690" s="310"/>
      <c r="E1690" s="310"/>
      <c r="F1690" s="838" t="s">
        <v>2809</v>
      </c>
      <c r="G1690" s="839"/>
      <c r="H1690" s="145" t="s">
        <v>376</v>
      </c>
      <c r="I1690" s="576" t="s">
        <v>44</v>
      </c>
      <c r="J1690" s="222">
        <v>108604600</v>
      </c>
      <c r="K1690" s="311" t="s">
        <v>45</v>
      </c>
      <c r="L1690" s="372" t="s">
        <v>46</v>
      </c>
      <c r="M1690" s="577" t="s">
        <v>2810</v>
      </c>
      <c r="N1690" s="142">
        <v>18625000</v>
      </c>
      <c r="O1690" s="75">
        <v>0</v>
      </c>
      <c r="P1690" s="74">
        <f t="shared" si="1417"/>
        <v>0</v>
      </c>
      <c r="Q1690" s="574">
        <v>28530679</v>
      </c>
      <c r="R1690" s="74">
        <f t="shared" si="1417"/>
        <v>28530679</v>
      </c>
      <c r="S1690" s="143"/>
      <c r="T1690" s="314">
        <v>0</v>
      </c>
      <c r="U1690" s="78">
        <f t="shared" si="1418"/>
        <v>27</v>
      </c>
      <c r="V1690" s="78">
        <f t="shared" si="1418"/>
        <v>0</v>
      </c>
      <c r="W1690" s="78">
        <v>31.708915184046983</v>
      </c>
      <c r="X1690" s="78">
        <f t="shared" si="1419"/>
        <v>26.270230726875287</v>
      </c>
      <c r="Y1690" s="315">
        <f t="shared" si="1420"/>
        <v>0</v>
      </c>
      <c r="Z1690" s="316">
        <f t="shared" si="1421"/>
        <v>108604600</v>
      </c>
      <c r="AA1690" s="316">
        <f t="shared" si="1422"/>
        <v>80073921</v>
      </c>
      <c r="AB1690" s="316" t="e">
        <f t="shared" si="1421"/>
        <v>#VALUE!</v>
      </c>
      <c r="AC1690" s="316"/>
      <c r="AD1690" s="317"/>
    </row>
    <row r="1691" spans="2:30" s="104" customFormat="1" ht="30" customHeight="1">
      <c r="B1691" s="571"/>
      <c r="C1691" s="309" t="s">
        <v>2811</v>
      </c>
      <c r="D1691" s="310"/>
      <c r="E1691" s="310"/>
      <c r="F1691" s="838" t="s">
        <v>2812</v>
      </c>
      <c r="G1691" s="839"/>
      <c r="H1691" s="145" t="s">
        <v>376</v>
      </c>
      <c r="I1691" s="576" t="s">
        <v>44</v>
      </c>
      <c r="J1691" s="222">
        <v>150139300</v>
      </c>
      <c r="K1691" s="311" t="s">
        <v>45</v>
      </c>
      <c r="L1691" s="372" t="s">
        <v>46</v>
      </c>
      <c r="M1691" s="577" t="s">
        <v>2812</v>
      </c>
      <c r="N1691" s="142">
        <v>13600000</v>
      </c>
      <c r="O1691" s="75">
        <v>0</v>
      </c>
      <c r="P1691" s="74">
        <f t="shared" si="1417"/>
        <v>0</v>
      </c>
      <c r="Q1691" s="574">
        <v>18795700</v>
      </c>
      <c r="R1691" s="74">
        <f t="shared" si="1417"/>
        <v>18795700</v>
      </c>
      <c r="S1691" s="143"/>
      <c r="T1691" s="314">
        <v>0</v>
      </c>
      <c r="U1691" s="78">
        <f t="shared" si="1418"/>
        <v>13</v>
      </c>
      <c r="V1691" s="78">
        <f t="shared" si="1418"/>
        <v>0</v>
      </c>
      <c r="W1691" s="78">
        <v>31.708915184046983</v>
      </c>
      <c r="X1691" s="78">
        <f t="shared" si="1419"/>
        <v>12.518840836476524</v>
      </c>
      <c r="Y1691" s="315">
        <f t="shared" si="1420"/>
        <v>0</v>
      </c>
      <c r="Z1691" s="316">
        <f t="shared" si="1421"/>
        <v>150139300</v>
      </c>
      <c r="AA1691" s="316">
        <f t="shared" si="1422"/>
        <v>131343600</v>
      </c>
      <c r="AB1691" s="316" t="e">
        <f t="shared" si="1421"/>
        <v>#VALUE!</v>
      </c>
      <c r="AC1691" s="316"/>
      <c r="AD1691" s="317"/>
    </row>
    <row r="1692" spans="2:30" s="104" customFormat="1" ht="30" customHeight="1">
      <c r="B1692" s="571"/>
      <c r="C1692" s="309" t="s">
        <v>2813</v>
      </c>
      <c r="D1692" s="310"/>
      <c r="E1692" s="310"/>
      <c r="F1692" s="838" t="s">
        <v>2814</v>
      </c>
      <c r="G1692" s="839"/>
      <c r="H1692" s="145" t="s">
        <v>376</v>
      </c>
      <c r="I1692" s="576" t="s">
        <v>44</v>
      </c>
      <c r="J1692" s="222">
        <v>52127000</v>
      </c>
      <c r="K1692" s="311" t="s">
        <v>45</v>
      </c>
      <c r="L1692" s="372" t="s">
        <v>46</v>
      </c>
      <c r="M1692" s="577" t="s">
        <v>2815</v>
      </c>
      <c r="N1692" s="142">
        <v>6809800</v>
      </c>
      <c r="O1692" s="75">
        <v>0</v>
      </c>
      <c r="P1692" s="74">
        <f t="shared" si="1417"/>
        <v>0</v>
      </c>
      <c r="Q1692" s="574">
        <v>11151700</v>
      </c>
      <c r="R1692" s="74">
        <f t="shared" si="1417"/>
        <v>11151700</v>
      </c>
      <c r="S1692" s="143"/>
      <c r="T1692" s="314">
        <v>0</v>
      </c>
      <c r="U1692" s="78">
        <f t="shared" si="1418"/>
        <v>22</v>
      </c>
      <c r="V1692" s="78">
        <f t="shared" si="1418"/>
        <v>0</v>
      </c>
      <c r="W1692" s="78">
        <v>31.708915184046983</v>
      </c>
      <c r="X1692" s="78">
        <f t="shared" si="1419"/>
        <v>21.393327833944021</v>
      </c>
      <c r="Y1692" s="315">
        <f t="shared" si="1420"/>
        <v>0</v>
      </c>
      <c r="Z1692" s="316">
        <f t="shared" si="1421"/>
        <v>52127000</v>
      </c>
      <c r="AA1692" s="316">
        <f t="shared" si="1422"/>
        <v>40975300</v>
      </c>
      <c r="AB1692" s="316" t="e">
        <f t="shared" si="1421"/>
        <v>#VALUE!</v>
      </c>
      <c r="AC1692" s="316"/>
      <c r="AD1692" s="317"/>
    </row>
    <row r="1693" spans="2:30" s="104" customFormat="1" ht="30" customHeight="1">
      <c r="B1693" s="571"/>
      <c r="C1693" s="309" t="s">
        <v>2816</v>
      </c>
      <c r="D1693" s="310"/>
      <c r="E1693" s="310"/>
      <c r="F1693" s="838" t="s">
        <v>2817</v>
      </c>
      <c r="G1693" s="839"/>
      <c r="H1693" s="145" t="s">
        <v>376</v>
      </c>
      <c r="I1693" s="576" t="s">
        <v>44</v>
      </c>
      <c r="J1693" s="222">
        <v>69699000</v>
      </c>
      <c r="K1693" s="311" t="s">
        <v>45</v>
      </c>
      <c r="L1693" s="372" t="s">
        <v>46</v>
      </c>
      <c r="M1693" s="577" t="s">
        <v>2818</v>
      </c>
      <c r="N1693" s="142">
        <v>1310000</v>
      </c>
      <c r="O1693" s="75">
        <v>0</v>
      </c>
      <c r="P1693" s="74">
        <f t="shared" si="1417"/>
        <v>0</v>
      </c>
      <c r="Q1693" s="574">
        <v>11134200</v>
      </c>
      <c r="R1693" s="74">
        <f t="shared" si="1417"/>
        <v>11134200</v>
      </c>
      <c r="S1693" s="143"/>
      <c r="T1693" s="314">
        <v>0</v>
      </c>
      <c r="U1693" s="78">
        <f t="shared" si="1418"/>
        <v>16</v>
      </c>
      <c r="V1693" s="78">
        <f t="shared" si="1418"/>
        <v>0</v>
      </c>
      <c r="W1693" s="78">
        <v>31.708915184046983</v>
      </c>
      <c r="X1693" s="78">
        <f t="shared" si="1419"/>
        <v>15.974691172039771</v>
      </c>
      <c r="Y1693" s="315">
        <f t="shared" si="1420"/>
        <v>0</v>
      </c>
      <c r="Z1693" s="316">
        <f t="shared" si="1421"/>
        <v>69699000</v>
      </c>
      <c r="AA1693" s="316">
        <f t="shared" si="1422"/>
        <v>58564800</v>
      </c>
      <c r="AB1693" s="316" t="e">
        <f t="shared" si="1421"/>
        <v>#VALUE!</v>
      </c>
      <c r="AC1693" s="316"/>
      <c r="AD1693" s="317"/>
    </row>
    <row r="1694" spans="2:30" s="104" customFormat="1" ht="30" customHeight="1">
      <c r="B1694" s="571"/>
      <c r="C1694" s="309" t="s">
        <v>2819</v>
      </c>
      <c r="D1694" s="310"/>
      <c r="E1694" s="310"/>
      <c r="F1694" s="838" t="s">
        <v>2820</v>
      </c>
      <c r="G1694" s="839"/>
      <c r="H1694" s="145" t="s">
        <v>376</v>
      </c>
      <c r="I1694" s="576" t="s">
        <v>44</v>
      </c>
      <c r="J1694" s="222">
        <v>258336400</v>
      </c>
      <c r="K1694" s="311" t="s">
        <v>45</v>
      </c>
      <c r="L1694" s="372" t="s">
        <v>46</v>
      </c>
      <c r="M1694" s="577" t="s">
        <v>2821</v>
      </c>
      <c r="N1694" s="142">
        <v>7428000</v>
      </c>
      <c r="O1694" s="75">
        <v>0</v>
      </c>
      <c r="P1694" s="74">
        <f t="shared" si="1417"/>
        <v>0</v>
      </c>
      <c r="Q1694" s="574">
        <v>70098800</v>
      </c>
      <c r="R1694" s="74">
        <f t="shared" si="1417"/>
        <v>70098800</v>
      </c>
      <c r="S1694" s="143"/>
      <c r="T1694" s="314">
        <v>0</v>
      </c>
      <c r="U1694" s="78">
        <f t="shared" si="1418"/>
        <v>28</v>
      </c>
      <c r="V1694" s="78">
        <f t="shared" si="1418"/>
        <v>0</v>
      </c>
      <c r="W1694" s="78">
        <v>31.708915184046983</v>
      </c>
      <c r="X1694" s="78">
        <f t="shared" si="1419"/>
        <v>27.134697239723089</v>
      </c>
      <c r="Y1694" s="315">
        <f t="shared" si="1420"/>
        <v>0</v>
      </c>
      <c r="Z1694" s="316">
        <f t="shared" si="1421"/>
        <v>258336400</v>
      </c>
      <c r="AA1694" s="316">
        <f t="shared" si="1422"/>
        <v>188237600</v>
      </c>
      <c r="AB1694" s="316" t="e">
        <f t="shared" si="1421"/>
        <v>#VALUE!</v>
      </c>
      <c r="AC1694" s="316"/>
      <c r="AD1694" s="317"/>
    </row>
    <row r="1695" spans="2:30" s="104" customFormat="1" ht="30" customHeight="1">
      <c r="B1695" s="571"/>
      <c r="C1695" s="309" t="s">
        <v>2822</v>
      </c>
      <c r="D1695" s="310"/>
      <c r="E1695" s="310"/>
      <c r="F1695" s="838" t="s">
        <v>2823</v>
      </c>
      <c r="G1695" s="839"/>
      <c r="H1695" s="145" t="s">
        <v>376</v>
      </c>
      <c r="I1695" s="576" t="s">
        <v>44</v>
      </c>
      <c r="J1695" s="222">
        <v>140349500</v>
      </c>
      <c r="K1695" s="311" t="s">
        <v>45</v>
      </c>
      <c r="L1695" s="372" t="s">
        <v>46</v>
      </c>
      <c r="M1695" s="577" t="s">
        <v>2824</v>
      </c>
      <c r="N1695" s="142">
        <v>7299000</v>
      </c>
      <c r="O1695" s="75">
        <v>0</v>
      </c>
      <c r="P1695" s="74">
        <f t="shared" si="1417"/>
        <v>0</v>
      </c>
      <c r="Q1695" s="574">
        <v>31773720</v>
      </c>
      <c r="R1695" s="74">
        <f t="shared" si="1417"/>
        <v>31773720</v>
      </c>
      <c r="S1695" s="143"/>
      <c r="T1695" s="314">
        <v>0</v>
      </c>
      <c r="U1695" s="78">
        <f t="shared" si="1418"/>
        <v>23</v>
      </c>
      <c r="V1695" s="78">
        <f t="shared" si="1418"/>
        <v>0</v>
      </c>
      <c r="W1695" s="78">
        <v>31.708915184046983</v>
      </c>
      <c r="X1695" s="78">
        <f t="shared" si="1419"/>
        <v>22.638997645164395</v>
      </c>
      <c r="Y1695" s="315">
        <f t="shared" si="1420"/>
        <v>0</v>
      </c>
      <c r="Z1695" s="316">
        <f t="shared" si="1421"/>
        <v>140349500</v>
      </c>
      <c r="AA1695" s="316">
        <f t="shared" si="1422"/>
        <v>108575780</v>
      </c>
      <c r="AB1695" s="316" t="e">
        <f t="shared" si="1421"/>
        <v>#VALUE!</v>
      </c>
      <c r="AC1695" s="316"/>
      <c r="AD1695" s="317"/>
    </row>
    <row r="1696" spans="2:30" s="104" customFormat="1" ht="30" customHeight="1">
      <c r="B1696" s="571"/>
      <c r="C1696" s="309" t="s">
        <v>2825</v>
      </c>
      <c r="D1696" s="310"/>
      <c r="E1696" s="310"/>
      <c r="F1696" s="838" t="s">
        <v>2826</v>
      </c>
      <c r="G1696" s="839"/>
      <c r="H1696" s="145" t="s">
        <v>376</v>
      </c>
      <c r="I1696" s="576" t="s">
        <v>44</v>
      </c>
      <c r="J1696" s="222">
        <v>82038500</v>
      </c>
      <c r="K1696" s="311" t="s">
        <v>45</v>
      </c>
      <c r="L1696" s="372" t="s">
        <v>46</v>
      </c>
      <c r="M1696" s="577" t="s">
        <v>2827</v>
      </c>
      <c r="N1696" s="142">
        <v>10457600</v>
      </c>
      <c r="O1696" s="75">
        <v>0</v>
      </c>
      <c r="P1696" s="74">
        <f t="shared" si="1417"/>
        <v>0</v>
      </c>
      <c r="Q1696" s="574">
        <v>11363600</v>
      </c>
      <c r="R1696" s="74">
        <f t="shared" si="1417"/>
        <v>11363600</v>
      </c>
      <c r="S1696" s="143"/>
      <c r="T1696" s="314">
        <v>0</v>
      </c>
      <c r="U1696" s="78">
        <f t="shared" si="1418"/>
        <v>14</v>
      </c>
      <c r="V1696" s="78">
        <f t="shared" si="1418"/>
        <v>0</v>
      </c>
      <c r="W1696" s="78">
        <v>31.708915184046983</v>
      </c>
      <c r="X1696" s="78">
        <f t="shared" si="1419"/>
        <v>13.851545311042987</v>
      </c>
      <c r="Y1696" s="315">
        <f t="shared" si="1420"/>
        <v>0</v>
      </c>
      <c r="Z1696" s="316">
        <f t="shared" si="1421"/>
        <v>82038500</v>
      </c>
      <c r="AA1696" s="316">
        <f t="shared" si="1422"/>
        <v>70674900</v>
      </c>
      <c r="AB1696" s="316" t="e">
        <f t="shared" si="1421"/>
        <v>#VALUE!</v>
      </c>
      <c r="AC1696" s="316"/>
      <c r="AD1696" s="317"/>
    </row>
    <row r="1697" spans="1:30" s="104" customFormat="1" ht="30" customHeight="1">
      <c r="B1697" s="571"/>
      <c r="C1697" s="309" t="s">
        <v>2828</v>
      </c>
      <c r="D1697" s="310"/>
      <c r="E1697" s="310"/>
      <c r="F1697" s="838" t="s">
        <v>2829</v>
      </c>
      <c r="G1697" s="839"/>
      <c r="H1697" s="145" t="s">
        <v>376</v>
      </c>
      <c r="I1697" s="576" t="s">
        <v>44</v>
      </c>
      <c r="J1697" s="222">
        <v>80284900</v>
      </c>
      <c r="K1697" s="311" t="s">
        <v>45</v>
      </c>
      <c r="L1697" s="372" t="s">
        <v>46</v>
      </c>
      <c r="M1697" s="577" t="s">
        <v>2830</v>
      </c>
      <c r="N1697" s="142">
        <v>8837900</v>
      </c>
      <c r="O1697" s="75">
        <v>0</v>
      </c>
      <c r="P1697" s="74">
        <f t="shared" si="1417"/>
        <v>0</v>
      </c>
      <c r="Q1697" s="574">
        <v>31055700</v>
      </c>
      <c r="R1697" s="74">
        <f t="shared" si="1417"/>
        <v>31055700</v>
      </c>
      <c r="S1697" s="143"/>
      <c r="T1697" s="314">
        <v>0</v>
      </c>
      <c r="U1697" s="78">
        <f t="shared" si="1418"/>
        <v>39</v>
      </c>
      <c r="V1697" s="78">
        <f t="shared" si="1418"/>
        <v>0</v>
      </c>
      <c r="W1697" s="78">
        <v>31.708915184046983</v>
      </c>
      <c r="X1697" s="78">
        <f t="shared" si="1419"/>
        <v>38.681869193335231</v>
      </c>
      <c r="Y1697" s="315">
        <f t="shared" si="1420"/>
        <v>0</v>
      </c>
      <c r="Z1697" s="316">
        <f t="shared" si="1421"/>
        <v>80284900</v>
      </c>
      <c r="AA1697" s="316">
        <f t="shared" si="1422"/>
        <v>49229200</v>
      </c>
      <c r="AB1697" s="316" t="e">
        <f t="shared" si="1421"/>
        <v>#VALUE!</v>
      </c>
      <c r="AC1697" s="316"/>
      <c r="AD1697" s="317"/>
    </row>
    <row r="1698" spans="1:30" s="104" customFormat="1" ht="30" customHeight="1">
      <c r="B1698" s="571"/>
      <c r="C1698" s="309" t="s">
        <v>2831</v>
      </c>
      <c r="D1698" s="310"/>
      <c r="E1698" s="310"/>
      <c r="F1698" s="838" t="s">
        <v>2832</v>
      </c>
      <c r="G1698" s="839"/>
      <c r="H1698" s="145" t="s">
        <v>376</v>
      </c>
      <c r="I1698" s="576" t="s">
        <v>44</v>
      </c>
      <c r="J1698" s="222">
        <v>25951500</v>
      </c>
      <c r="K1698" s="311" t="s">
        <v>45</v>
      </c>
      <c r="L1698" s="372" t="s">
        <v>46</v>
      </c>
      <c r="M1698" s="577" t="s">
        <v>2833</v>
      </c>
      <c r="N1698" s="142">
        <v>0</v>
      </c>
      <c r="O1698" s="75">
        <v>0</v>
      </c>
      <c r="P1698" s="74">
        <f t="shared" si="1417"/>
        <v>0</v>
      </c>
      <c r="Q1698" s="574">
        <v>3364700</v>
      </c>
      <c r="R1698" s="74">
        <f t="shared" si="1417"/>
        <v>3364700</v>
      </c>
      <c r="S1698" s="143"/>
      <c r="T1698" s="314">
        <v>0</v>
      </c>
      <c r="U1698" s="78">
        <f t="shared" si="1418"/>
        <v>13</v>
      </c>
      <c r="V1698" s="78">
        <f t="shared" si="1418"/>
        <v>0</v>
      </c>
      <c r="W1698" s="78">
        <v>31.708915184046983</v>
      </c>
      <c r="X1698" s="78">
        <f t="shared" si="1419"/>
        <v>12.965339190412886</v>
      </c>
      <c r="Y1698" s="315">
        <f t="shared" si="1420"/>
        <v>0</v>
      </c>
      <c r="Z1698" s="316">
        <f t="shared" si="1421"/>
        <v>25951500</v>
      </c>
      <c r="AA1698" s="316">
        <f t="shared" si="1422"/>
        <v>22586800</v>
      </c>
      <c r="AB1698" s="316" t="e">
        <f t="shared" si="1421"/>
        <v>#VALUE!</v>
      </c>
      <c r="AC1698" s="316"/>
      <c r="AD1698" s="317"/>
    </row>
    <row r="1699" spans="1:30" s="104" customFormat="1" ht="30" customHeight="1">
      <c r="B1699" s="571"/>
      <c r="C1699" s="309" t="s">
        <v>2834</v>
      </c>
      <c r="D1699" s="310"/>
      <c r="E1699" s="310"/>
      <c r="F1699" s="838" t="s">
        <v>2835</v>
      </c>
      <c r="G1699" s="839"/>
      <c r="H1699" s="145" t="s">
        <v>376</v>
      </c>
      <c r="I1699" s="576" t="s">
        <v>44</v>
      </c>
      <c r="J1699" s="222">
        <v>86689900</v>
      </c>
      <c r="K1699" s="311" t="s">
        <v>45</v>
      </c>
      <c r="L1699" s="372" t="s">
        <v>46</v>
      </c>
      <c r="M1699" s="434" t="s">
        <v>2836</v>
      </c>
      <c r="N1699" s="142">
        <v>316800</v>
      </c>
      <c r="O1699" s="75">
        <v>0</v>
      </c>
      <c r="P1699" s="74">
        <f t="shared" si="1417"/>
        <v>0</v>
      </c>
      <c r="Q1699" s="574">
        <v>7638600</v>
      </c>
      <c r="R1699" s="74">
        <f t="shared" si="1417"/>
        <v>7638600</v>
      </c>
      <c r="S1699" s="143"/>
      <c r="T1699" s="314">
        <v>0</v>
      </c>
      <c r="U1699" s="78">
        <f t="shared" si="1418"/>
        <v>9</v>
      </c>
      <c r="V1699" s="78">
        <f t="shared" si="1418"/>
        <v>0</v>
      </c>
      <c r="W1699" s="78">
        <v>31.708915184046983</v>
      </c>
      <c r="X1699" s="78">
        <f t="shared" si="1419"/>
        <v>8.8114070958669917</v>
      </c>
      <c r="Y1699" s="315">
        <f t="shared" si="1420"/>
        <v>0</v>
      </c>
      <c r="Z1699" s="316">
        <f t="shared" si="1421"/>
        <v>86689900</v>
      </c>
      <c r="AA1699" s="316">
        <f t="shared" si="1422"/>
        <v>79051300</v>
      </c>
      <c r="AB1699" s="316" t="e">
        <f t="shared" si="1421"/>
        <v>#VALUE!</v>
      </c>
      <c r="AC1699" s="316"/>
      <c r="AD1699" s="317"/>
    </row>
    <row r="1700" spans="1:30" s="104" customFormat="1" ht="30" customHeight="1">
      <c r="B1700" s="571"/>
      <c r="C1700" s="309" t="s">
        <v>2837</v>
      </c>
      <c r="D1700" s="310"/>
      <c r="E1700" s="310"/>
      <c r="F1700" s="838" t="s">
        <v>2838</v>
      </c>
      <c r="G1700" s="839"/>
      <c r="H1700" s="145" t="s">
        <v>376</v>
      </c>
      <c r="I1700" s="576" t="s">
        <v>44</v>
      </c>
      <c r="J1700" s="222">
        <v>73255100</v>
      </c>
      <c r="K1700" s="311" t="s">
        <v>45</v>
      </c>
      <c r="L1700" s="372" t="s">
        <v>46</v>
      </c>
      <c r="M1700" s="434" t="s">
        <v>2839</v>
      </c>
      <c r="N1700" s="142">
        <v>873600</v>
      </c>
      <c r="O1700" s="75">
        <v>0</v>
      </c>
      <c r="P1700" s="74">
        <f t="shared" si="1417"/>
        <v>0</v>
      </c>
      <c r="Q1700" s="578">
        <v>21152200</v>
      </c>
      <c r="R1700" s="74">
        <f t="shared" si="1417"/>
        <v>21152200</v>
      </c>
      <c r="S1700" s="143"/>
      <c r="T1700" s="314">
        <v>0</v>
      </c>
      <c r="U1700" s="78">
        <f t="shared" si="1418"/>
        <v>29</v>
      </c>
      <c r="V1700" s="78">
        <f t="shared" si="1418"/>
        <v>0</v>
      </c>
      <c r="W1700" s="78">
        <v>31.708915184046983</v>
      </c>
      <c r="X1700" s="78">
        <f t="shared" si="1419"/>
        <v>28.874713159902861</v>
      </c>
      <c r="Y1700" s="315">
        <f t="shared" si="1420"/>
        <v>0</v>
      </c>
      <c r="Z1700" s="316">
        <f t="shared" si="1421"/>
        <v>73255100</v>
      </c>
      <c r="AA1700" s="316">
        <f t="shared" si="1422"/>
        <v>52102900</v>
      </c>
      <c r="AB1700" s="316" t="e">
        <f t="shared" si="1421"/>
        <v>#VALUE!</v>
      </c>
      <c r="AC1700" s="316"/>
      <c r="AD1700" s="317"/>
    </row>
    <row r="1701" spans="1:30" s="241" customFormat="1" ht="30" customHeight="1">
      <c r="B1701" s="570"/>
      <c r="C1701" s="25" t="s">
        <v>2840</v>
      </c>
      <c r="D1701" s="109"/>
      <c r="E1701" s="109"/>
      <c r="F1701" s="818" t="s">
        <v>2841</v>
      </c>
      <c r="G1701" s="819"/>
      <c r="H1701" s="27"/>
      <c r="I1701" s="28"/>
      <c r="J1701" s="258">
        <f>SUM(J1702:J1772)</f>
        <v>275081580440</v>
      </c>
      <c r="K1701" s="259"/>
      <c r="L1701" s="258"/>
      <c r="M1701" s="258"/>
      <c r="N1701" s="258">
        <f>SUM(N1702:N1772)</f>
        <v>4305594087.6300001</v>
      </c>
      <c r="O1701" s="258">
        <f>SUM(O1702:O1772)</f>
        <v>3431156069</v>
      </c>
      <c r="P1701" s="258">
        <v>111238092412</v>
      </c>
      <c r="Q1701" s="258">
        <f>SUM(Q1702:Q1772)</f>
        <v>125031569952</v>
      </c>
      <c r="R1701" s="258">
        <v>111238092412</v>
      </c>
      <c r="S1701" s="260"/>
      <c r="T1701" s="259">
        <v>41</v>
      </c>
      <c r="U1701" s="259">
        <f t="shared" si="1418"/>
        <v>46</v>
      </c>
      <c r="V1701" s="259">
        <f t="shared" si="1418"/>
        <v>41</v>
      </c>
      <c r="W1701" s="259">
        <v>31.708915184046983</v>
      </c>
      <c r="X1701" s="259">
        <f>Q1701/J1701*100</f>
        <v>45.452541661280563</v>
      </c>
      <c r="Y1701" s="259">
        <f>(P1701/J1701)*100</f>
        <v>40.438219176315563</v>
      </c>
      <c r="Z1701" s="29">
        <f>J1701-P1701</f>
        <v>163843488028</v>
      </c>
      <c r="AA1701" s="29">
        <f t="shared" si="1422"/>
        <v>150050010488</v>
      </c>
      <c r="AB1701" s="29">
        <f>L1701-R1701</f>
        <v>-111238092412</v>
      </c>
      <c r="AC1701" s="260"/>
      <c r="AD1701" s="164"/>
    </row>
    <row r="1702" spans="1:30" s="104" customFormat="1" ht="30" customHeight="1">
      <c r="A1702" s="307"/>
      <c r="B1702" s="308"/>
      <c r="C1702" s="38" t="s">
        <v>2745</v>
      </c>
      <c r="D1702" s="165"/>
      <c r="E1702" s="165"/>
      <c r="F1702" s="772" t="s">
        <v>38</v>
      </c>
      <c r="G1702" s="773"/>
      <c r="H1702" s="40"/>
      <c r="I1702" s="41"/>
      <c r="J1702" s="210"/>
      <c r="K1702" s="120"/>
      <c r="L1702" s="116"/>
      <c r="M1702" s="116"/>
      <c r="N1702" s="287"/>
      <c r="O1702" s="287"/>
      <c r="P1702" s="287"/>
      <c r="Q1702" s="287"/>
      <c r="R1702" s="287"/>
      <c r="S1702" s="238"/>
      <c r="T1702" s="120"/>
      <c r="U1702" s="120"/>
      <c r="V1702" s="120"/>
      <c r="W1702" s="120"/>
      <c r="X1702" s="120"/>
      <c r="Y1702" s="120"/>
      <c r="Z1702" s="210"/>
      <c r="AA1702" s="210"/>
      <c r="AB1702" s="210"/>
      <c r="AC1702" s="213"/>
      <c r="AD1702" s="263"/>
    </row>
    <row r="1703" spans="1:30" s="35" customFormat="1" ht="30" customHeight="1">
      <c r="A1703" s="380"/>
      <c r="B1703" s="381"/>
      <c r="C1703" s="51" t="s">
        <v>2746</v>
      </c>
      <c r="D1703" s="171"/>
      <c r="E1703" s="171"/>
      <c r="F1703" s="802" t="s">
        <v>40</v>
      </c>
      <c r="G1703" s="817"/>
      <c r="H1703" s="266"/>
      <c r="I1703" s="266"/>
      <c r="J1703" s="215"/>
      <c r="K1703" s="220"/>
      <c r="L1703" s="267"/>
      <c r="M1703" s="290"/>
      <c r="N1703" s="300"/>
      <c r="O1703" s="300"/>
      <c r="P1703" s="300"/>
      <c r="Q1703" s="300"/>
      <c r="R1703" s="300"/>
      <c r="S1703" s="270"/>
      <c r="T1703" s="220"/>
      <c r="U1703" s="220"/>
      <c r="V1703" s="220"/>
      <c r="W1703" s="220"/>
      <c r="X1703" s="220"/>
      <c r="Y1703" s="220"/>
      <c r="Z1703" s="63"/>
      <c r="AA1703" s="63"/>
      <c r="AB1703" s="63"/>
      <c r="AC1703" s="63"/>
      <c r="AD1703" s="64"/>
    </row>
    <row r="1704" spans="1:30" s="100" customFormat="1" ht="30" customHeight="1">
      <c r="A1704" s="325"/>
      <c r="B1704" s="272"/>
      <c r="C1704" s="82" t="s">
        <v>2747</v>
      </c>
      <c r="D1704" s="83"/>
      <c r="E1704" s="83"/>
      <c r="F1704" s="824" t="s">
        <v>42</v>
      </c>
      <c r="G1704" s="825"/>
      <c r="H1704" s="159" t="s">
        <v>376</v>
      </c>
      <c r="I1704" s="383" t="s">
        <v>44</v>
      </c>
      <c r="J1704" s="222">
        <v>5207300</v>
      </c>
      <c r="K1704" s="311" t="s">
        <v>45</v>
      </c>
      <c r="L1704" s="140" t="s">
        <v>46</v>
      </c>
      <c r="M1704" s="434" t="s">
        <v>2748</v>
      </c>
      <c r="N1704" s="142">
        <v>0</v>
      </c>
      <c r="O1704" s="75">
        <f t="shared" ref="O1704:R1710" si="1423">N1704</f>
        <v>0</v>
      </c>
      <c r="P1704" s="74">
        <f t="shared" si="1423"/>
        <v>0</v>
      </c>
      <c r="Q1704" s="74">
        <f t="shared" si="1423"/>
        <v>0</v>
      </c>
      <c r="R1704" s="74">
        <f t="shared" si="1423"/>
        <v>0</v>
      </c>
      <c r="S1704" s="143"/>
      <c r="T1704" s="314">
        <v>0</v>
      </c>
      <c r="U1704" s="78">
        <f t="shared" ref="U1704:V1709" si="1424">ROUNDUP(X1704,0)</f>
        <v>0</v>
      </c>
      <c r="V1704" s="78">
        <f t="shared" si="1424"/>
        <v>0</v>
      </c>
      <c r="W1704" s="78">
        <v>31.708915184046983</v>
      </c>
      <c r="X1704" s="78">
        <f t="shared" ref="X1704:X1709" si="1425">Q1704/J1704*100</f>
        <v>0</v>
      </c>
      <c r="Y1704" s="315">
        <f t="shared" ref="Y1704:Y1709" si="1426">(P1704/J1704)*100</f>
        <v>0</v>
      </c>
      <c r="Z1704" s="316">
        <f t="shared" ref="Z1704:AB1709" si="1427">J1704-P1704</f>
        <v>5207300</v>
      </c>
      <c r="AA1704" s="316">
        <f t="shared" ref="AA1704:AA1709" si="1428">J1704-Q1704</f>
        <v>5207300</v>
      </c>
      <c r="AB1704" s="316" t="e">
        <f t="shared" si="1427"/>
        <v>#VALUE!</v>
      </c>
      <c r="AC1704" s="102"/>
      <c r="AD1704" s="103"/>
    </row>
    <row r="1705" spans="1:30" s="104" customFormat="1" ht="30" customHeight="1">
      <c r="A1705" s="307"/>
      <c r="B1705" s="308"/>
      <c r="C1705" s="309" t="s">
        <v>2842</v>
      </c>
      <c r="D1705" s="310"/>
      <c r="E1705" s="310"/>
      <c r="F1705" s="838" t="s">
        <v>1040</v>
      </c>
      <c r="G1705" s="839"/>
      <c r="H1705" s="159" t="s">
        <v>376</v>
      </c>
      <c r="I1705" s="383" t="s">
        <v>44</v>
      </c>
      <c r="J1705" s="222">
        <v>5411200</v>
      </c>
      <c r="K1705" s="311" t="s">
        <v>45</v>
      </c>
      <c r="L1705" s="140" t="s">
        <v>46</v>
      </c>
      <c r="M1705" s="579" t="s">
        <v>2843</v>
      </c>
      <c r="N1705" s="142">
        <v>0</v>
      </c>
      <c r="O1705" s="75">
        <f t="shared" si="1423"/>
        <v>0</v>
      </c>
      <c r="P1705" s="74">
        <f t="shared" si="1423"/>
        <v>0</v>
      </c>
      <c r="Q1705" s="74">
        <f t="shared" si="1423"/>
        <v>0</v>
      </c>
      <c r="R1705" s="74">
        <f t="shared" si="1423"/>
        <v>0</v>
      </c>
      <c r="S1705" s="143"/>
      <c r="T1705" s="314">
        <v>0</v>
      </c>
      <c r="U1705" s="78">
        <f t="shared" si="1424"/>
        <v>0</v>
      </c>
      <c r="V1705" s="78">
        <f t="shared" si="1424"/>
        <v>0</v>
      </c>
      <c r="W1705" s="78">
        <v>31.708915184046983</v>
      </c>
      <c r="X1705" s="78">
        <f t="shared" si="1425"/>
        <v>0</v>
      </c>
      <c r="Y1705" s="315">
        <f t="shared" si="1426"/>
        <v>0</v>
      </c>
      <c r="Z1705" s="316">
        <f t="shared" si="1427"/>
        <v>5411200</v>
      </c>
      <c r="AA1705" s="316">
        <f t="shared" si="1428"/>
        <v>5411200</v>
      </c>
      <c r="AB1705" s="316" t="e">
        <f t="shared" si="1427"/>
        <v>#VALUE!</v>
      </c>
      <c r="AC1705" s="316"/>
      <c r="AD1705" s="317"/>
    </row>
    <row r="1706" spans="1:30" s="100" customFormat="1" ht="30" customHeight="1">
      <c r="A1706" s="325"/>
      <c r="B1706" s="272"/>
      <c r="C1706" s="82" t="s">
        <v>2749</v>
      </c>
      <c r="D1706" s="83"/>
      <c r="E1706" s="83"/>
      <c r="F1706" s="822" t="s">
        <v>2136</v>
      </c>
      <c r="G1706" s="823"/>
      <c r="H1706" s="159" t="s">
        <v>376</v>
      </c>
      <c r="I1706" s="383" t="s">
        <v>44</v>
      </c>
      <c r="J1706" s="222">
        <v>3624100</v>
      </c>
      <c r="K1706" s="311" t="s">
        <v>45</v>
      </c>
      <c r="L1706" s="140" t="s">
        <v>46</v>
      </c>
      <c r="M1706" s="434" t="s">
        <v>2136</v>
      </c>
      <c r="N1706" s="142">
        <v>0</v>
      </c>
      <c r="O1706" s="75">
        <f t="shared" si="1423"/>
        <v>0</v>
      </c>
      <c r="P1706" s="74">
        <f t="shared" si="1423"/>
        <v>0</v>
      </c>
      <c r="Q1706" s="74">
        <f t="shared" si="1423"/>
        <v>0</v>
      </c>
      <c r="R1706" s="74">
        <f t="shared" si="1423"/>
        <v>0</v>
      </c>
      <c r="S1706" s="143"/>
      <c r="T1706" s="314">
        <v>0</v>
      </c>
      <c r="U1706" s="78">
        <f t="shared" si="1424"/>
        <v>0</v>
      </c>
      <c r="V1706" s="78">
        <f t="shared" si="1424"/>
        <v>0</v>
      </c>
      <c r="W1706" s="78">
        <v>31.708915184046983</v>
      </c>
      <c r="X1706" s="78">
        <f t="shared" si="1425"/>
        <v>0</v>
      </c>
      <c r="Y1706" s="315">
        <f t="shared" si="1426"/>
        <v>0</v>
      </c>
      <c r="Z1706" s="316">
        <f t="shared" si="1427"/>
        <v>3624100</v>
      </c>
      <c r="AA1706" s="316">
        <f t="shared" si="1428"/>
        <v>3624100</v>
      </c>
      <c r="AB1706" s="316" t="e">
        <f t="shared" si="1427"/>
        <v>#VALUE!</v>
      </c>
      <c r="AC1706" s="102"/>
      <c r="AD1706" s="103"/>
    </row>
    <row r="1707" spans="1:30" s="100" customFormat="1" ht="30" customHeight="1">
      <c r="A1707" s="325"/>
      <c r="B1707" s="272"/>
      <c r="C1707" s="82" t="s">
        <v>2750</v>
      </c>
      <c r="D1707" s="83"/>
      <c r="E1707" s="83"/>
      <c r="F1707" s="822" t="s">
        <v>1043</v>
      </c>
      <c r="G1707" s="823"/>
      <c r="H1707" s="159" t="s">
        <v>376</v>
      </c>
      <c r="I1707" s="383" t="s">
        <v>44</v>
      </c>
      <c r="J1707" s="222">
        <v>2966100</v>
      </c>
      <c r="K1707" s="311" t="s">
        <v>45</v>
      </c>
      <c r="L1707" s="140" t="s">
        <v>46</v>
      </c>
      <c r="M1707" s="434" t="s">
        <v>2751</v>
      </c>
      <c r="N1707" s="142">
        <v>0</v>
      </c>
      <c r="O1707" s="75">
        <f t="shared" si="1423"/>
        <v>0</v>
      </c>
      <c r="P1707" s="74">
        <f t="shared" si="1423"/>
        <v>0</v>
      </c>
      <c r="Q1707" s="74">
        <f t="shared" si="1423"/>
        <v>0</v>
      </c>
      <c r="R1707" s="74">
        <f t="shared" si="1423"/>
        <v>0</v>
      </c>
      <c r="S1707" s="143"/>
      <c r="T1707" s="314">
        <v>0</v>
      </c>
      <c r="U1707" s="78">
        <f t="shared" si="1424"/>
        <v>0</v>
      </c>
      <c r="V1707" s="78">
        <f t="shared" si="1424"/>
        <v>0</v>
      </c>
      <c r="W1707" s="78">
        <v>31.708915184046983</v>
      </c>
      <c r="X1707" s="78">
        <f t="shared" si="1425"/>
        <v>0</v>
      </c>
      <c r="Y1707" s="315">
        <f t="shared" si="1426"/>
        <v>0</v>
      </c>
      <c r="Z1707" s="316">
        <f t="shared" si="1427"/>
        <v>2966100</v>
      </c>
      <c r="AA1707" s="316">
        <f t="shared" si="1428"/>
        <v>2966100</v>
      </c>
      <c r="AB1707" s="316" t="e">
        <f t="shared" si="1427"/>
        <v>#VALUE!</v>
      </c>
      <c r="AC1707" s="102"/>
      <c r="AD1707" s="103"/>
    </row>
    <row r="1708" spans="1:30" s="100" customFormat="1" ht="30" customHeight="1">
      <c r="A1708" s="325"/>
      <c r="B1708" s="272"/>
      <c r="C1708" s="82" t="s">
        <v>2844</v>
      </c>
      <c r="D1708" s="83"/>
      <c r="E1708" s="83"/>
      <c r="F1708" s="822" t="s">
        <v>49</v>
      </c>
      <c r="G1708" s="823"/>
      <c r="H1708" s="159" t="s">
        <v>376</v>
      </c>
      <c r="I1708" s="383" t="s">
        <v>44</v>
      </c>
      <c r="J1708" s="222">
        <v>5421000</v>
      </c>
      <c r="K1708" s="311" t="s">
        <v>45</v>
      </c>
      <c r="L1708" s="140" t="s">
        <v>46</v>
      </c>
      <c r="M1708" s="434" t="s">
        <v>2845</v>
      </c>
      <c r="N1708" s="142">
        <v>0</v>
      </c>
      <c r="O1708" s="75">
        <f t="shared" si="1423"/>
        <v>0</v>
      </c>
      <c r="P1708" s="74">
        <f t="shared" si="1423"/>
        <v>0</v>
      </c>
      <c r="Q1708" s="74">
        <f t="shared" si="1423"/>
        <v>0</v>
      </c>
      <c r="R1708" s="74">
        <f t="shared" si="1423"/>
        <v>0</v>
      </c>
      <c r="S1708" s="143"/>
      <c r="T1708" s="314">
        <v>0</v>
      </c>
      <c r="U1708" s="78">
        <f t="shared" si="1424"/>
        <v>0</v>
      </c>
      <c r="V1708" s="78">
        <f t="shared" si="1424"/>
        <v>0</v>
      </c>
      <c r="W1708" s="78">
        <v>31.708915184046983</v>
      </c>
      <c r="X1708" s="78">
        <f t="shared" si="1425"/>
        <v>0</v>
      </c>
      <c r="Y1708" s="315">
        <f t="shared" si="1426"/>
        <v>0</v>
      </c>
      <c r="Z1708" s="316">
        <f t="shared" si="1427"/>
        <v>5421000</v>
      </c>
      <c r="AA1708" s="316">
        <f t="shared" si="1428"/>
        <v>5421000</v>
      </c>
      <c r="AB1708" s="316" t="e">
        <f t="shared" si="1427"/>
        <v>#VALUE!</v>
      </c>
      <c r="AC1708" s="102"/>
      <c r="AD1708" s="103"/>
    </row>
    <row r="1709" spans="1:30" s="100" customFormat="1" ht="30" customHeight="1">
      <c r="A1709" s="325"/>
      <c r="B1709" s="272"/>
      <c r="C1709" s="82" t="s">
        <v>2752</v>
      </c>
      <c r="D1709" s="83"/>
      <c r="E1709" s="83"/>
      <c r="F1709" s="822" t="s">
        <v>170</v>
      </c>
      <c r="G1709" s="823"/>
      <c r="H1709" s="159" t="s">
        <v>376</v>
      </c>
      <c r="I1709" s="383" t="s">
        <v>44</v>
      </c>
      <c r="J1709" s="222">
        <v>29401600</v>
      </c>
      <c r="K1709" s="311" t="s">
        <v>45</v>
      </c>
      <c r="L1709" s="140" t="s">
        <v>46</v>
      </c>
      <c r="M1709" s="434" t="s">
        <v>2751</v>
      </c>
      <c r="N1709" s="142">
        <v>0</v>
      </c>
      <c r="O1709" s="75">
        <f t="shared" si="1423"/>
        <v>0</v>
      </c>
      <c r="P1709" s="74">
        <f t="shared" si="1423"/>
        <v>0</v>
      </c>
      <c r="Q1709" s="74">
        <f t="shared" si="1423"/>
        <v>0</v>
      </c>
      <c r="R1709" s="74">
        <f t="shared" si="1423"/>
        <v>0</v>
      </c>
      <c r="S1709" s="143"/>
      <c r="T1709" s="314">
        <v>0</v>
      </c>
      <c r="U1709" s="78">
        <f>ROUNDUP(X1709,0)</f>
        <v>0</v>
      </c>
      <c r="V1709" s="78">
        <f t="shared" si="1424"/>
        <v>0</v>
      </c>
      <c r="W1709" s="78">
        <v>31.708915184046983</v>
      </c>
      <c r="X1709" s="78">
        <f t="shared" si="1425"/>
        <v>0</v>
      </c>
      <c r="Y1709" s="315">
        <f t="shared" si="1426"/>
        <v>0</v>
      </c>
      <c r="Z1709" s="316">
        <f t="shared" si="1427"/>
        <v>29401600</v>
      </c>
      <c r="AA1709" s="316">
        <f t="shared" si="1428"/>
        <v>29401600</v>
      </c>
      <c r="AB1709" s="316" t="e">
        <f t="shared" si="1427"/>
        <v>#VALUE!</v>
      </c>
      <c r="AC1709" s="102"/>
      <c r="AD1709" s="103"/>
    </row>
    <row r="1710" spans="1:30" s="35" customFormat="1" ht="30" customHeight="1">
      <c r="A1710" s="380"/>
      <c r="B1710" s="381"/>
      <c r="C1710" s="51" t="s">
        <v>2753</v>
      </c>
      <c r="D1710" s="171"/>
      <c r="E1710" s="171"/>
      <c r="F1710" s="802" t="s">
        <v>38</v>
      </c>
      <c r="G1710" s="817"/>
      <c r="H1710" s="53"/>
      <c r="I1710" s="54"/>
      <c r="J1710" s="215"/>
      <c r="K1710" s="220"/>
      <c r="L1710" s="267"/>
      <c r="M1710" s="290"/>
      <c r="N1710" s="301"/>
      <c r="O1710" s="301">
        <f t="shared" si="1423"/>
        <v>0</v>
      </c>
      <c r="P1710" s="301">
        <f t="shared" si="1423"/>
        <v>0</v>
      </c>
      <c r="Q1710" s="301">
        <f t="shared" si="1423"/>
        <v>0</v>
      </c>
      <c r="R1710" s="301">
        <f t="shared" si="1423"/>
        <v>0</v>
      </c>
      <c r="S1710" s="270"/>
      <c r="T1710" s="61"/>
      <c r="U1710" s="62"/>
      <c r="V1710" s="62"/>
      <c r="W1710" s="62"/>
      <c r="X1710" s="62"/>
      <c r="Y1710" s="62"/>
      <c r="Z1710" s="63"/>
      <c r="AA1710" s="63"/>
      <c r="AB1710" s="63"/>
      <c r="AC1710" s="63"/>
      <c r="AD1710" s="64"/>
    </row>
    <row r="1711" spans="1:30" s="35" customFormat="1" ht="30" customHeight="1">
      <c r="A1711" s="380"/>
      <c r="B1711" s="381"/>
      <c r="C1711" s="51" t="s">
        <v>2754</v>
      </c>
      <c r="D1711" s="171"/>
      <c r="E1711" s="171"/>
      <c r="F1711" s="802" t="s">
        <v>51</v>
      </c>
      <c r="G1711" s="817"/>
      <c r="H1711" s="53"/>
      <c r="I1711" s="54"/>
      <c r="J1711" s="215"/>
      <c r="K1711" s="220"/>
      <c r="L1711" s="267"/>
      <c r="M1711" s="290"/>
      <c r="N1711" s="301"/>
      <c r="O1711" s="301"/>
      <c r="P1711" s="301"/>
      <c r="Q1711" s="301"/>
      <c r="R1711" s="301"/>
      <c r="S1711" s="270"/>
      <c r="T1711" s="61"/>
      <c r="U1711" s="62"/>
      <c r="V1711" s="62"/>
      <c r="W1711" s="62"/>
      <c r="X1711" s="62"/>
      <c r="Y1711" s="62"/>
      <c r="Z1711" s="63"/>
      <c r="AA1711" s="63"/>
      <c r="AB1711" s="63"/>
      <c r="AC1711" s="63"/>
      <c r="AD1711" s="64"/>
    </row>
    <row r="1712" spans="1:30" s="100" customFormat="1" ht="30" customHeight="1">
      <c r="A1712" s="325"/>
      <c r="B1712" s="272"/>
      <c r="C1712" s="82" t="s">
        <v>2755</v>
      </c>
      <c r="D1712" s="83"/>
      <c r="E1712" s="83"/>
      <c r="F1712" s="822" t="s">
        <v>53</v>
      </c>
      <c r="G1712" s="823"/>
      <c r="H1712" s="159" t="s">
        <v>376</v>
      </c>
      <c r="I1712" s="383" t="s">
        <v>44</v>
      </c>
      <c r="J1712" s="222">
        <v>2458357359</v>
      </c>
      <c r="K1712" s="311" t="s">
        <v>45</v>
      </c>
      <c r="L1712" s="140" t="s">
        <v>46</v>
      </c>
      <c r="M1712" s="434" t="s">
        <v>2756</v>
      </c>
      <c r="N1712" s="142">
        <v>1942809220</v>
      </c>
      <c r="O1712" s="75">
        <v>125868371</v>
      </c>
      <c r="P1712" s="74">
        <v>782469925</v>
      </c>
      <c r="Q1712" s="74">
        <v>998881769</v>
      </c>
      <c r="R1712" s="74">
        <v>782469925</v>
      </c>
      <c r="S1712" s="143"/>
      <c r="T1712" s="314">
        <v>32</v>
      </c>
      <c r="U1712" s="78">
        <f t="shared" ref="U1712:V1714" si="1429">ROUNDUP(X1712,0)</f>
        <v>41</v>
      </c>
      <c r="V1712" s="78">
        <f t="shared" si="1429"/>
        <v>32</v>
      </c>
      <c r="W1712" s="78">
        <v>31.708915184046983</v>
      </c>
      <c r="X1712" s="78">
        <f t="shared" ref="X1712:X1714" si="1430">Q1712/J1712*100</f>
        <v>40.632081635451115</v>
      </c>
      <c r="Y1712" s="315">
        <f>(P1712/J1712)*100</f>
        <v>31.828974015327443</v>
      </c>
      <c r="Z1712" s="316">
        <f t="shared" ref="Z1712:AB1714" si="1431">J1712-P1712</f>
        <v>1675887434</v>
      </c>
      <c r="AA1712" s="316">
        <f>J1712-Q1712</f>
        <v>1459475590</v>
      </c>
      <c r="AB1712" s="316" t="e">
        <f t="shared" si="1431"/>
        <v>#VALUE!</v>
      </c>
      <c r="AC1712" s="102"/>
      <c r="AD1712" s="103"/>
    </row>
    <row r="1713" spans="1:30" s="100" customFormat="1" ht="30" customHeight="1">
      <c r="A1713" s="325"/>
      <c r="B1713" s="272"/>
      <c r="C1713" s="82" t="s">
        <v>2846</v>
      </c>
      <c r="D1713" s="83"/>
      <c r="E1713" s="83"/>
      <c r="F1713" s="822" t="s">
        <v>174</v>
      </c>
      <c r="G1713" s="823"/>
      <c r="H1713" s="159" t="s">
        <v>376</v>
      </c>
      <c r="I1713" s="383" t="s">
        <v>44</v>
      </c>
      <c r="J1713" s="222">
        <v>164731000</v>
      </c>
      <c r="K1713" s="274"/>
      <c r="L1713" s="140" t="s">
        <v>46</v>
      </c>
      <c r="M1713" s="434" t="s">
        <v>2847</v>
      </c>
      <c r="N1713" s="142">
        <v>41432100</v>
      </c>
      <c r="O1713" s="75">
        <v>0</v>
      </c>
      <c r="P1713" s="74">
        <v>11153200</v>
      </c>
      <c r="Q1713" s="74">
        <v>55267400</v>
      </c>
      <c r="R1713" s="74">
        <v>11153200</v>
      </c>
      <c r="S1713" s="143"/>
      <c r="T1713" s="314">
        <v>7</v>
      </c>
      <c r="U1713" s="78">
        <f t="shared" si="1429"/>
        <v>34</v>
      </c>
      <c r="V1713" s="78">
        <f t="shared" si="1429"/>
        <v>7</v>
      </c>
      <c r="W1713" s="78">
        <v>31.708915184046983</v>
      </c>
      <c r="X1713" s="78">
        <f t="shared" si="1430"/>
        <v>33.550090754017155</v>
      </c>
      <c r="Y1713" s="315">
        <f t="shared" ref="Y1713:Y1714" si="1432">(P1713/J1713)*100</f>
        <v>6.7705532049219643</v>
      </c>
      <c r="Z1713" s="316">
        <f t="shared" si="1431"/>
        <v>153577800</v>
      </c>
      <c r="AA1713" s="316">
        <f>J1713-Q1713</f>
        <v>109463600</v>
      </c>
      <c r="AB1713" s="316" t="e">
        <f t="shared" si="1431"/>
        <v>#VALUE!</v>
      </c>
      <c r="AC1713" s="102"/>
      <c r="AD1713" s="103"/>
    </row>
    <row r="1714" spans="1:30" s="100" customFormat="1" ht="30" customHeight="1">
      <c r="A1714" s="325"/>
      <c r="B1714" s="272"/>
      <c r="C1714" s="82" t="s">
        <v>2848</v>
      </c>
      <c r="D1714" s="83"/>
      <c r="E1714" s="83"/>
      <c r="F1714" s="822" t="s">
        <v>2849</v>
      </c>
      <c r="G1714" s="823"/>
      <c r="H1714" s="159" t="s">
        <v>376</v>
      </c>
      <c r="I1714" s="383" t="s">
        <v>44</v>
      </c>
      <c r="J1714" s="222">
        <v>41578600</v>
      </c>
      <c r="K1714" s="223"/>
      <c r="L1714" s="140" t="s">
        <v>46</v>
      </c>
      <c r="M1714" s="434" t="s">
        <v>2850</v>
      </c>
      <c r="N1714" s="142">
        <v>7522100</v>
      </c>
      <c r="O1714" s="75">
        <v>0</v>
      </c>
      <c r="P1714" s="74">
        <v>1361100</v>
      </c>
      <c r="Q1714" s="74">
        <v>15566600</v>
      </c>
      <c r="R1714" s="74">
        <v>1361100</v>
      </c>
      <c r="S1714" s="143"/>
      <c r="T1714" s="314">
        <v>4</v>
      </c>
      <c r="U1714" s="78">
        <f t="shared" si="1429"/>
        <v>38</v>
      </c>
      <c r="V1714" s="78">
        <f t="shared" si="1429"/>
        <v>4</v>
      </c>
      <c r="W1714" s="78">
        <v>31.708915184046983</v>
      </c>
      <c r="X1714" s="78">
        <f t="shared" si="1430"/>
        <v>37.438971009124892</v>
      </c>
      <c r="Y1714" s="315">
        <f t="shared" si="1432"/>
        <v>3.2735589942903323</v>
      </c>
      <c r="Z1714" s="316">
        <f t="shared" si="1431"/>
        <v>40217500</v>
      </c>
      <c r="AA1714" s="316">
        <f>J1714-Q1714</f>
        <v>26012000</v>
      </c>
      <c r="AB1714" s="316" t="e">
        <f t="shared" si="1431"/>
        <v>#VALUE!</v>
      </c>
      <c r="AC1714" s="102"/>
      <c r="AD1714" s="103"/>
    </row>
    <row r="1715" spans="1:30" s="35" customFormat="1" ht="30" customHeight="1">
      <c r="A1715" s="380"/>
      <c r="B1715" s="381"/>
      <c r="C1715" s="51" t="s">
        <v>2761</v>
      </c>
      <c r="D1715" s="171"/>
      <c r="E1715" s="171"/>
      <c r="F1715" s="802" t="s">
        <v>63</v>
      </c>
      <c r="G1715" s="817"/>
      <c r="H1715" s="53"/>
      <c r="I1715" s="54"/>
      <c r="J1715" s="215"/>
      <c r="K1715" s="220"/>
      <c r="L1715" s="267"/>
      <c r="M1715" s="573"/>
      <c r="N1715" s="301"/>
      <c r="O1715" s="301"/>
      <c r="P1715" s="301"/>
      <c r="Q1715" s="301"/>
      <c r="R1715" s="301"/>
      <c r="S1715" s="270"/>
      <c r="T1715" s="61"/>
      <c r="U1715" s="62"/>
      <c r="V1715" s="62"/>
      <c r="W1715" s="62"/>
      <c r="X1715" s="62"/>
      <c r="Y1715" s="62"/>
      <c r="Z1715" s="63"/>
      <c r="AA1715" s="63"/>
      <c r="AB1715" s="63"/>
      <c r="AC1715" s="63"/>
      <c r="AD1715" s="64"/>
    </row>
    <row r="1716" spans="1:30" s="104" customFormat="1" ht="30" customHeight="1">
      <c r="A1716" s="307"/>
      <c r="B1716" s="308"/>
      <c r="C1716" s="309" t="s">
        <v>2762</v>
      </c>
      <c r="D1716" s="310"/>
      <c r="E1716" s="310"/>
      <c r="F1716" s="838" t="s">
        <v>65</v>
      </c>
      <c r="G1716" s="839"/>
      <c r="H1716" s="159" t="s">
        <v>376</v>
      </c>
      <c r="I1716" s="383" t="s">
        <v>44</v>
      </c>
      <c r="J1716" s="222">
        <v>23047650</v>
      </c>
      <c r="K1716" s="311" t="s">
        <v>45</v>
      </c>
      <c r="L1716" s="140" t="s">
        <v>46</v>
      </c>
      <c r="M1716" s="434" t="s">
        <v>2763</v>
      </c>
      <c r="N1716" s="142">
        <v>3085000</v>
      </c>
      <c r="O1716" s="75">
        <v>0</v>
      </c>
      <c r="P1716" s="74">
        <f t="shared" ref="P1716:R1721" si="1433">O1716</f>
        <v>0</v>
      </c>
      <c r="Q1716" s="74">
        <v>2200000</v>
      </c>
      <c r="R1716" s="74">
        <f t="shared" si="1433"/>
        <v>2200000</v>
      </c>
      <c r="S1716" s="143"/>
      <c r="T1716" s="314">
        <v>0</v>
      </c>
      <c r="U1716" s="78">
        <f t="shared" ref="U1716:V1722" si="1434">ROUNDUP(X1716,0)</f>
        <v>10</v>
      </c>
      <c r="V1716" s="78">
        <f t="shared" si="1434"/>
        <v>0</v>
      </c>
      <c r="W1716" s="78">
        <v>31.708915184046983</v>
      </c>
      <c r="X1716" s="78">
        <f t="shared" ref="X1716:X1722" si="1435">Q1716/J1716*100</f>
        <v>9.54544172616297</v>
      </c>
      <c r="Y1716" s="315">
        <f t="shared" ref="Y1716:Y1722" si="1436">(P1716/J1716)*100</f>
        <v>0</v>
      </c>
      <c r="Z1716" s="316">
        <f t="shared" ref="Z1716:AB1722" si="1437">J1716-P1716</f>
        <v>23047650</v>
      </c>
      <c r="AA1716" s="316">
        <f t="shared" ref="AA1716:AA1722" si="1438">J1716-Q1716</f>
        <v>20847650</v>
      </c>
      <c r="AB1716" s="316" t="e">
        <f t="shared" si="1437"/>
        <v>#VALUE!</v>
      </c>
      <c r="AC1716" s="316"/>
      <c r="AD1716" s="317"/>
    </row>
    <row r="1717" spans="1:30" s="104" customFormat="1" ht="30" customHeight="1">
      <c r="A1717" s="307"/>
      <c r="B1717" s="308"/>
      <c r="C1717" s="309" t="s">
        <v>2764</v>
      </c>
      <c r="D1717" s="310"/>
      <c r="E1717" s="310"/>
      <c r="F1717" s="838" t="s">
        <v>67</v>
      </c>
      <c r="G1717" s="839"/>
      <c r="H1717" s="159" t="s">
        <v>376</v>
      </c>
      <c r="I1717" s="383" t="s">
        <v>44</v>
      </c>
      <c r="J1717" s="222">
        <v>42026700</v>
      </c>
      <c r="K1717" s="311" t="s">
        <v>45</v>
      </c>
      <c r="L1717" s="140" t="s">
        <v>46</v>
      </c>
      <c r="M1717" s="434" t="s">
        <v>2765</v>
      </c>
      <c r="N1717" s="142">
        <v>0</v>
      </c>
      <c r="O1717" s="75">
        <v>0</v>
      </c>
      <c r="P1717" s="74">
        <v>10401300</v>
      </c>
      <c r="Q1717" s="74">
        <v>10401300</v>
      </c>
      <c r="R1717" s="74">
        <v>10401300</v>
      </c>
      <c r="S1717" s="143"/>
      <c r="T1717" s="314">
        <v>25</v>
      </c>
      <c r="U1717" s="78">
        <f t="shared" si="1434"/>
        <v>25</v>
      </c>
      <c r="V1717" s="78">
        <f t="shared" si="1434"/>
        <v>25</v>
      </c>
      <c r="W1717" s="78">
        <v>31.708915184046983</v>
      </c>
      <c r="X1717" s="78">
        <f t="shared" si="1435"/>
        <v>24.749266537701033</v>
      </c>
      <c r="Y1717" s="315">
        <f t="shared" si="1436"/>
        <v>24.749266537701033</v>
      </c>
      <c r="Z1717" s="316">
        <f t="shared" si="1437"/>
        <v>31625400</v>
      </c>
      <c r="AA1717" s="316">
        <f t="shared" si="1438"/>
        <v>31625400</v>
      </c>
      <c r="AB1717" s="316" t="e">
        <f t="shared" si="1437"/>
        <v>#VALUE!</v>
      </c>
      <c r="AC1717" s="316"/>
      <c r="AD1717" s="317"/>
    </row>
    <row r="1718" spans="1:30" s="104" customFormat="1" ht="30" customHeight="1">
      <c r="A1718" s="307"/>
      <c r="B1718" s="308"/>
      <c r="C1718" s="309" t="s">
        <v>2766</v>
      </c>
      <c r="D1718" s="310"/>
      <c r="E1718" s="310"/>
      <c r="F1718" s="838" t="s">
        <v>69</v>
      </c>
      <c r="G1718" s="839"/>
      <c r="H1718" s="159" t="s">
        <v>376</v>
      </c>
      <c r="I1718" s="383" t="s">
        <v>44</v>
      </c>
      <c r="J1718" s="222">
        <v>18443200</v>
      </c>
      <c r="K1718" s="311" t="s">
        <v>45</v>
      </c>
      <c r="L1718" s="140" t="s">
        <v>46</v>
      </c>
      <c r="M1718" s="434" t="s">
        <v>2767</v>
      </c>
      <c r="N1718" s="142">
        <v>0</v>
      </c>
      <c r="O1718" s="75">
        <v>0</v>
      </c>
      <c r="P1718" s="74">
        <v>4606500</v>
      </c>
      <c r="Q1718" s="74">
        <v>4606500</v>
      </c>
      <c r="R1718" s="74">
        <v>4606500</v>
      </c>
      <c r="S1718" s="143"/>
      <c r="T1718" s="314">
        <v>25</v>
      </c>
      <c r="U1718" s="78">
        <f t="shared" si="1434"/>
        <v>25</v>
      </c>
      <c r="V1718" s="78">
        <f t="shared" si="1434"/>
        <v>25</v>
      </c>
      <c r="W1718" s="78">
        <v>31.708915184046983</v>
      </c>
      <c r="X1718" s="78">
        <f t="shared" si="1435"/>
        <v>24.976685173939448</v>
      </c>
      <c r="Y1718" s="315">
        <f t="shared" si="1436"/>
        <v>24.976685173939448</v>
      </c>
      <c r="Z1718" s="316">
        <f t="shared" si="1437"/>
        <v>13836700</v>
      </c>
      <c r="AA1718" s="316">
        <f t="shared" si="1438"/>
        <v>13836700</v>
      </c>
      <c r="AB1718" s="316" t="e">
        <f t="shared" si="1437"/>
        <v>#VALUE!</v>
      </c>
      <c r="AC1718" s="316"/>
      <c r="AD1718" s="317"/>
    </row>
    <row r="1719" spans="1:30" s="104" customFormat="1" ht="30" customHeight="1">
      <c r="A1719" s="307"/>
      <c r="B1719" s="308"/>
      <c r="C1719" s="309" t="s">
        <v>2768</v>
      </c>
      <c r="D1719" s="310"/>
      <c r="E1719" s="310"/>
      <c r="F1719" s="838" t="s">
        <v>1835</v>
      </c>
      <c r="G1719" s="839"/>
      <c r="H1719" s="159" t="s">
        <v>376</v>
      </c>
      <c r="I1719" s="383" t="s">
        <v>44</v>
      </c>
      <c r="J1719" s="222">
        <v>29575000</v>
      </c>
      <c r="K1719" s="311" t="s">
        <v>45</v>
      </c>
      <c r="L1719" s="140" t="s">
        <v>46</v>
      </c>
      <c r="M1719" s="434" t="s">
        <v>2769</v>
      </c>
      <c r="N1719" s="142">
        <v>20953350</v>
      </c>
      <c r="O1719" s="75">
        <v>0</v>
      </c>
      <c r="P1719" s="74">
        <v>1897500</v>
      </c>
      <c r="Q1719" s="74">
        <v>11236500</v>
      </c>
      <c r="R1719" s="74">
        <v>1897500</v>
      </c>
      <c r="S1719" s="143"/>
      <c r="T1719" s="314">
        <v>7</v>
      </c>
      <c r="U1719" s="78">
        <f t="shared" si="1434"/>
        <v>38</v>
      </c>
      <c r="V1719" s="78">
        <f t="shared" si="1434"/>
        <v>7</v>
      </c>
      <c r="W1719" s="78">
        <v>31.708915184046983</v>
      </c>
      <c r="X1719" s="78">
        <f t="shared" si="1435"/>
        <v>37.993237531699073</v>
      </c>
      <c r="Y1719" s="315">
        <f t="shared" si="1436"/>
        <v>6.4158918005071852</v>
      </c>
      <c r="Z1719" s="316">
        <f t="shared" si="1437"/>
        <v>27677500</v>
      </c>
      <c r="AA1719" s="316">
        <f t="shared" si="1438"/>
        <v>18338500</v>
      </c>
      <c r="AB1719" s="316" t="e">
        <f t="shared" si="1437"/>
        <v>#VALUE!</v>
      </c>
      <c r="AC1719" s="316"/>
      <c r="AD1719" s="317"/>
    </row>
    <row r="1720" spans="1:30" s="104" customFormat="1" ht="30" customHeight="1">
      <c r="A1720" s="307"/>
      <c r="B1720" s="308"/>
      <c r="C1720" s="309" t="s">
        <v>2770</v>
      </c>
      <c r="D1720" s="310"/>
      <c r="E1720" s="310"/>
      <c r="F1720" s="838" t="s">
        <v>71</v>
      </c>
      <c r="G1720" s="839"/>
      <c r="H1720" s="159" t="s">
        <v>376</v>
      </c>
      <c r="I1720" s="383" t="s">
        <v>44</v>
      </c>
      <c r="J1720" s="222">
        <v>41568400</v>
      </c>
      <c r="K1720" s="311" t="s">
        <v>45</v>
      </c>
      <c r="L1720" s="140" t="s">
        <v>46</v>
      </c>
      <c r="M1720" s="434" t="s">
        <v>2771</v>
      </c>
      <c r="N1720" s="142">
        <v>5760000</v>
      </c>
      <c r="O1720" s="75">
        <v>0</v>
      </c>
      <c r="P1720" s="74">
        <v>8148000</v>
      </c>
      <c r="Q1720" s="74">
        <v>9888000</v>
      </c>
      <c r="R1720" s="74">
        <v>8148000</v>
      </c>
      <c r="S1720" s="143"/>
      <c r="T1720" s="314">
        <v>20</v>
      </c>
      <c r="U1720" s="78">
        <f t="shared" si="1434"/>
        <v>24</v>
      </c>
      <c r="V1720" s="78">
        <f t="shared" si="1434"/>
        <v>20</v>
      </c>
      <c r="W1720" s="78">
        <v>31.708915184046983</v>
      </c>
      <c r="X1720" s="78">
        <f t="shared" si="1435"/>
        <v>23.787299968245108</v>
      </c>
      <c r="Y1720" s="315">
        <f t="shared" si="1436"/>
        <v>19.601428007813627</v>
      </c>
      <c r="Z1720" s="316">
        <f t="shared" si="1437"/>
        <v>33420400</v>
      </c>
      <c r="AA1720" s="316">
        <f t="shared" si="1438"/>
        <v>31680400</v>
      </c>
      <c r="AB1720" s="316" t="e">
        <f t="shared" si="1437"/>
        <v>#VALUE!</v>
      </c>
      <c r="AC1720" s="316"/>
      <c r="AD1720" s="317"/>
    </row>
    <row r="1721" spans="1:30" s="104" customFormat="1" ht="30" customHeight="1">
      <c r="A1721" s="307"/>
      <c r="B1721" s="308"/>
      <c r="C1721" s="309" t="s">
        <v>2772</v>
      </c>
      <c r="D1721" s="310"/>
      <c r="E1721" s="310"/>
      <c r="F1721" s="838" t="s">
        <v>73</v>
      </c>
      <c r="G1721" s="839"/>
      <c r="H1721" s="159" t="s">
        <v>376</v>
      </c>
      <c r="I1721" s="383" t="s">
        <v>44</v>
      </c>
      <c r="J1721" s="222">
        <v>15596700</v>
      </c>
      <c r="K1721" s="311" t="s">
        <v>45</v>
      </c>
      <c r="L1721" s="140" t="s">
        <v>46</v>
      </c>
      <c r="M1721" s="434" t="s">
        <v>2773</v>
      </c>
      <c r="N1721" s="142">
        <v>5565000</v>
      </c>
      <c r="O1721" s="75">
        <v>0</v>
      </c>
      <c r="P1721" s="74">
        <f t="shared" si="1433"/>
        <v>0</v>
      </c>
      <c r="Q1721" s="74">
        <v>7385000</v>
      </c>
      <c r="R1721" s="74">
        <f t="shared" si="1433"/>
        <v>7385000</v>
      </c>
      <c r="S1721" s="143"/>
      <c r="T1721" s="314">
        <v>0</v>
      </c>
      <c r="U1721" s="78">
        <f t="shared" si="1434"/>
        <v>48</v>
      </c>
      <c r="V1721" s="78">
        <f t="shared" si="1434"/>
        <v>0</v>
      </c>
      <c r="W1721" s="78">
        <v>31.708915184046983</v>
      </c>
      <c r="X1721" s="78">
        <f t="shared" si="1435"/>
        <v>47.3497598851039</v>
      </c>
      <c r="Y1721" s="315">
        <f t="shared" si="1436"/>
        <v>0</v>
      </c>
      <c r="Z1721" s="316">
        <f t="shared" si="1437"/>
        <v>15596700</v>
      </c>
      <c r="AA1721" s="316">
        <f t="shared" si="1438"/>
        <v>8211700</v>
      </c>
      <c r="AB1721" s="316" t="e">
        <f t="shared" si="1437"/>
        <v>#VALUE!</v>
      </c>
      <c r="AC1721" s="316"/>
      <c r="AD1721" s="317"/>
    </row>
    <row r="1722" spans="1:30" s="104" customFormat="1" ht="30" customHeight="1">
      <c r="A1722" s="307"/>
      <c r="B1722" s="308"/>
      <c r="C1722" s="309" t="s">
        <v>2774</v>
      </c>
      <c r="D1722" s="310"/>
      <c r="E1722" s="310"/>
      <c r="F1722" s="838" t="s">
        <v>77</v>
      </c>
      <c r="G1722" s="839"/>
      <c r="H1722" s="159" t="s">
        <v>376</v>
      </c>
      <c r="I1722" s="383" t="s">
        <v>44</v>
      </c>
      <c r="J1722" s="222">
        <v>64189000</v>
      </c>
      <c r="K1722" s="311" t="s">
        <v>45</v>
      </c>
      <c r="L1722" s="140" t="s">
        <v>46</v>
      </c>
      <c r="M1722" s="434" t="s">
        <v>2775</v>
      </c>
      <c r="N1722" s="142">
        <v>17755020</v>
      </c>
      <c r="O1722" s="75">
        <v>0</v>
      </c>
      <c r="P1722" s="74">
        <v>27495103</v>
      </c>
      <c r="Q1722" s="74">
        <v>59678103</v>
      </c>
      <c r="R1722" s="74">
        <v>27495103</v>
      </c>
      <c r="S1722" s="143"/>
      <c r="T1722" s="314">
        <v>43</v>
      </c>
      <c r="U1722" s="78">
        <f t="shared" si="1434"/>
        <v>93</v>
      </c>
      <c r="V1722" s="78">
        <f t="shared" si="1434"/>
        <v>43</v>
      </c>
      <c r="W1722" s="78">
        <v>31.708915184046983</v>
      </c>
      <c r="X1722" s="78">
        <f t="shared" si="1435"/>
        <v>92.972476592562586</v>
      </c>
      <c r="Y1722" s="315">
        <f t="shared" si="1436"/>
        <v>42.834602501986325</v>
      </c>
      <c r="Z1722" s="316">
        <f t="shared" si="1437"/>
        <v>36693897</v>
      </c>
      <c r="AA1722" s="316">
        <f t="shared" si="1438"/>
        <v>4510897</v>
      </c>
      <c r="AB1722" s="316" t="e">
        <f t="shared" si="1437"/>
        <v>#VALUE!</v>
      </c>
      <c r="AC1722" s="316"/>
      <c r="AD1722" s="317"/>
    </row>
    <row r="1723" spans="1:30" s="35" customFormat="1" ht="30" customHeight="1">
      <c r="A1723" s="380"/>
      <c r="B1723" s="381"/>
      <c r="C1723" s="51" t="s">
        <v>2776</v>
      </c>
      <c r="D1723" s="171"/>
      <c r="E1723" s="171"/>
      <c r="F1723" s="802" t="s">
        <v>193</v>
      </c>
      <c r="G1723" s="817"/>
      <c r="H1723" s="53"/>
      <c r="I1723" s="54"/>
      <c r="J1723" s="215"/>
      <c r="K1723" s="220"/>
      <c r="L1723" s="267"/>
      <c r="M1723" s="290"/>
      <c r="N1723" s="301"/>
      <c r="O1723" s="301"/>
      <c r="P1723" s="301"/>
      <c r="Q1723" s="301"/>
      <c r="R1723" s="301"/>
      <c r="S1723" s="270"/>
      <c r="T1723" s="61"/>
      <c r="U1723" s="62"/>
      <c r="V1723" s="62"/>
      <c r="W1723" s="62"/>
      <c r="X1723" s="62"/>
      <c r="Y1723" s="62"/>
      <c r="Z1723" s="63"/>
      <c r="AA1723" s="63"/>
      <c r="AB1723" s="63"/>
      <c r="AC1723" s="63"/>
      <c r="AD1723" s="64"/>
    </row>
    <row r="1724" spans="1:30" s="104" customFormat="1" ht="30" customHeight="1">
      <c r="A1724" s="307"/>
      <c r="B1724" s="308"/>
      <c r="C1724" s="82" t="s">
        <v>2779</v>
      </c>
      <c r="D1724" s="310"/>
      <c r="E1724" s="310"/>
      <c r="F1724" s="838" t="s">
        <v>1155</v>
      </c>
      <c r="G1724" s="839"/>
      <c r="H1724" s="159" t="s">
        <v>376</v>
      </c>
      <c r="I1724" s="383" t="s">
        <v>44</v>
      </c>
      <c r="J1724" s="222">
        <v>21888700</v>
      </c>
      <c r="K1724" s="311" t="s">
        <v>45</v>
      </c>
      <c r="L1724" s="140" t="s">
        <v>46</v>
      </c>
      <c r="M1724" s="141" t="s">
        <v>2780</v>
      </c>
      <c r="N1724" s="142">
        <v>0</v>
      </c>
      <c r="O1724" s="75">
        <v>0</v>
      </c>
      <c r="P1724" s="74">
        <f t="shared" ref="P1724:R1724" si="1439">O1724</f>
        <v>0</v>
      </c>
      <c r="Q1724" s="74">
        <v>16539000</v>
      </c>
      <c r="R1724" s="74">
        <f t="shared" si="1439"/>
        <v>16539000</v>
      </c>
      <c r="S1724" s="143"/>
      <c r="T1724" s="314">
        <v>0</v>
      </c>
      <c r="U1724" s="78">
        <f>ROUNDUP(X1724,0)</f>
        <v>76</v>
      </c>
      <c r="V1724" s="78">
        <f t="shared" ref="V1724" si="1440">ROUNDUP(Y1724,0)</f>
        <v>0</v>
      </c>
      <c r="W1724" s="78">
        <v>31.708915184046983</v>
      </c>
      <c r="X1724" s="78">
        <f t="shared" ref="X1724" si="1441">Q1724/J1724*100</f>
        <v>75.559535285329872</v>
      </c>
      <c r="Y1724" s="315">
        <f>(P1724/J1724)*100</f>
        <v>0</v>
      </c>
      <c r="Z1724" s="316">
        <f>J1724-P1724</f>
        <v>21888700</v>
      </c>
      <c r="AA1724" s="316">
        <f>J1724-Q1724</f>
        <v>5349700</v>
      </c>
      <c r="AB1724" s="316" t="e">
        <f>L1724-R1724</f>
        <v>#VALUE!</v>
      </c>
      <c r="AC1724" s="316"/>
      <c r="AD1724" s="317"/>
    </row>
    <row r="1725" spans="1:30" s="35" customFormat="1" ht="30" customHeight="1">
      <c r="A1725" s="380"/>
      <c r="B1725" s="381"/>
      <c r="C1725" s="51" t="s">
        <v>2781</v>
      </c>
      <c r="D1725" s="171"/>
      <c r="E1725" s="171"/>
      <c r="F1725" s="802" t="s">
        <v>79</v>
      </c>
      <c r="G1725" s="817"/>
      <c r="H1725" s="53"/>
      <c r="I1725" s="54"/>
      <c r="J1725" s="215"/>
      <c r="K1725" s="220"/>
      <c r="L1725" s="267"/>
      <c r="M1725" s="290"/>
      <c r="N1725" s="301"/>
      <c r="O1725" s="301"/>
      <c r="P1725" s="301"/>
      <c r="Q1725" s="301"/>
      <c r="R1725" s="301"/>
      <c r="S1725" s="270"/>
      <c r="T1725" s="61"/>
      <c r="U1725" s="62"/>
      <c r="V1725" s="62"/>
      <c r="W1725" s="62"/>
      <c r="X1725" s="62"/>
      <c r="Y1725" s="62"/>
      <c r="Z1725" s="63"/>
      <c r="AA1725" s="63"/>
      <c r="AB1725" s="63"/>
      <c r="AC1725" s="63"/>
      <c r="AD1725" s="64"/>
    </row>
    <row r="1726" spans="1:30" s="104" customFormat="1" ht="30" customHeight="1">
      <c r="A1726" s="307"/>
      <c r="B1726" s="308"/>
      <c r="C1726" s="82" t="s">
        <v>2782</v>
      </c>
      <c r="D1726" s="310"/>
      <c r="E1726" s="310"/>
      <c r="F1726" s="822" t="s">
        <v>81</v>
      </c>
      <c r="G1726" s="823"/>
      <c r="H1726" s="159" t="s">
        <v>376</v>
      </c>
      <c r="I1726" s="383" t="s">
        <v>44</v>
      </c>
      <c r="J1726" s="222">
        <v>9760000</v>
      </c>
      <c r="K1726" s="311" t="s">
        <v>45</v>
      </c>
      <c r="L1726" s="140" t="s">
        <v>46</v>
      </c>
      <c r="M1726" s="141" t="s">
        <v>2783</v>
      </c>
      <c r="N1726" s="142">
        <v>0</v>
      </c>
      <c r="O1726" s="75">
        <v>0</v>
      </c>
      <c r="P1726" s="74">
        <f t="shared" ref="P1726:R1726" si="1442">O1726</f>
        <v>0</v>
      </c>
      <c r="Q1726" s="74">
        <v>3000000</v>
      </c>
      <c r="R1726" s="74">
        <f t="shared" si="1442"/>
        <v>3000000</v>
      </c>
      <c r="S1726" s="143"/>
      <c r="T1726" s="314">
        <v>0</v>
      </c>
      <c r="U1726" s="78">
        <f t="shared" ref="U1726:V1728" si="1443">ROUNDUP(X1726,0)</f>
        <v>31</v>
      </c>
      <c r="V1726" s="78">
        <f t="shared" si="1443"/>
        <v>0</v>
      </c>
      <c r="W1726" s="78">
        <v>31.708915184046983</v>
      </c>
      <c r="X1726" s="78">
        <f t="shared" ref="X1726:X1728" si="1444">Q1726/J1726*100</f>
        <v>30.737704918032787</v>
      </c>
      <c r="Y1726" s="315">
        <f t="shared" ref="Y1726:Y1728" si="1445">(P1726/J1726)*100</f>
        <v>0</v>
      </c>
      <c r="Z1726" s="316">
        <f t="shared" ref="Z1726:AB1728" si="1446">J1726-P1726</f>
        <v>9760000</v>
      </c>
      <c r="AA1726" s="316">
        <f>J1726-Q1726</f>
        <v>6760000</v>
      </c>
      <c r="AB1726" s="316" t="e">
        <f t="shared" si="1446"/>
        <v>#VALUE!</v>
      </c>
      <c r="AC1726" s="316"/>
      <c r="AD1726" s="317"/>
    </row>
    <row r="1727" spans="1:30" s="104" customFormat="1" ht="30" customHeight="1">
      <c r="A1727" s="307"/>
      <c r="B1727" s="308"/>
      <c r="C1727" s="82" t="s">
        <v>2784</v>
      </c>
      <c r="D1727" s="310"/>
      <c r="E1727" s="310"/>
      <c r="F1727" s="822" t="s">
        <v>83</v>
      </c>
      <c r="G1727" s="823"/>
      <c r="H1727" s="159" t="s">
        <v>376</v>
      </c>
      <c r="I1727" s="383" t="s">
        <v>44</v>
      </c>
      <c r="J1727" s="222">
        <v>14933300</v>
      </c>
      <c r="K1727" s="311" t="s">
        <v>45</v>
      </c>
      <c r="L1727" s="140" t="s">
        <v>46</v>
      </c>
      <c r="M1727" s="141"/>
      <c r="N1727" s="142">
        <v>6509905</v>
      </c>
      <c r="O1727" s="75">
        <v>0</v>
      </c>
      <c r="P1727" s="74">
        <v>2924164</v>
      </c>
      <c r="Q1727" s="74">
        <v>6844251</v>
      </c>
      <c r="R1727" s="74">
        <v>2924164</v>
      </c>
      <c r="S1727" s="143"/>
      <c r="T1727" s="314">
        <v>20</v>
      </c>
      <c r="U1727" s="78">
        <f t="shared" si="1443"/>
        <v>46</v>
      </c>
      <c r="V1727" s="78">
        <f t="shared" si="1443"/>
        <v>20</v>
      </c>
      <c r="W1727" s="78">
        <v>31.708915184046983</v>
      </c>
      <c r="X1727" s="78">
        <f t="shared" si="1444"/>
        <v>45.83214025031306</v>
      </c>
      <c r="Y1727" s="315">
        <f t="shared" si="1445"/>
        <v>19.581499065846128</v>
      </c>
      <c r="Z1727" s="316">
        <f t="shared" si="1446"/>
        <v>12009136</v>
      </c>
      <c r="AA1727" s="316">
        <f>J1727-Q1727</f>
        <v>8089049</v>
      </c>
      <c r="AB1727" s="316" t="e">
        <f t="shared" si="1446"/>
        <v>#VALUE!</v>
      </c>
      <c r="AC1727" s="316"/>
      <c r="AD1727" s="317"/>
    </row>
    <row r="1728" spans="1:30" s="104" customFormat="1" ht="30" customHeight="1">
      <c r="A1728" s="307"/>
      <c r="B1728" s="308"/>
      <c r="C1728" s="82" t="s">
        <v>2785</v>
      </c>
      <c r="D1728" s="310"/>
      <c r="E1728" s="310"/>
      <c r="F1728" s="822" t="s">
        <v>87</v>
      </c>
      <c r="G1728" s="823"/>
      <c r="H1728" s="159" t="s">
        <v>376</v>
      </c>
      <c r="I1728" s="383" t="s">
        <v>44</v>
      </c>
      <c r="J1728" s="222">
        <v>152232611</v>
      </c>
      <c r="K1728" s="311" t="s">
        <v>45</v>
      </c>
      <c r="L1728" s="140" t="s">
        <v>46</v>
      </c>
      <c r="M1728" s="141" t="s">
        <v>2786</v>
      </c>
      <c r="N1728" s="142">
        <v>152000000</v>
      </c>
      <c r="O1728" s="75">
        <v>22000000</v>
      </c>
      <c r="P1728" s="74">
        <v>66319200</v>
      </c>
      <c r="Q1728" s="74">
        <v>90319200</v>
      </c>
      <c r="R1728" s="74">
        <v>66319200</v>
      </c>
      <c r="S1728" s="143"/>
      <c r="T1728" s="314">
        <v>44</v>
      </c>
      <c r="U1728" s="78">
        <f t="shared" si="1443"/>
        <v>60</v>
      </c>
      <c r="V1728" s="78">
        <f t="shared" si="1443"/>
        <v>44</v>
      </c>
      <c r="W1728" s="78">
        <v>31.708915184046983</v>
      </c>
      <c r="X1728" s="78">
        <f t="shared" si="1444"/>
        <v>59.329731919266628</v>
      </c>
      <c r="Y1728" s="315">
        <f t="shared" si="1445"/>
        <v>43.564384506286899</v>
      </c>
      <c r="Z1728" s="316">
        <f t="shared" si="1446"/>
        <v>85913411</v>
      </c>
      <c r="AA1728" s="316">
        <f>J1728-Q1728</f>
        <v>61913411</v>
      </c>
      <c r="AB1728" s="316" t="e">
        <f t="shared" si="1446"/>
        <v>#VALUE!</v>
      </c>
      <c r="AC1728" s="316"/>
      <c r="AD1728" s="317"/>
    </row>
    <row r="1729" spans="1:30" s="35" customFormat="1" ht="30" customHeight="1">
      <c r="A1729" s="380"/>
      <c r="B1729" s="381"/>
      <c r="C1729" s="51" t="s">
        <v>2787</v>
      </c>
      <c r="D1729" s="171"/>
      <c r="E1729" s="171"/>
      <c r="F1729" s="802" t="s">
        <v>90</v>
      </c>
      <c r="G1729" s="817"/>
      <c r="H1729" s="53"/>
      <c r="I1729" s="54"/>
      <c r="J1729" s="215"/>
      <c r="K1729" s="220"/>
      <c r="L1729" s="267"/>
      <c r="M1729" s="290"/>
      <c r="N1729" s="301"/>
      <c r="O1729" s="301"/>
      <c r="P1729" s="301"/>
      <c r="Q1729" s="301"/>
      <c r="R1729" s="301"/>
      <c r="S1729" s="270"/>
      <c r="T1729" s="61"/>
      <c r="U1729" s="62"/>
      <c r="V1729" s="62"/>
      <c r="W1729" s="62"/>
      <c r="X1729" s="62"/>
      <c r="Y1729" s="62"/>
      <c r="Z1729" s="63"/>
      <c r="AA1729" s="63"/>
      <c r="AB1729" s="63"/>
      <c r="AC1729" s="63"/>
      <c r="AD1729" s="64"/>
    </row>
    <row r="1730" spans="1:30" s="104" customFormat="1" ht="30" customHeight="1">
      <c r="A1730" s="307"/>
      <c r="B1730" s="308"/>
      <c r="C1730" s="82" t="s">
        <v>2788</v>
      </c>
      <c r="D1730" s="310"/>
      <c r="E1730" s="310"/>
      <c r="F1730" s="822" t="s">
        <v>1332</v>
      </c>
      <c r="G1730" s="823"/>
      <c r="H1730" s="159" t="s">
        <v>376</v>
      </c>
      <c r="I1730" s="383" t="s">
        <v>44</v>
      </c>
      <c r="J1730" s="222">
        <v>51197000</v>
      </c>
      <c r="K1730" s="311" t="s">
        <v>45</v>
      </c>
      <c r="L1730" s="140" t="s">
        <v>46</v>
      </c>
      <c r="M1730" s="434" t="s">
        <v>2789</v>
      </c>
      <c r="N1730" s="142">
        <v>3450000</v>
      </c>
      <c r="O1730" s="75">
        <v>0</v>
      </c>
      <c r="P1730" s="74">
        <f t="shared" ref="P1730:R1732" si="1447">O1730</f>
        <v>0</v>
      </c>
      <c r="Q1730" s="74">
        <v>7833757</v>
      </c>
      <c r="R1730" s="74">
        <f t="shared" si="1447"/>
        <v>7833757</v>
      </c>
      <c r="S1730" s="143"/>
      <c r="T1730" s="314">
        <v>0</v>
      </c>
      <c r="U1730" s="78">
        <f t="shared" ref="U1730:V1732" si="1448">ROUNDUP(X1730,0)</f>
        <v>16</v>
      </c>
      <c r="V1730" s="78">
        <f t="shared" si="1448"/>
        <v>0</v>
      </c>
      <c r="W1730" s="78">
        <v>31.708915184046983</v>
      </c>
      <c r="X1730" s="78">
        <f t="shared" ref="X1730:X1732" si="1449">Q1730/J1730*100</f>
        <v>15.301203195499735</v>
      </c>
      <c r="Y1730" s="315">
        <f t="shared" ref="Y1730:Y1732" si="1450">(P1730/J1730)*100</f>
        <v>0</v>
      </c>
      <c r="Z1730" s="316">
        <f t="shared" ref="Z1730:AB1732" si="1451">J1730-P1730</f>
        <v>51197000</v>
      </c>
      <c r="AA1730" s="316">
        <f>J1730-Q1730</f>
        <v>43363243</v>
      </c>
      <c r="AB1730" s="316" t="e">
        <f t="shared" si="1451"/>
        <v>#VALUE!</v>
      </c>
      <c r="AC1730" s="316"/>
      <c r="AD1730" s="317"/>
    </row>
    <row r="1731" spans="1:30" s="104" customFormat="1" ht="30" customHeight="1">
      <c r="A1731" s="307"/>
      <c r="B1731" s="308"/>
      <c r="C1731" s="82" t="s">
        <v>2790</v>
      </c>
      <c r="D1731" s="310"/>
      <c r="E1731" s="310"/>
      <c r="F1731" s="822" t="s">
        <v>2791</v>
      </c>
      <c r="G1731" s="823"/>
      <c r="H1731" s="159" t="s">
        <v>376</v>
      </c>
      <c r="I1731" s="383" t="s">
        <v>44</v>
      </c>
      <c r="J1731" s="222">
        <v>26015100</v>
      </c>
      <c r="K1731" s="311" t="s">
        <v>45</v>
      </c>
      <c r="L1731" s="140" t="s">
        <v>46</v>
      </c>
      <c r="M1731" s="434" t="s">
        <v>2792</v>
      </c>
      <c r="N1731" s="142">
        <v>6595000</v>
      </c>
      <c r="O1731" s="75">
        <v>0</v>
      </c>
      <c r="P1731" s="74">
        <f t="shared" si="1447"/>
        <v>0</v>
      </c>
      <c r="Q1731" s="74">
        <v>0</v>
      </c>
      <c r="R1731" s="74">
        <f t="shared" si="1447"/>
        <v>0</v>
      </c>
      <c r="S1731" s="143"/>
      <c r="T1731" s="314">
        <v>0</v>
      </c>
      <c r="U1731" s="78">
        <f t="shared" si="1448"/>
        <v>0</v>
      </c>
      <c r="V1731" s="78">
        <f t="shared" si="1448"/>
        <v>0</v>
      </c>
      <c r="W1731" s="78">
        <v>31.708915184046983</v>
      </c>
      <c r="X1731" s="78">
        <f t="shared" si="1449"/>
        <v>0</v>
      </c>
      <c r="Y1731" s="315">
        <f t="shared" si="1450"/>
        <v>0</v>
      </c>
      <c r="Z1731" s="316">
        <f t="shared" si="1451"/>
        <v>26015100</v>
      </c>
      <c r="AA1731" s="316">
        <f>J1731-Q1731</f>
        <v>26015100</v>
      </c>
      <c r="AB1731" s="316" t="e">
        <f t="shared" si="1451"/>
        <v>#VALUE!</v>
      </c>
      <c r="AC1731" s="316"/>
      <c r="AD1731" s="317"/>
    </row>
    <row r="1732" spans="1:30" s="100" customFormat="1" ht="30" customHeight="1">
      <c r="A1732" s="325"/>
      <c r="B1732" s="272"/>
      <c r="C1732" s="82" t="s">
        <v>2793</v>
      </c>
      <c r="D1732" s="83"/>
      <c r="E1732" s="83"/>
      <c r="F1732" s="822" t="s">
        <v>1175</v>
      </c>
      <c r="G1732" s="823"/>
      <c r="H1732" s="159" t="s">
        <v>376</v>
      </c>
      <c r="I1732" s="383" t="s">
        <v>44</v>
      </c>
      <c r="J1732" s="222">
        <v>20875700</v>
      </c>
      <c r="K1732" s="311" t="s">
        <v>45</v>
      </c>
      <c r="L1732" s="140" t="s">
        <v>46</v>
      </c>
      <c r="M1732" s="434" t="s">
        <v>2794</v>
      </c>
      <c r="N1732" s="142">
        <v>3510000</v>
      </c>
      <c r="O1732" s="75">
        <v>0</v>
      </c>
      <c r="P1732" s="74">
        <f t="shared" si="1447"/>
        <v>0</v>
      </c>
      <c r="Q1732" s="74">
        <v>4550000</v>
      </c>
      <c r="R1732" s="74">
        <f t="shared" si="1447"/>
        <v>4550000</v>
      </c>
      <c r="S1732" s="143"/>
      <c r="T1732" s="314">
        <v>0</v>
      </c>
      <c r="U1732" s="78">
        <f t="shared" si="1448"/>
        <v>22</v>
      </c>
      <c r="V1732" s="78">
        <f t="shared" si="1448"/>
        <v>0</v>
      </c>
      <c r="W1732" s="78">
        <v>31.708915184046983</v>
      </c>
      <c r="X1732" s="78">
        <f t="shared" si="1449"/>
        <v>21.795676312650595</v>
      </c>
      <c r="Y1732" s="315">
        <f t="shared" si="1450"/>
        <v>0</v>
      </c>
      <c r="Z1732" s="316">
        <f t="shared" si="1451"/>
        <v>20875700</v>
      </c>
      <c r="AA1732" s="316">
        <f>J1732-Q1732</f>
        <v>16325700</v>
      </c>
      <c r="AB1732" s="316" t="e">
        <f t="shared" si="1451"/>
        <v>#VALUE!</v>
      </c>
      <c r="AC1732" s="102"/>
      <c r="AD1732" s="103"/>
    </row>
    <row r="1733" spans="1:30" s="35" customFormat="1" ht="30" customHeight="1">
      <c r="A1733" s="380"/>
      <c r="B1733" s="381"/>
      <c r="C1733" s="51" t="s">
        <v>2851</v>
      </c>
      <c r="D1733" s="171"/>
      <c r="E1733" s="171"/>
      <c r="F1733" s="802" t="s">
        <v>2852</v>
      </c>
      <c r="G1733" s="817"/>
      <c r="H1733" s="53"/>
      <c r="I1733" s="54"/>
      <c r="J1733" s="215"/>
      <c r="K1733" s="220"/>
      <c r="L1733" s="267"/>
      <c r="M1733" s="290"/>
      <c r="N1733" s="301"/>
      <c r="O1733" s="301"/>
      <c r="P1733" s="301"/>
      <c r="Q1733" s="301"/>
      <c r="R1733" s="301"/>
      <c r="S1733" s="270"/>
      <c r="T1733" s="61"/>
      <c r="U1733" s="62"/>
      <c r="V1733" s="62"/>
      <c r="W1733" s="62"/>
      <c r="X1733" s="62"/>
      <c r="Y1733" s="62"/>
      <c r="Z1733" s="63"/>
      <c r="AA1733" s="63"/>
      <c r="AB1733" s="63"/>
      <c r="AC1733" s="63"/>
      <c r="AD1733" s="64"/>
    </row>
    <row r="1734" spans="1:30" s="35" customFormat="1" ht="30" customHeight="1">
      <c r="A1734" s="380"/>
      <c r="B1734" s="381"/>
      <c r="C1734" s="51" t="s">
        <v>2853</v>
      </c>
      <c r="D1734" s="171"/>
      <c r="E1734" s="171"/>
      <c r="F1734" s="802" t="s">
        <v>2854</v>
      </c>
      <c r="G1734" s="817"/>
      <c r="H1734" s="53"/>
      <c r="I1734" s="54"/>
      <c r="J1734" s="215"/>
      <c r="K1734" s="220"/>
      <c r="L1734" s="267"/>
      <c r="M1734" s="290"/>
      <c r="N1734" s="301"/>
      <c r="O1734" s="301"/>
      <c r="P1734" s="301"/>
      <c r="Q1734" s="301"/>
      <c r="R1734" s="301"/>
      <c r="S1734" s="270"/>
      <c r="T1734" s="61"/>
      <c r="U1734" s="62"/>
      <c r="V1734" s="62"/>
      <c r="W1734" s="62"/>
      <c r="X1734" s="62"/>
      <c r="Y1734" s="62"/>
      <c r="Z1734" s="63"/>
      <c r="AA1734" s="63"/>
      <c r="AB1734" s="63"/>
      <c r="AC1734" s="63"/>
      <c r="AD1734" s="64"/>
    </row>
    <row r="1735" spans="1:30" s="104" customFormat="1" ht="30" customHeight="1">
      <c r="A1735" s="307"/>
      <c r="B1735" s="308"/>
      <c r="C1735" s="82" t="s">
        <v>2855</v>
      </c>
      <c r="D1735" s="310"/>
      <c r="E1735" s="310"/>
      <c r="F1735" s="838" t="s">
        <v>2856</v>
      </c>
      <c r="G1735" s="839"/>
      <c r="H1735" s="159" t="s">
        <v>376</v>
      </c>
      <c r="I1735" s="383" t="s">
        <v>44</v>
      </c>
      <c r="J1735" s="295">
        <v>176416300</v>
      </c>
      <c r="K1735" s="311" t="s">
        <v>45</v>
      </c>
      <c r="L1735" s="140" t="s">
        <v>46</v>
      </c>
      <c r="M1735" s="434" t="s">
        <v>2857</v>
      </c>
      <c r="N1735" s="142">
        <v>0</v>
      </c>
      <c r="O1735" s="75">
        <v>0</v>
      </c>
      <c r="P1735" s="74">
        <v>4149600</v>
      </c>
      <c r="Q1735" s="74">
        <v>12529500</v>
      </c>
      <c r="R1735" s="74">
        <v>4149600</v>
      </c>
      <c r="S1735" s="143"/>
      <c r="T1735" s="314">
        <v>3</v>
      </c>
      <c r="U1735" s="78">
        <f t="shared" ref="U1735:V1743" si="1452">ROUNDUP(X1735,0)</f>
        <v>8</v>
      </c>
      <c r="V1735" s="78">
        <f t="shared" si="1452"/>
        <v>3</v>
      </c>
      <c r="W1735" s="78">
        <v>31.708915184046983</v>
      </c>
      <c r="X1735" s="78">
        <f t="shared" ref="X1735:X1743" si="1453">Q1735/J1735*100</f>
        <v>7.1022348841915397</v>
      </c>
      <c r="Y1735" s="315">
        <f t="shared" ref="Y1735:Y1742" si="1454">(P1735/J1735)*100</f>
        <v>2.3521636039300224</v>
      </c>
      <c r="Z1735" s="316">
        <f t="shared" ref="Z1735:AB1743" si="1455">J1735-P1735</f>
        <v>172266700</v>
      </c>
      <c r="AA1735" s="316">
        <f t="shared" ref="AA1735:AA1743" si="1456">J1735-Q1735</f>
        <v>163886800</v>
      </c>
      <c r="AB1735" s="316" t="e">
        <f t="shared" si="1455"/>
        <v>#VALUE!</v>
      </c>
      <c r="AC1735" s="316"/>
      <c r="AD1735" s="317"/>
    </row>
    <row r="1736" spans="1:30" s="104" customFormat="1" ht="30" customHeight="1">
      <c r="A1736" s="307"/>
      <c r="B1736" s="308"/>
      <c r="C1736" s="82" t="s">
        <v>2858</v>
      </c>
      <c r="D1736" s="310"/>
      <c r="E1736" s="310"/>
      <c r="F1736" s="822" t="s">
        <v>2859</v>
      </c>
      <c r="G1736" s="823"/>
      <c r="H1736" s="159" t="s">
        <v>376</v>
      </c>
      <c r="I1736" s="383" t="s">
        <v>44</v>
      </c>
      <c r="J1736" s="295">
        <v>150602800</v>
      </c>
      <c r="K1736" s="311" t="s">
        <v>45</v>
      </c>
      <c r="L1736" s="140" t="s">
        <v>46</v>
      </c>
      <c r="M1736" s="434" t="s">
        <v>2860</v>
      </c>
      <c r="N1736" s="142">
        <v>0</v>
      </c>
      <c r="O1736" s="75">
        <v>0</v>
      </c>
      <c r="P1736" s="74">
        <v>6642900</v>
      </c>
      <c r="Q1736" s="74">
        <v>16487300</v>
      </c>
      <c r="R1736" s="74">
        <v>6642900</v>
      </c>
      <c r="S1736" s="143"/>
      <c r="T1736" s="314">
        <v>5</v>
      </c>
      <c r="U1736" s="78">
        <f t="shared" si="1452"/>
        <v>11</v>
      </c>
      <c r="V1736" s="78">
        <f t="shared" si="1452"/>
        <v>5</v>
      </c>
      <c r="W1736" s="78">
        <v>31.708915184046983</v>
      </c>
      <c r="X1736" s="78">
        <f t="shared" si="1453"/>
        <v>10.947538823979368</v>
      </c>
      <c r="Y1736" s="315">
        <f t="shared" si="1454"/>
        <v>4.4108741670141587</v>
      </c>
      <c r="Z1736" s="316">
        <f t="shared" si="1455"/>
        <v>143959900</v>
      </c>
      <c r="AA1736" s="316">
        <f t="shared" si="1456"/>
        <v>134115500</v>
      </c>
      <c r="AB1736" s="316" t="e">
        <f t="shared" si="1455"/>
        <v>#VALUE!</v>
      </c>
      <c r="AC1736" s="316"/>
      <c r="AD1736" s="317"/>
    </row>
    <row r="1737" spans="1:30" s="104" customFormat="1" ht="30" customHeight="1">
      <c r="A1737" s="307"/>
      <c r="B1737" s="308"/>
      <c r="C1737" s="82" t="s">
        <v>2861</v>
      </c>
      <c r="D1737" s="310"/>
      <c r="E1737" s="310"/>
      <c r="F1737" s="822" t="s">
        <v>2862</v>
      </c>
      <c r="G1737" s="823"/>
      <c r="H1737" s="159" t="s">
        <v>376</v>
      </c>
      <c r="I1737" s="383" t="s">
        <v>44</v>
      </c>
      <c r="J1737" s="295">
        <v>53110000</v>
      </c>
      <c r="K1737" s="311" t="s">
        <v>45</v>
      </c>
      <c r="L1737" s="140" t="s">
        <v>46</v>
      </c>
      <c r="M1737" s="434" t="s">
        <v>2863</v>
      </c>
      <c r="N1737" s="142">
        <v>0</v>
      </c>
      <c r="O1737" s="75">
        <v>0</v>
      </c>
      <c r="P1737" s="74">
        <v>3365000</v>
      </c>
      <c r="Q1737" s="74">
        <v>0</v>
      </c>
      <c r="R1737" s="74">
        <v>3365000</v>
      </c>
      <c r="S1737" s="143"/>
      <c r="T1737" s="314">
        <v>7</v>
      </c>
      <c r="U1737" s="78">
        <f t="shared" si="1452"/>
        <v>0</v>
      </c>
      <c r="V1737" s="78">
        <f t="shared" si="1452"/>
        <v>7</v>
      </c>
      <c r="W1737" s="78">
        <v>31.708915184046983</v>
      </c>
      <c r="X1737" s="78">
        <f t="shared" si="1453"/>
        <v>0</v>
      </c>
      <c r="Y1737" s="315">
        <f t="shared" si="1454"/>
        <v>6.3359066089248728</v>
      </c>
      <c r="Z1737" s="316">
        <f t="shared" si="1455"/>
        <v>49745000</v>
      </c>
      <c r="AA1737" s="316">
        <f t="shared" si="1456"/>
        <v>53110000</v>
      </c>
      <c r="AB1737" s="316" t="e">
        <f t="shared" si="1455"/>
        <v>#VALUE!</v>
      </c>
      <c r="AC1737" s="316"/>
      <c r="AD1737" s="317"/>
    </row>
    <row r="1738" spans="1:30" s="104" customFormat="1" ht="30" customHeight="1">
      <c r="A1738" s="307"/>
      <c r="B1738" s="308"/>
      <c r="C1738" s="82" t="s">
        <v>2864</v>
      </c>
      <c r="D1738" s="310"/>
      <c r="E1738" s="310"/>
      <c r="F1738" s="822" t="s">
        <v>2865</v>
      </c>
      <c r="G1738" s="823"/>
      <c r="H1738" s="159" t="s">
        <v>376</v>
      </c>
      <c r="I1738" s="383" t="s">
        <v>44</v>
      </c>
      <c r="J1738" s="580">
        <v>49575400</v>
      </c>
      <c r="K1738" s="311" t="s">
        <v>45</v>
      </c>
      <c r="L1738" s="140" t="s">
        <v>46</v>
      </c>
      <c r="M1738" s="434" t="s">
        <v>2866</v>
      </c>
      <c r="N1738" s="142">
        <v>0</v>
      </c>
      <c r="O1738" s="75">
        <v>0</v>
      </c>
      <c r="P1738" s="74">
        <f t="shared" ref="P1738:R1743" si="1457">O1738</f>
        <v>0</v>
      </c>
      <c r="Q1738" s="74">
        <v>4728400</v>
      </c>
      <c r="R1738" s="74">
        <f t="shared" si="1457"/>
        <v>4728400</v>
      </c>
      <c r="S1738" s="143"/>
      <c r="T1738" s="314">
        <v>0</v>
      </c>
      <c r="U1738" s="78">
        <f t="shared" si="1452"/>
        <v>10</v>
      </c>
      <c r="V1738" s="78">
        <f t="shared" si="1452"/>
        <v>0</v>
      </c>
      <c r="W1738" s="78">
        <v>31.708915184046983</v>
      </c>
      <c r="X1738" s="78">
        <f t="shared" si="1453"/>
        <v>9.5377949547557872</v>
      </c>
      <c r="Y1738" s="315">
        <f t="shared" si="1454"/>
        <v>0</v>
      </c>
      <c r="Z1738" s="316">
        <f t="shared" si="1455"/>
        <v>49575400</v>
      </c>
      <c r="AA1738" s="316">
        <f t="shared" si="1456"/>
        <v>44847000</v>
      </c>
      <c r="AB1738" s="316" t="e">
        <f t="shared" si="1455"/>
        <v>#VALUE!</v>
      </c>
      <c r="AC1738" s="316"/>
      <c r="AD1738" s="317"/>
    </row>
    <row r="1739" spans="1:30" s="100" customFormat="1" ht="30" customHeight="1">
      <c r="A1739" s="325"/>
      <c r="B1739" s="272"/>
      <c r="C1739" s="82" t="s">
        <v>2867</v>
      </c>
      <c r="D1739" s="83"/>
      <c r="E1739" s="83"/>
      <c r="F1739" s="822" t="s">
        <v>2868</v>
      </c>
      <c r="G1739" s="823"/>
      <c r="H1739" s="159" t="s">
        <v>376</v>
      </c>
      <c r="I1739" s="383" t="s">
        <v>44</v>
      </c>
      <c r="J1739" s="222">
        <v>335307500</v>
      </c>
      <c r="K1739" s="311" t="s">
        <v>45</v>
      </c>
      <c r="L1739" s="140" t="s">
        <v>46</v>
      </c>
      <c r="M1739" s="434" t="s">
        <v>2869</v>
      </c>
      <c r="N1739" s="142">
        <v>0</v>
      </c>
      <c r="O1739" s="75">
        <v>0</v>
      </c>
      <c r="P1739" s="74">
        <v>20219600</v>
      </c>
      <c r="Q1739" s="74">
        <v>30191900</v>
      </c>
      <c r="R1739" s="74">
        <v>20219600</v>
      </c>
      <c r="S1739" s="143"/>
      <c r="T1739" s="314">
        <v>7</v>
      </c>
      <c r="U1739" s="78">
        <f t="shared" si="1452"/>
        <v>10</v>
      </c>
      <c r="V1739" s="78">
        <f t="shared" si="1452"/>
        <v>7</v>
      </c>
      <c r="W1739" s="78">
        <v>31.708915184046983</v>
      </c>
      <c r="X1739" s="78">
        <f t="shared" si="1453"/>
        <v>9.0042423745368048</v>
      </c>
      <c r="Y1739" s="315">
        <f t="shared" si="1454"/>
        <v>6.0301663398522258</v>
      </c>
      <c r="Z1739" s="316">
        <f t="shared" si="1455"/>
        <v>315087900</v>
      </c>
      <c r="AA1739" s="316">
        <f t="shared" si="1456"/>
        <v>305115600</v>
      </c>
      <c r="AB1739" s="316" t="e">
        <f t="shared" si="1455"/>
        <v>#VALUE!</v>
      </c>
      <c r="AC1739" s="102"/>
      <c r="AD1739" s="103"/>
    </row>
    <row r="1740" spans="1:30" s="104" customFormat="1" ht="45" customHeight="1">
      <c r="A1740" s="307"/>
      <c r="B1740" s="308"/>
      <c r="C1740" s="82" t="s">
        <v>2870</v>
      </c>
      <c r="D1740" s="310"/>
      <c r="E1740" s="310"/>
      <c r="F1740" s="838" t="s">
        <v>2871</v>
      </c>
      <c r="G1740" s="839"/>
      <c r="H1740" s="159" t="s">
        <v>376</v>
      </c>
      <c r="I1740" s="383" t="s">
        <v>44</v>
      </c>
      <c r="J1740" s="222">
        <v>424074800</v>
      </c>
      <c r="K1740" s="311" t="s">
        <v>45</v>
      </c>
      <c r="L1740" s="140" t="s">
        <v>46</v>
      </c>
      <c r="M1740" s="434" t="s">
        <v>2872</v>
      </c>
      <c r="N1740" s="142">
        <v>3454200</v>
      </c>
      <c r="O1740" s="75">
        <v>0</v>
      </c>
      <c r="P1740" s="74">
        <v>16828900</v>
      </c>
      <c r="Q1740" s="74">
        <v>46378400</v>
      </c>
      <c r="R1740" s="74">
        <v>16828900</v>
      </c>
      <c r="S1740" s="143"/>
      <c r="T1740" s="314">
        <v>4</v>
      </c>
      <c r="U1740" s="78">
        <f t="shared" si="1452"/>
        <v>11</v>
      </c>
      <c r="V1740" s="78">
        <f t="shared" si="1452"/>
        <v>4</v>
      </c>
      <c r="W1740" s="78">
        <v>31.708915184046983</v>
      </c>
      <c r="X1740" s="78">
        <f t="shared" si="1453"/>
        <v>10.936372545598088</v>
      </c>
      <c r="Y1740" s="315">
        <f t="shared" si="1454"/>
        <v>3.968380106528377</v>
      </c>
      <c r="Z1740" s="316">
        <f t="shared" si="1455"/>
        <v>407245900</v>
      </c>
      <c r="AA1740" s="316">
        <f t="shared" si="1456"/>
        <v>377696400</v>
      </c>
      <c r="AB1740" s="316" t="e">
        <f t="shared" si="1455"/>
        <v>#VALUE!</v>
      </c>
      <c r="AC1740" s="316"/>
      <c r="AD1740" s="317"/>
    </row>
    <row r="1741" spans="1:30" s="100" customFormat="1" ht="30" customHeight="1">
      <c r="A1741" s="325"/>
      <c r="B1741" s="272"/>
      <c r="C1741" s="82" t="s">
        <v>2873</v>
      </c>
      <c r="D1741" s="83"/>
      <c r="E1741" s="83"/>
      <c r="F1741" s="838" t="s">
        <v>2874</v>
      </c>
      <c r="G1741" s="839"/>
      <c r="H1741" s="145" t="s">
        <v>376</v>
      </c>
      <c r="I1741" s="576" t="s">
        <v>44</v>
      </c>
      <c r="J1741" s="222">
        <v>5085000</v>
      </c>
      <c r="K1741" s="311" t="s">
        <v>45</v>
      </c>
      <c r="L1741" s="140" t="s">
        <v>46</v>
      </c>
      <c r="M1741" s="434" t="s">
        <v>2875</v>
      </c>
      <c r="N1741" s="142">
        <v>43582200</v>
      </c>
      <c r="O1741" s="75">
        <v>0</v>
      </c>
      <c r="P1741" s="74">
        <f t="shared" si="1457"/>
        <v>0</v>
      </c>
      <c r="Q1741" s="74">
        <v>0</v>
      </c>
      <c r="R1741" s="74">
        <f t="shared" si="1457"/>
        <v>0</v>
      </c>
      <c r="S1741" s="143"/>
      <c r="T1741" s="314">
        <v>0</v>
      </c>
      <c r="U1741" s="78">
        <f t="shared" si="1452"/>
        <v>0</v>
      </c>
      <c r="V1741" s="78">
        <f t="shared" si="1452"/>
        <v>0</v>
      </c>
      <c r="W1741" s="78">
        <v>31.708915184046983</v>
      </c>
      <c r="X1741" s="78">
        <f t="shared" si="1453"/>
        <v>0</v>
      </c>
      <c r="Y1741" s="315">
        <f t="shared" si="1454"/>
        <v>0</v>
      </c>
      <c r="Z1741" s="316">
        <f t="shared" si="1455"/>
        <v>5085000</v>
      </c>
      <c r="AA1741" s="316">
        <f t="shared" si="1456"/>
        <v>5085000</v>
      </c>
      <c r="AB1741" s="316" t="e">
        <f t="shared" si="1455"/>
        <v>#VALUE!</v>
      </c>
      <c r="AC1741" s="102"/>
      <c r="AD1741" s="103"/>
    </row>
    <row r="1742" spans="1:30" s="104" customFormat="1" ht="30" customHeight="1">
      <c r="A1742" s="307"/>
      <c r="B1742" s="308"/>
      <c r="C1742" s="309" t="s">
        <v>2876</v>
      </c>
      <c r="D1742" s="310"/>
      <c r="E1742" s="310"/>
      <c r="F1742" s="838" t="s">
        <v>2877</v>
      </c>
      <c r="G1742" s="839"/>
      <c r="H1742" s="145" t="s">
        <v>376</v>
      </c>
      <c r="I1742" s="576" t="s">
        <v>44</v>
      </c>
      <c r="J1742" s="222">
        <v>27111900</v>
      </c>
      <c r="K1742" s="311" t="s">
        <v>45</v>
      </c>
      <c r="L1742" s="140" t="s">
        <v>46</v>
      </c>
      <c r="M1742" s="434" t="s">
        <v>2878</v>
      </c>
      <c r="N1742" s="142">
        <v>5840000</v>
      </c>
      <c r="O1742" s="75">
        <v>0</v>
      </c>
      <c r="P1742" s="74">
        <v>323700</v>
      </c>
      <c r="Q1742" s="74">
        <v>14478200</v>
      </c>
      <c r="R1742" s="74">
        <v>323700</v>
      </c>
      <c r="S1742" s="143"/>
      <c r="T1742" s="314">
        <v>2</v>
      </c>
      <c r="U1742" s="78">
        <f t="shared" si="1452"/>
        <v>54</v>
      </c>
      <c r="V1742" s="78">
        <f t="shared" si="1452"/>
        <v>2</v>
      </c>
      <c r="W1742" s="78">
        <v>31.708915184046983</v>
      </c>
      <c r="X1742" s="78">
        <f t="shared" si="1453"/>
        <v>53.401642821049059</v>
      </c>
      <c r="Y1742" s="315">
        <f t="shared" si="1454"/>
        <v>1.1939406681199032</v>
      </c>
      <c r="Z1742" s="316">
        <f t="shared" si="1455"/>
        <v>26788200</v>
      </c>
      <c r="AA1742" s="316">
        <f t="shared" si="1456"/>
        <v>12633700</v>
      </c>
      <c r="AB1742" s="316" t="e">
        <f t="shared" si="1455"/>
        <v>#VALUE!</v>
      </c>
      <c r="AC1742" s="316"/>
      <c r="AD1742" s="317"/>
    </row>
    <row r="1743" spans="1:30" s="104" customFormat="1" ht="30" customHeight="1">
      <c r="A1743" s="307"/>
      <c r="B1743" s="308"/>
      <c r="C1743" s="309" t="s">
        <v>2879</v>
      </c>
      <c r="D1743" s="310"/>
      <c r="E1743" s="310"/>
      <c r="F1743" s="838" t="s">
        <v>2880</v>
      </c>
      <c r="G1743" s="839"/>
      <c r="H1743" s="145" t="s">
        <v>376</v>
      </c>
      <c r="I1743" s="576" t="s">
        <v>44</v>
      </c>
      <c r="J1743" s="222">
        <v>148432200</v>
      </c>
      <c r="K1743" s="311" t="s">
        <v>45</v>
      </c>
      <c r="L1743" s="140" t="s">
        <v>46</v>
      </c>
      <c r="M1743" s="434" t="s">
        <v>2881</v>
      </c>
      <c r="N1743" s="142">
        <v>0</v>
      </c>
      <c r="O1743" s="75">
        <v>0</v>
      </c>
      <c r="P1743" s="74">
        <f t="shared" si="1457"/>
        <v>0</v>
      </c>
      <c r="Q1743" s="74">
        <v>126284700</v>
      </c>
      <c r="R1743" s="74">
        <f t="shared" si="1457"/>
        <v>126284700</v>
      </c>
      <c r="S1743" s="143"/>
      <c r="T1743" s="314">
        <v>0</v>
      </c>
      <c r="U1743" s="78">
        <f t="shared" si="1452"/>
        <v>86</v>
      </c>
      <c r="V1743" s="78">
        <f t="shared" si="1452"/>
        <v>0</v>
      </c>
      <c r="W1743" s="78">
        <v>31.708915184046983</v>
      </c>
      <c r="X1743" s="78">
        <f t="shared" si="1453"/>
        <v>85.079046190786102</v>
      </c>
      <c r="Y1743" s="315">
        <f>(P1743/J1743)*100</f>
        <v>0</v>
      </c>
      <c r="Z1743" s="316">
        <f t="shared" si="1455"/>
        <v>148432200</v>
      </c>
      <c r="AA1743" s="316">
        <f t="shared" si="1456"/>
        <v>22147500</v>
      </c>
      <c r="AB1743" s="316" t="e">
        <f t="shared" si="1455"/>
        <v>#VALUE!</v>
      </c>
      <c r="AC1743" s="316"/>
      <c r="AD1743" s="317"/>
    </row>
    <row r="1744" spans="1:30" s="35" customFormat="1" ht="30" customHeight="1">
      <c r="A1744" s="380"/>
      <c r="B1744" s="381"/>
      <c r="C1744" s="51" t="s">
        <v>2882</v>
      </c>
      <c r="D1744" s="171"/>
      <c r="E1744" s="171"/>
      <c r="F1744" s="802" t="s">
        <v>2883</v>
      </c>
      <c r="G1744" s="817"/>
      <c r="H1744" s="54"/>
      <c r="I1744" s="266"/>
      <c r="J1744" s="215"/>
      <c r="K1744" s="220"/>
      <c r="L1744" s="267"/>
      <c r="M1744" s="573"/>
      <c r="N1744" s="301"/>
      <c r="O1744" s="301"/>
      <c r="P1744" s="301"/>
      <c r="Q1744" s="301"/>
      <c r="R1744" s="301"/>
      <c r="S1744" s="270"/>
      <c r="T1744" s="61"/>
      <c r="U1744" s="62"/>
      <c r="V1744" s="62"/>
      <c r="W1744" s="62"/>
      <c r="X1744" s="62"/>
      <c r="Y1744" s="62"/>
      <c r="Z1744" s="63"/>
      <c r="AA1744" s="63"/>
      <c r="AB1744" s="63"/>
      <c r="AC1744" s="63"/>
      <c r="AD1744" s="64"/>
    </row>
    <row r="1745" spans="1:30" s="104" customFormat="1" ht="30" customHeight="1">
      <c r="A1745" s="307"/>
      <c r="B1745" s="308"/>
      <c r="C1745" s="309" t="s">
        <v>2884</v>
      </c>
      <c r="D1745" s="310"/>
      <c r="E1745" s="310"/>
      <c r="F1745" s="838" t="s">
        <v>2885</v>
      </c>
      <c r="G1745" s="839"/>
      <c r="H1745" s="145" t="s">
        <v>376</v>
      </c>
      <c r="I1745" s="576" t="s">
        <v>44</v>
      </c>
      <c r="J1745" s="222">
        <v>81421900</v>
      </c>
      <c r="K1745" s="311" t="s">
        <v>45</v>
      </c>
      <c r="L1745" s="140" t="s">
        <v>46</v>
      </c>
      <c r="M1745" s="434" t="s">
        <v>2886</v>
      </c>
      <c r="N1745" s="142">
        <v>14869000</v>
      </c>
      <c r="O1745" s="75">
        <v>0</v>
      </c>
      <c r="P1745" s="74">
        <v>10538700</v>
      </c>
      <c r="Q1745" s="74">
        <v>22648700</v>
      </c>
      <c r="R1745" s="74">
        <v>10538700</v>
      </c>
      <c r="S1745" s="143"/>
      <c r="T1745" s="314">
        <v>13</v>
      </c>
      <c r="U1745" s="78">
        <f t="shared" ref="U1745:V1749" si="1458">ROUNDUP(X1745,0)</f>
        <v>28</v>
      </c>
      <c r="V1745" s="78">
        <f t="shared" si="1458"/>
        <v>13</v>
      </c>
      <c r="W1745" s="78">
        <v>31.708915184046983</v>
      </c>
      <c r="X1745" s="78">
        <f t="shared" ref="X1745:X1749" si="1459">Q1745/J1745*100</f>
        <v>27.816471981125474</v>
      </c>
      <c r="Y1745" s="315">
        <f t="shared" ref="Y1745:Y1749" si="1460">(P1745/J1745)*100</f>
        <v>12.9433236021267</v>
      </c>
      <c r="Z1745" s="316">
        <f t="shared" ref="Z1745:AB1749" si="1461">J1745-P1745</f>
        <v>70883200</v>
      </c>
      <c r="AA1745" s="316">
        <f>J1745-Q1745</f>
        <v>58773200</v>
      </c>
      <c r="AB1745" s="316" t="e">
        <f t="shared" si="1461"/>
        <v>#VALUE!</v>
      </c>
      <c r="AC1745" s="316"/>
      <c r="AD1745" s="317"/>
    </row>
    <row r="1746" spans="1:30" s="104" customFormat="1" ht="30" customHeight="1">
      <c r="A1746" s="307"/>
      <c r="B1746" s="308"/>
      <c r="C1746" s="309" t="s">
        <v>2887</v>
      </c>
      <c r="D1746" s="310"/>
      <c r="E1746" s="310"/>
      <c r="F1746" s="838" t="s">
        <v>2888</v>
      </c>
      <c r="G1746" s="839"/>
      <c r="H1746" s="145" t="s">
        <v>376</v>
      </c>
      <c r="I1746" s="576" t="s">
        <v>44</v>
      </c>
      <c r="J1746" s="222">
        <v>24447400</v>
      </c>
      <c r="K1746" s="311" t="s">
        <v>45</v>
      </c>
      <c r="L1746" s="140" t="s">
        <v>46</v>
      </c>
      <c r="M1746" s="434" t="s">
        <v>2889</v>
      </c>
      <c r="N1746" s="142">
        <v>0</v>
      </c>
      <c r="O1746" s="75">
        <v>0</v>
      </c>
      <c r="P1746" s="74">
        <v>9883400</v>
      </c>
      <c r="Q1746" s="74">
        <v>22645300</v>
      </c>
      <c r="R1746" s="74">
        <v>9883400</v>
      </c>
      <c r="S1746" s="143"/>
      <c r="T1746" s="314">
        <v>41</v>
      </c>
      <c r="U1746" s="78">
        <f t="shared" si="1458"/>
        <v>93</v>
      </c>
      <c r="V1746" s="78">
        <f t="shared" si="1458"/>
        <v>41</v>
      </c>
      <c r="W1746" s="78">
        <v>31.708915184046983</v>
      </c>
      <c r="X1746" s="78">
        <f t="shared" si="1459"/>
        <v>92.628663988808626</v>
      </c>
      <c r="Y1746" s="315">
        <f t="shared" si="1460"/>
        <v>40.42720289274115</v>
      </c>
      <c r="Z1746" s="316">
        <f t="shared" si="1461"/>
        <v>14564000</v>
      </c>
      <c r="AA1746" s="316">
        <f>J1746-Q1746</f>
        <v>1802100</v>
      </c>
      <c r="AB1746" s="316" t="e">
        <f t="shared" si="1461"/>
        <v>#VALUE!</v>
      </c>
      <c r="AC1746" s="316"/>
      <c r="AD1746" s="317"/>
    </row>
    <row r="1747" spans="1:30" s="104" customFormat="1" ht="46.5" customHeight="1">
      <c r="A1747" s="307"/>
      <c r="B1747" s="308"/>
      <c r="C1747" s="309" t="s">
        <v>2890</v>
      </c>
      <c r="D1747" s="310"/>
      <c r="E1747" s="310"/>
      <c r="F1747" s="838" t="s">
        <v>2891</v>
      </c>
      <c r="G1747" s="839"/>
      <c r="H1747" s="145" t="s">
        <v>376</v>
      </c>
      <c r="I1747" s="576" t="s">
        <v>44</v>
      </c>
      <c r="J1747" s="222">
        <v>63691000</v>
      </c>
      <c r="K1747" s="311" t="s">
        <v>45</v>
      </c>
      <c r="L1747" s="140" t="s">
        <v>46</v>
      </c>
      <c r="M1747" s="434" t="s">
        <v>2892</v>
      </c>
      <c r="N1747" s="142">
        <v>2923800</v>
      </c>
      <c r="O1747" s="75">
        <v>0</v>
      </c>
      <c r="P1747" s="74">
        <f t="shared" ref="P1747:R1747" si="1462">O1747</f>
        <v>0</v>
      </c>
      <c r="Q1747" s="74">
        <v>2956000</v>
      </c>
      <c r="R1747" s="74">
        <f t="shared" si="1462"/>
        <v>2956000</v>
      </c>
      <c r="S1747" s="143"/>
      <c r="T1747" s="314">
        <v>0</v>
      </c>
      <c r="U1747" s="78">
        <f t="shared" si="1458"/>
        <v>5</v>
      </c>
      <c r="V1747" s="78">
        <f t="shared" si="1458"/>
        <v>0</v>
      </c>
      <c r="W1747" s="78">
        <v>31.708915184046983</v>
      </c>
      <c r="X1747" s="78">
        <f t="shared" si="1459"/>
        <v>4.6411580914100892</v>
      </c>
      <c r="Y1747" s="315">
        <f t="shared" si="1460"/>
        <v>0</v>
      </c>
      <c r="Z1747" s="316">
        <f t="shared" si="1461"/>
        <v>63691000</v>
      </c>
      <c r="AA1747" s="316">
        <f>J1747-Q1747</f>
        <v>60735000</v>
      </c>
      <c r="AB1747" s="316" t="e">
        <f t="shared" si="1461"/>
        <v>#VALUE!</v>
      </c>
      <c r="AC1747" s="316"/>
      <c r="AD1747" s="317"/>
    </row>
    <row r="1748" spans="1:30" s="104" customFormat="1" ht="48" customHeight="1">
      <c r="A1748" s="307"/>
      <c r="B1748" s="308"/>
      <c r="C1748" s="309" t="s">
        <v>2893</v>
      </c>
      <c r="D1748" s="310"/>
      <c r="E1748" s="310"/>
      <c r="F1748" s="838" t="s">
        <v>2894</v>
      </c>
      <c r="G1748" s="839"/>
      <c r="H1748" s="145" t="s">
        <v>376</v>
      </c>
      <c r="I1748" s="576" t="s">
        <v>44</v>
      </c>
      <c r="J1748" s="222">
        <v>21661800</v>
      </c>
      <c r="K1748" s="311" t="s">
        <v>45</v>
      </c>
      <c r="L1748" s="140" t="s">
        <v>46</v>
      </c>
      <c r="M1748" s="434" t="s">
        <v>2895</v>
      </c>
      <c r="N1748" s="142">
        <v>5292200</v>
      </c>
      <c r="O1748" s="75">
        <v>0</v>
      </c>
      <c r="P1748" s="74">
        <v>5391700</v>
      </c>
      <c r="Q1748" s="74">
        <v>9653400</v>
      </c>
      <c r="R1748" s="74">
        <v>5391700</v>
      </c>
      <c r="S1748" s="143"/>
      <c r="T1748" s="314">
        <v>25</v>
      </c>
      <c r="U1748" s="78">
        <f t="shared" si="1458"/>
        <v>45</v>
      </c>
      <c r="V1748" s="78">
        <f t="shared" si="1458"/>
        <v>25</v>
      </c>
      <c r="W1748" s="78">
        <v>31.708915184046983</v>
      </c>
      <c r="X1748" s="78">
        <f t="shared" si="1459"/>
        <v>44.564163642910557</v>
      </c>
      <c r="Y1748" s="315">
        <f t="shared" si="1460"/>
        <v>24.890359988551275</v>
      </c>
      <c r="Z1748" s="316">
        <f t="shared" si="1461"/>
        <v>16270100</v>
      </c>
      <c r="AA1748" s="316">
        <f>J1748-Q1748</f>
        <v>12008400</v>
      </c>
      <c r="AB1748" s="316" t="e">
        <f t="shared" si="1461"/>
        <v>#VALUE!</v>
      </c>
      <c r="AC1748" s="316"/>
      <c r="AD1748" s="317"/>
    </row>
    <row r="1749" spans="1:30" s="104" customFormat="1" ht="30" customHeight="1">
      <c r="A1749" s="307"/>
      <c r="B1749" s="308"/>
      <c r="C1749" s="309" t="s">
        <v>2896</v>
      </c>
      <c r="D1749" s="310"/>
      <c r="E1749" s="310"/>
      <c r="F1749" s="838" t="s">
        <v>2897</v>
      </c>
      <c r="G1749" s="839"/>
      <c r="H1749" s="145" t="s">
        <v>376</v>
      </c>
      <c r="I1749" s="576" t="s">
        <v>44</v>
      </c>
      <c r="J1749" s="222">
        <v>255492000</v>
      </c>
      <c r="K1749" s="311" t="s">
        <v>45</v>
      </c>
      <c r="L1749" s="140" t="s">
        <v>46</v>
      </c>
      <c r="M1749" s="434" t="s">
        <v>2898</v>
      </c>
      <c r="N1749" s="142">
        <v>111746000</v>
      </c>
      <c r="O1749" s="75">
        <v>0</v>
      </c>
      <c r="P1749" s="74">
        <v>54919000</v>
      </c>
      <c r="Q1749" s="74">
        <v>83483500</v>
      </c>
      <c r="R1749" s="74">
        <v>54919000</v>
      </c>
      <c r="S1749" s="143"/>
      <c r="T1749" s="314">
        <v>22</v>
      </c>
      <c r="U1749" s="78">
        <f t="shared" si="1458"/>
        <v>33</v>
      </c>
      <c r="V1749" s="78">
        <f t="shared" si="1458"/>
        <v>22</v>
      </c>
      <c r="W1749" s="78">
        <v>31.708915184046983</v>
      </c>
      <c r="X1749" s="78">
        <f t="shared" si="1459"/>
        <v>32.675582797113023</v>
      </c>
      <c r="Y1749" s="315">
        <f t="shared" si="1460"/>
        <v>21.495389288118609</v>
      </c>
      <c r="Z1749" s="316">
        <f t="shared" si="1461"/>
        <v>200573000</v>
      </c>
      <c r="AA1749" s="316">
        <f>J1749-Q1749</f>
        <v>172008500</v>
      </c>
      <c r="AB1749" s="316" t="e">
        <f t="shared" si="1461"/>
        <v>#VALUE!</v>
      </c>
      <c r="AC1749" s="316"/>
      <c r="AD1749" s="317"/>
    </row>
    <row r="1750" spans="1:30" s="35" customFormat="1" ht="30" customHeight="1">
      <c r="A1750" s="380"/>
      <c r="B1750" s="381"/>
      <c r="C1750" s="51" t="s">
        <v>2899</v>
      </c>
      <c r="D1750" s="171"/>
      <c r="E1750" s="171"/>
      <c r="F1750" s="802" t="s">
        <v>2900</v>
      </c>
      <c r="G1750" s="817"/>
      <c r="H1750" s="54"/>
      <c r="I1750" s="266"/>
      <c r="J1750" s="215"/>
      <c r="K1750" s="220"/>
      <c r="L1750" s="267"/>
      <c r="M1750" s="573"/>
      <c r="N1750" s="301"/>
      <c r="O1750" s="301"/>
      <c r="P1750" s="301"/>
      <c r="Q1750" s="301"/>
      <c r="R1750" s="301"/>
      <c r="S1750" s="270"/>
      <c r="T1750" s="61"/>
      <c r="U1750" s="62"/>
      <c r="V1750" s="62"/>
      <c r="W1750" s="62"/>
      <c r="X1750" s="62"/>
      <c r="Y1750" s="62"/>
      <c r="Z1750" s="63"/>
      <c r="AA1750" s="63"/>
      <c r="AB1750" s="63"/>
      <c r="AC1750" s="63"/>
      <c r="AD1750" s="64"/>
    </row>
    <row r="1751" spans="1:30" s="104" customFormat="1" ht="30" customHeight="1">
      <c r="A1751" s="307"/>
      <c r="B1751" s="308"/>
      <c r="C1751" s="309" t="s">
        <v>2901</v>
      </c>
      <c r="D1751" s="310"/>
      <c r="E1751" s="310"/>
      <c r="F1751" s="838" t="s">
        <v>2902</v>
      </c>
      <c r="G1751" s="839"/>
      <c r="H1751" s="145" t="s">
        <v>376</v>
      </c>
      <c r="I1751" s="576" t="s">
        <v>44</v>
      </c>
      <c r="J1751" s="222">
        <v>18750000</v>
      </c>
      <c r="K1751" s="311" t="s">
        <v>45</v>
      </c>
      <c r="L1751" s="140" t="s">
        <v>46</v>
      </c>
      <c r="M1751" s="434" t="s">
        <v>2903</v>
      </c>
      <c r="N1751" s="142">
        <v>16492000</v>
      </c>
      <c r="O1751" s="75">
        <v>0</v>
      </c>
      <c r="P1751" s="74">
        <f t="shared" ref="P1751:R1756" si="1463">O1751</f>
        <v>0</v>
      </c>
      <c r="Q1751" s="74">
        <v>0</v>
      </c>
      <c r="R1751" s="74">
        <f t="shared" si="1463"/>
        <v>0</v>
      </c>
      <c r="S1751" s="143"/>
      <c r="T1751" s="314">
        <v>0</v>
      </c>
      <c r="U1751" s="78">
        <f t="shared" ref="U1751:V1756" si="1464">ROUNDUP(X1751,0)</f>
        <v>0</v>
      </c>
      <c r="V1751" s="78">
        <f t="shared" si="1464"/>
        <v>0</v>
      </c>
      <c r="W1751" s="78">
        <v>31.708915184046983</v>
      </c>
      <c r="X1751" s="78">
        <f t="shared" ref="X1751:X1756" si="1465">Q1751/J1751*100</f>
        <v>0</v>
      </c>
      <c r="Y1751" s="315">
        <f t="shared" ref="Y1751:Y1756" si="1466">(P1751/J1751)*100</f>
        <v>0</v>
      </c>
      <c r="Z1751" s="316">
        <f t="shared" ref="Z1751:AB1756" si="1467">J1751-P1751</f>
        <v>18750000</v>
      </c>
      <c r="AA1751" s="316">
        <f t="shared" ref="AA1751:AA1756" si="1468">J1751-Q1751</f>
        <v>18750000</v>
      </c>
      <c r="AB1751" s="316" t="e">
        <f t="shared" si="1467"/>
        <v>#VALUE!</v>
      </c>
      <c r="AC1751" s="316"/>
      <c r="AD1751" s="317"/>
    </row>
    <row r="1752" spans="1:30" s="104" customFormat="1" ht="30" customHeight="1">
      <c r="A1752" s="307"/>
      <c r="B1752" s="308"/>
      <c r="C1752" s="309" t="s">
        <v>2904</v>
      </c>
      <c r="D1752" s="310"/>
      <c r="E1752" s="310"/>
      <c r="F1752" s="838" t="s">
        <v>2905</v>
      </c>
      <c r="G1752" s="839"/>
      <c r="H1752" s="145" t="s">
        <v>376</v>
      </c>
      <c r="I1752" s="576" t="s">
        <v>44</v>
      </c>
      <c r="J1752" s="222">
        <v>44683500</v>
      </c>
      <c r="K1752" s="311" t="s">
        <v>45</v>
      </c>
      <c r="L1752" s="140" t="s">
        <v>46</v>
      </c>
      <c r="M1752" s="434" t="s">
        <v>2906</v>
      </c>
      <c r="N1752" s="142">
        <v>5245500</v>
      </c>
      <c r="O1752" s="75">
        <v>0</v>
      </c>
      <c r="P1752" s="74">
        <v>13970800</v>
      </c>
      <c r="Q1752" s="74">
        <v>24269500</v>
      </c>
      <c r="R1752" s="74">
        <v>13970800</v>
      </c>
      <c r="S1752" s="143"/>
      <c r="T1752" s="314">
        <v>32</v>
      </c>
      <c r="U1752" s="78">
        <f t="shared" si="1464"/>
        <v>55</v>
      </c>
      <c r="V1752" s="78">
        <f t="shared" si="1464"/>
        <v>32</v>
      </c>
      <c r="W1752" s="78">
        <v>31.708915184046983</v>
      </c>
      <c r="X1752" s="78">
        <f t="shared" si="1465"/>
        <v>54.31423232289324</v>
      </c>
      <c r="Y1752" s="315">
        <f t="shared" si="1466"/>
        <v>31.266127317689975</v>
      </c>
      <c r="Z1752" s="316">
        <f t="shared" si="1467"/>
        <v>30712700</v>
      </c>
      <c r="AA1752" s="316">
        <f t="shared" si="1468"/>
        <v>20414000</v>
      </c>
      <c r="AB1752" s="316" t="e">
        <f t="shared" si="1467"/>
        <v>#VALUE!</v>
      </c>
      <c r="AC1752" s="316"/>
      <c r="AD1752" s="317"/>
    </row>
    <row r="1753" spans="1:30" s="104" customFormat="1" ht="30" customHeight="1">
      <c r="A1753" s="307"/>
      <c r="B1753" s="308"/>
      <c r="C1753" s="82" t="s">
        <v>2907</v>
      </c>
      <c r="D1753" s="310"/>
      <c r="E1753" s="310"/>
      <c r="F1753" s="838" t="s">
        <v>2908</v>
      </c>
      <c r="G1753" s="839"/>
      <c r="H1753" s="145" t="s">
        <v>376</v>
      </c>
      <c r="I1753" s="576" t="s">
        <v>44</v>
      </c>
      <c r="J1753" s="222">
        <v>106567300</v>
      </c>
      <c r="K1753" s="311" t="s">
        <v>45</v>
      </c>
      <c r="L1753" s="140" t="s">
        <v>46</v>
      </c>
      <c r="M1753" s="434" t="s">
        <v>2909</v>
      </c>
      <c r="N1753" s="142">
        <v>19659900</v>
      </c>
      <c r="O1753" s="75">
        <v>0</v>
      </c>
      <c r="P1753" s="74">
        <v>20270000</v>
      </c>
      <c r="Q1753" s="74">
        <v>68100331</v>
      </c>
      <c r="R1753" s="74">
        <v>20270000</v>
      </c>
      <c r="S1753" s="143"/>
      <c r="T1753" s="314">
        <v>20</v>
      </c>
      <c r="U1753" s="78">
        <f t="shared" si="1464"/>
        <v>64</v>
      </c>
      <c r="V1753" s="78">
        <f t="shared" si="1464"/>
        <v>20</v>
      </c>
      <c r="W1753" s="78">
        <v>31.708915184046983</v>
      </c>
      <c r="X1753" s="78">
        <f t="shared" si="1465"/>
        <v>63.903590501026109</v>
      </c>
      <c r="Y1753" s="315">
        <f t="shared" si="1466"/>
        <v>19.020844105086645</v>
      </c>
      <c r="Z1753" s="316">
        <f t="shared" si="1467"/>
        <v>86297300</v>
      </c>
      <c r="AA1753" s="316">
        <f t="shared" si="1468"/>
        <v>38466969</v>
      </c>
      <c r="AB1753" s="316" t="e">
        <f t="shared" si="1467"/>
        <v>#VALUE!</v>
      </c>
      <c r="AC1753" s="316"/>
      <c r="AD1753" s="317"/>
    </row>
    <row r="1754" spans="1:30" s="104" customFormat="1" ht="62.25" customHeight="1">
      <c r="A1754" s="307"/>
      <c r="B1754" s="308"/>
      <c r="C1754" s="309" t="s">
        <v>2910</v>
      </c>
      <c r="D1754" s="310"/>
      <c r="E1754" s="310"/>
      <c r="F1754" s="838" t="s">
        <v>2911</v>
      </c>
      <c r="G1754" s="839"/>
      <c r="H1754" s="145" t="s">
        <v>376</v>
      </c>
      <c r="I1754" s="576" t="s">
        <v>44</v>
      </c>
      <c r="J1754" s="222">
        <v>160437900</v>
      </c>
      <c r="K1754" s="311" t="s">
        <v>45</v>
      </c>
      <c r="L1754" s="140" t="s">
        <v>46</v>
      </c>
      <c r="M1754" s="434" t="s">
        <v>2912</v>
      </c>
      <c r="N1754" s="142">
        <v>0</v>
      </c>
      <c r="O1754" s="75">
        <v>0</v>
      </c>
      <c r="P1754" s="74">
        <f t="shared" si="1463"/>
        <v>0</v>
      </c>
      <c r="Q1754" s="74">
        <v>69798100</v>
      </c>
      <c r="R1754" s="74">
        <f t="shared" si="1463"/>
        <v>69798100</v>
      </c>
      <c r="S1754" s="143"/>
      <c r="T1754" s="314">
        <v>0</v>
      </c>
      <c r="U1754" s="78">
        <f t="shared" si="1464"/>
        <v>44</v>
      </c>
      <c r="V1754" s="78">
        <f t="shared" si="1464"/>
        <v>0</v>
      </c>
      <c r="W1754" s="78">
        <v>31.708915184046983</v>
      </c>
      <c r="X1754" s="78">
        <f t="shared" si="1465"/>
        <v>43.504745449797092</v>
      </c>
      <c r="Y1754" s="315">
        <f t="shared" si="1466"/>
        <v>0</v>
      </c>
      <c r="Z1754" s="316">
        <f t="shared" si="1467"/>
        <v>160437900</v>
      </c>
      <c r="AA1754" s="316">
        <f t="shared" si="1468"/>
        <v>90639800</v>
      </c>
      <c r="AB1754" s="316" t="e">
        <f t="shared" si="1467"/>
        <v>#VALUE!</v>
      </c>
      <c r="AC1754" s="316"/>
      <c r="AD1754" s="317"/>
    </row>
    <row r="1755" spans="1:30" s="104" customFormat="1" ht="30" customHeight="1">
      <c r="A1755" s="307"/>
      <c r="B1755" s="308"/>
      <c r="C1755" s="309" t="s">
        <v>2913</v>
      </c>
      <c r="D1755" s="310"/>
      <c r="E1755" s="310"/>
      <c r="F1755" s="838" t="s">
        <v>2914</v>
      </c>
      <c r="G1755" s="839"/>
      <c r="H1755" s="145" t="s">
        <v>376</v>
      </c>
      <c r="I1755" s="576" t="s">
        <v>44</v>
      </c>
      <c r="J1755" s="222">
        <v>50000000</v>
      </c>
      <c r="K1755" s="311" t="s">
        <v>45</v>
      </c>
      <c r="L1755" s="140" t="s">
        <v>46</v>
      </c>
      <c r="M1755" s="434" t="s">
        <v>2915</v>
      </c>
      <c r="N1755" s="142">
        <v>0</v>
      </c>
      <c r="O1755" s="75">
        <v>0</v>
      </c>
      <c r="P1755" s="74">
        <f t="shared" si="1463"/>
        <v>0</v>
      </c>
      <c r="Q1755" s="74">
        <v>0</v>
      </c>
      <c r="R1755" s="74">
        <f t="shared" si="1463"/>
        <v>0</v>
      </c>
      <c r="S1755" s="143"/>
      <c r="T1755" s="314">
        <v>0</v>
      </c>
      <c r="U1755" s="78">
        <f t="shared" si="1464"/>
        <v>0</v>
      </c>
      <c r="V1755" s="78">
        <f t="shared" si="1464"/>
        <v>0</v>
      </c>
      <c r="W1755" s="78">
        <v>31.708915184046983</v>
      </c>
      <c r="X1755" s="78">
        <f t="shared" si="1465"/>
        <v>0</v>
      </c>
      <c r="Y1755" s="315">
        <f t="shared" si="1466"/>
        <v>0</v>
      </c>
      <c r="Z1755" s="316">
        <f t="shared" si="1467"/>
        <v>50000000</v>
      </c>
      <c r="AA1755" s="316">
        <f t="shared" si="1468"/>
        <v>50000000</v>
      </c>
      <c r="AB1755" s="316" t="e">
        <f t="shared" si="1467"/>
        <v>#VALUE!</v>
      </c>
      <c r="AC1755" s="316"/>
      <c r="AD1755" s="317"/>
    </row>
    <row r="1756" spans="1:30" s="104" customFormat="1" ht="30" customHeight="1">
      <c r="A1756" s="307"/>
      <c r="B1756" s="308"/>
      <c r="C1756" s="309" t="s">
        <v>2916</v>
      </c>
      <c r="D1756" s="310"/>
      <c r="E1756" s="310"/>
      <c r="F1756" s="838" t="s">
        <v>2917</v>
      </c>
      <c r="G1756" s="839"/>
      <c r="H1756" s="145" t="s">
        <v>376</v>
      </c>
      <c r="I1756" s="576" t="s">
        <v>44</v>
      </c>
      <c r="J1756" s="222">
        <v>41852800</v>
      </c>
      <c r="K1756" s="311" t="s">
        <v>45</v>
      </c>
      <c r="L1756" s="140" t="s">
        <v>46</v>
      </c>
      <c r="M1756" s="434" t="s">
        <v>2918</v>
      </c>
      <c r="N1756" s="142">
        <v>2895000</v>
      </c>
      <c r="O1756" s="75">
        <v>0</v>
      </c>
      <c r="P1756" s="74">
        <f t="shared" si="1463"/>
        <v>0</v>
      </c>
      <c r="Q1756" s="74">
        <v>5142000</v>
      </c>
      <c r="R1756" s="74">
        <f t="shared" si="1463"/>
        <v>5142000</v>
      </c>
      <c r="S1756" s="143"/>
      <c r="T1756" s="314">
        <v>0</v>
      </c>
      <c r="U1756" s="78">
        <f t="shared" si="1464"/>
        <v>13</v>
      </c>
      <c r="V1756" s="78">
        <f t="shared" si="1464"/>
        <v>0</v>
      </c>
      <c r="W1756" s="78">
        <v>31.708915184046983</v>
      </c>
      <c r="X1756" s="78">
        <f t="shared" si="1465"/>
        <v>12.285916354461349</v>
      </c>
      <c r="Y1756" s="315">
        <f t="shared" si="1466"/>
        <v>0</v>
      </c>
      <c r="Z1756" s="316">
        <f t="shared" si="1467"/>
        <v>41852800</v>
      </c>
      <c r="AA1756" s="316">
        <f t="shared" si="1468"/>
        <v>36710800</v>
      </c>
      <c r="AB1756" s="316" t="e">
        <f t="shared" si="1467"/>
        <v>#VALUE!</v>
      </c>
      <c r="AC1756" s="316"/>
      <c r="AD1756" s="317"/>
    </row>
    <row r="1757" spans="1:30" s="35" customFormat="1" ht="30" customHeight="1">
      <c r="A1757" s="380"/>
      <c r="B1757" s="381"/>
      <c r="C1757" s="51" t="s">
        <v>2919</v>
      </c>
      <c r="D1757" s="171"/>
      <c r="E1757" s="171"/>
      <c r="F1757" s="802" t="s">
        <v>2920</v>
      </c>
      <c r="G1757" s="817"/>
      <c r="H1757" s="54"/>
      <c r="I1757" s="266"/>
      <c r="J1757" s="215"/>
      <c r="K1757" s="220"/>
      <c r="L1757" s="267"/>
      <c r="M1757" s="290"/>
      <c r="N1757" s="301"/>
      <c r="O1757" s="301"/>
      <c r="P1757" s="301"/>
      <c r="Q1757" s="301"/>
      <c r="R1757" s="301"/>
      <c r="S1757" s="270"/>
      <c r="T1757" s="61"/>
      <c r="U1757" s="62"/>
      <c r="V1757" s="62"/>
      <c r="W1757" s="62"/>
      <c r="X1757" s="62"/>
      <c r="Y1757" s="62"/>
      <c r="Z1757" s="63"/>
      <c r="AA1757" s="63"/>
      <c r="AB1757" s="63"/>
      <c r="AC1757" s="63"/>
      <c r="AD1757" s="64"/>
    </row>
    <row r="1758" spans="1:30" s="104" customFormat="1" ht="30" customHeight="1">
      <c r="A1758" s="307"/>
      <c r="B1758" s="308"/>
      <c r="C1758" s="309" t="s">
        <v>2921</v>
      </c>
      <c r="D1758" s="310"/>
      <c r="E1758" s="310"/>
      <c r="F1758" s="838" t="s">
        <v>2922</v>
      </c>
      <c r="G1758" s="839"/>
      <c r="H1758" s="145" t="s">
        <v>376</v>
      </c>
      <c r="I1758" s="576" t="s">
        <v>44</v>
      </c>
      <c r="J1758" s="222">
        <v>3028391176</v>
      </c>
      <c r="K1758" s="311" t="s">
        <v>45</v>
      </c>
      <c r="L1758" s="140" t="s">
        <v>46</v>
      </c>
      <c r="M1758" s="434" t="s">
        <v>2923</v>
      </c>
      <c r="N1758" s="142">
        <v>1824355392.6300001</v>
      </c>
      <c r="O1758" s="75">
        <v>331236675</v>
      </c>
      <c r="P1758" s="74">
        <v>673514573</v>
      </c>
      <c r="Q1758" s="74">
        <v>1328218171</v>
      </c>
      <c r="R1758" s="74">
        <v>673514573</v>
      </c>
      <c r="S1758" s="143"/>
      <c r="T1758" s="314">
        <v>23</v>
      </c>
      <c r="U1758" s="78">
        <f t="shared" ref="U1758:V1761" si="1469">ROUNDUP(X1758,0)</f>
        <v>44</v>
      </c>
      <c r="V1758" s="78">
        <f t="shared" si="1469"/>
        <v>23</v>
      </c>
      <c r="W1758" s="78">
        <v>31.708915184046983</v>
      </c>
      <c r="X1758" s="78">
        <f t="shared" ref="X1758:X1761" si="1470">Q1758/J1758*100</f>
        <v>43.858870727339614</v>
      </c>
      <c r="Y1758" s="315">
        <f t="shared" ref="Y1758:Y1761" si="1471">(P1758/J1758)*100</f>
        <v>22.240012397922797</v>
      </c>
      <c r="Z1758" s="316">
        <f t="shared" ref="Z1758:AB1761" si="1472">J1758-P1758</f>
        <v>2354876603</v>
      </c>
      <c r="AA1758" s="316">
        <f>J1758-Q1758</f>
        <v>1700173005</v>
      </c>
      <c r="AB1758" s="316" t="e">
        <f t="shared" si="1472"/>
        <v>#VALUE!</v>
      </c>
      <c r="AC1758" s="316"/>
      <c r="AD1758" s="317"/>
    </row>
    <row r="1759" spans="1:30" s="104" customFormat="1" ht="30" customHeight="1">
      <c r="A1759" s="307"/>
      <c r="B1759" s="308"/>
      <c r="C1759" s="309" t="s">
        <v>2924</v>
      </c>
      <c r="D1759" s="310"/>
      <c r="E1759" s="310"/>
      <c r="F1759" s="838" t="s">
        <v>2925</v>
      </c>
      <c r="G1759" s="839"/>
      <c r="H1759" s="145" t="s">
        <v>376</v>
      </c>
      <c r="I1759" s="576" t="s">
        <v>44</v>
      </c>
      <c r="J1759" s="222">
        <v>253134580200</v>
      </c>
      <c r="K1759" s="311" t="s">
        <v>45</v>
      </c>
      <c r="L1759" s="140" t="s">
        <v>46</v>
      </c>
      <c r="M1759" s="434" t="s">
        <v>2926</v>
      </c>
      <c r="N1759" s="142">
        <v>0</v>
      </c>
      <c r="O1759" s="75">
        <v>1841403565</v>
      </c>
      <c r="P1759" s="74">
        <v>104574591747</v>
      </c>
      <c r="Q1759" s="74">
        <v>114771787370</v>
      </c>
      <c r="R1759" s="74">
        <v>104574591747</v>
      </c>
      <c r="S1759" s="143"/>
      <c r="T1759" s="314">
        <v>42</v>
      </c>
      <c r="U1759" s="78">
        <f t="shared" si="1469"/>
        <v>46</v>
      </c>
      <c r="V1759" s="78">
        <f t="shared" si="1469"/>
        <v>42</v>
      </c>
      <c r="W1759" s="78">
        <v>31.708915184046983</v>
      </c>
      <c r="X1759" s="78">
        <f t="shared" si="1470"/>
        <v>45.340224665993702</v>
      </c>
      <c r="Y1759" s="315">
        <f t="shared" si="1471"/>
        <v>41.311855402915036</v>
      </c>
      <c r="Z1759" s="316">
        <f t="shared" si="1472"/>
        <v>148559988453</v>
      </c>
      <c r="AA1759" s="316">
        <f>J1759-Q1759</f>
        <v>138362792830</v>
      </c>
      <c r="AB1759" s="316" t="e">
        <f t="shared" si="1472"/>
        <v>#VALUE!</v>
      </c>
      <c r="AC1759" s="316"/>
      <c r="AD1759" s="317"/>
    </row>
    <row r="1760" spans="1:30" s="104" customFormat="1" ht="30" customHeight="1">
      <c r="A1760" s="307"/>
      <c r="B1760" s="308"/>
      <c r="C1760" s="309" t="s">
        <v>2927</v>
      </c>
      <c r="D1760" s="310"/>
      <c r="E1760" s="310"/>
      <c r="F1760" s="838" t="s">
        <v>2928</v>
      </c>
      <c r="G1760" s="839"/>
      <c r="H1760" s="145" t="s">
        <v>376</v>
      </c>
      <c r="I1760" s="576" t="s">
        <v>44</v>
      </c>
      <c r="J1760" s="222">
        <v>9322919900</v>
      </c>
      <c r="K1760" s="311" t="s">
        <v>45</v>
      </c>
      <c r="L1760" s="140" t="s">
        <v>46</v>
      </c>
      <c r="M1760" s="434" t="s">
        <v>2929</v>
      </c>
      <c r="N1760" s="142">
        <v>0</v>
      </c>
      <c r="O1760" s="75">
        <v>773000000</v>
      </c>
      <c r="P1760" s="74">
        <v>4825390000</v>
      </c>
      <c r="Q1760" s="74">
        <v>6898626000</v>
      </c>
      <c r="R1760" s="74">
        <v>4825390000</v>
      </c>
      <c r="S1760" s="143"/>
      <c r="T1760" s="314">
        <v>52</v>
      </c>
      <c r="U1760" s="78">
        <f t="shared" si="1469"/>
        <v>74</v>
      </c>
      <c r="V1760" s="78">
        <f t="shared" si="1469"/>
        <v>52</v>
      </c>
      <c r="W1760" s="78">
        <v>31.708915184046983</v>
      </c>
      <c r="X1760" s="78">
        <f t="shared" si="1470"/>
        <v>73.996409644150219</v>
      </c>
      <c r="Y1760" s="315">
        <f t="shared" si="1471"/>
        <v>51.758355233750322</v>
      </c>
      <c r="Z1760" s="316">
        <f t="shared" si="1472"/>
        <v>4497529900</v>
      </c>
      <c r="AA1760" s="316">
        <f>J1760-Q1760</f>
        <v>2424293900</v>
      </c>
      <c r="AB1760" s="316" t="e">
        <f t="shared" si="1472"/>
        <v>#VALUE!</v>
      </c>
      <c r="AC1760" s="316"/>
      <c r="AD1760" s="317"/>
    </row>
    <row r="1761" spans="1:30" s="104" customFormat="1" ht="30" customHeight="1">
      <c r="A1761" s="307"/>
      <c r="B1761" s="308"/>
      <c r="C1761" s="309" t="s">
        <v>2930</v>
      </c>
      <c r="D1761" s="310"/>
      <c r="E1761" s="310"/>
      <c r="F1761" s="838" t="s">
        <v>2931</v>
      </c>
      <c r="G1761" s="839"/>
      <c r="H1761" s="145" t="s">
        <v>376</v>
      </c>
      <c r="I1761" s="576" t="s">
        <v>44</v>
      </c>
      <c r="J1761" s="222">
        <v>3299290744</v>
      </c>
      <c r="K1761" s="311" t="s">
        <v>45</v>
      </c>
      <c r="L1761" s="140" t="s">
        <v>46</v>
      </c>
      <c r="M1761" s="434" t="s">
        <v>2932</v>
      </c>
      <c r="N1761" s="142">
        <v>0</v>
      </c>
      <c r="O1761" s="75">
        <v>337647458</v>
      </c>
      <c r="P1761" s="74">
        <v>0</v>
      </c>
      <c r="Q1761" s="74">
        <v>0</v>
      </c>
      <c r="R1761" s="74">
        <v>0</v>
      </c>
      <c r="S1761" s="143"/>
      <c r="T1761" s="314">
        <v>0</v>
      </c>
      <c r="U1761" s="78">
        <f t="shared" si="1469"/>
        <v>0</v>
      </c>
      <c r="V1761" s="78">
        <f t="shared" si="1469"/>
        <v>0</v>
      </c>
      <c r="W1761" s="78">
        <v>31.708915184046983</v>
      </c>
      <c r="X1761" s="78">
        <f t="shared" si="1470"/>
        <v>0</v>
      </c>
      <c r="Y1761" s="315">
        <f t="shared" si="1471"/>
        <v>0</v>
      </c>
      <c r="Z1761" s="316">
        <f t="shared" si="1472"/>
        <v>3299290744</v>
      </c>
      <c r="AA1761" s="316">
        <f>J1761-Q1761</f>
        <v>3299290744</v>
      </c>
      <c r="AB1761" s="316" t="e">
        <f t="shared" si="1472"/>
        <v>#VALUE!</v>
      </c>
      <c r="AC1761" s="316"/>
      <c r="AD1761" s="317"/>
    </row>
    <row r="1762" spans="1:30" s="35" customFormat="1" ht="30" customHeight="1">
      <c r="A1762" s="380"/>
      <c r="B1762" s="381"/>
      <c r="C1762" s="51" t="s">
        <v>2933</v>
      </c>
      <c r="D1762" s="171"/>
      <c r="E1762" s="171"/>
      <c r="F1762" s="802" t="s">
        <v>2934</v>
      </c>
      <c r="G1762" s="817"/>
      <c r="H1762" s="54"/>
      <c r="I1762" s="266"/>
      <c r="J1762" s="215"/>
      <c r="K1762" s="220"/>
      <c r="L1762" s="267"/>
      <c r="M1762" s="290"/>
      <c r="N1762" s="301"/>
      <c r="O1762" s="301"/>
      <c r="P1762" s="301"/>
      <c r="Q1762" s="301"/>
      <c r="R1762" s="301"/>
      <c r="S1762" s="270"/>
      <c r="T1762" s="61"/>
      <c r="U1762" s="62"/>
      <c r="V1762" s="62"/>
      <c r="W1762" s="62"/>
      <c r="X1762" s="62"/>
      <c r="Y1762" s="62"/>
      <c r="Z1762" s="63"/>
      <c r="AA1762" s="63"/>
      <c r="AB1762" s="63"/>
      <c r="AC1762" s="63"/>
      <c r="AD1762" s="64"/>
    </row>
    <row r="1763" spans="1:30" s="104" customFormat="1" ht="30" customHeight="1">
      <c r="A1763" s="307"/>
      <c r="B1763" s="308"/>
      <c r="C1763" s="309" t="s">
        <v>2935</v>
      </c>
      <c r="D1763" s="310"/>
      <c r="E1763" s="310"/>
      <c r="F1763" s="838" t="s">
        <v>2936</v>
      </c>
      <c r="G1763" s="839"/>
      <c r="H1763" s="145" t="s">
        <v>376</v>
      </c>
      <c r="I1763" s="576" t="s">
        <v>44</v>
      </c>
      <c r="J1763" s="222">
        <v>79037300</v>
      </c>
      <c r="K1763" s="311" t="s">
        <v>45</v>
      </c>
      <c r="L1763" s="140" t="s">
        <v>46</v>
      </c>
      <c r="M1763" s="434" t="s">
        <v>2937</v>
      </c>
      <c r="N1763" s="142">
        <v>11034700</v>
      </c>
      <c r="O1763" s="75">
        <v>0</v>
      </c>
      <c r="P1763" s="74">
        <v>38317600</v>
      </c>
      <c r="Q1763" s="74">
        <v>53554300</v>
      </c>
      <c r="R1763" s="74">
        <v>38317600</v>
      </c>
      <c r="S1763" s="143"/>
      <c r="T1763" s="314">
        <v>49</v>
      </c>
      <c r="U1763" s="78">
        <f t="shared" ref="U1763:V1764" si="1473">ROUNDUP(X1763,0)</f>
        <v>68</v>
      </c>
      <c r="V1763" s="78">
        <f t="shared" si="1473"/>
        <v>49</v>
      </c>
      <c r="W1763" s="78">
        <v>31.708915184046983</v>
      </c>
      <c r="X1763" s="78">
        <f t="shared" ref="X1763:X1764" si="1474">Q1763/J1763*100</f>
        <v>67.758260972983635</v>
      </c>
      <c r="Y1763" s="315">
        <f t="shared" ref="Y1763:Y1764" si="1475">(P1763/J1763)*100</f>
        <v>48.480401025844763</v>
      </c>
      <c r="Z1763" s="316">
        <f t="shared" ref="Z1763:AB1764" si="1476">J1763-P1763</f>
        <v>40719700</v>
      </c>
      <c r="AA1763" s="316">
        <f>J1763-Q1763</f>
        <v>25483000</v>
      </c>
      <c r="AB1763" s="316" t="e">
        <f t="shared" si="1476"/>
        <v>#VALUE!</v>
      </c>
      <c r="AC1763" s="316"/>
      <c r="AD1763" s="317"/>
    </row>
    <row r="1764" spans="1:30" s="104" customFormat="1" ht="30" customHeight="1">
      <c r="A1764" s="307"/>
      <c r="B1764" s="308"/>
      <c r="C1764" s="309" t="s">
        <v>2938</v>
      </c>
      <c r="D1764" s="310"/>
      <c r="E1764" s="310"/>
      <c r="F1764" s="838" t="s">
        <v>2939</v>
      </c>
      <c r="G1764" s="839"/>
      <c r="H1764" s="145" t="s">
        <v>376</v>
      </c>
      <c r="I1764" s="576" t="s">
        <v>44</v>
      </c>
      <c r="J1764" s="222">
        <v>50679700</v>
      </c>
      <c r="K1764" s="311" t="s">
        <v>45</v>
      </c>
      <c r="L1764" s="140" t="s">
        <v>46</v>
      </c>
      <c r="M1764" s="434" t="s">
        <v>2937</v>
      </c>
      <c r="N1764" s="142">
        <v>2500300</v>
      </c>
      <c r="O1764" s="75">
        <v>0</v>
      </c>
      <c r="P1764" s="74">
        <v>5762700</v>
      </c>
      <c r="Q1764" s="74">
        <v>17774700</v>
      </c>
      <c r="R1764" s="74">
        <v>5762700</v>
      </c>
      <c r="S1764" s="143"/>
      <c r="T1764" s="314">
        <v>12</v>
      </c>
      <c r="U1764" s="78">
        <f t="shared" si="1473"/>
        <v>36</v>
      </c>
      <c r="V1764" s="78">
        <f t="shared" si="1473"/>
        <v>12</v>
      </c>
      <c r="W1764" s="78">
        <v>31.708915184046983</v>
      </c>
      <c r="X1764" s="78">
        <f t="shared" si="1474"/>
        <v>35.072622766117398</v>
      </c>
      <c r="Y1764" s="315">
        <f t="shared" si="1475"/>
        <v>11.370825004883613</v>
      </c>
      <c r="Z1764" s="316">
        <f t="shared" si="1476"/>
        <v>44917000</v>
      </c>
      <c r="AA1764" s="316">
        <f>J1764-Q1764</f>
        <v>32905000</v>
      </c>
      <c r="AB1764" s="316" t="e">
        <f t="shared" si="1476"/>
        <v>#VALUE!</v>
      </c>
      <c r="AC1764" s="316"/>
      <c r="AD1764" s="317"/>
    </row>
    <row r="1765" spans="1:30" s="35" customFormat="1" ht="30" customHeight="1">
      <c r="A1765" s="380"/>
      <c r="B1765" s="381"/>
      <c r="C1765" s="51" t="s">
        <v>2940</v>
      </c>
      <c r="D1765" s="171"/>
      <c r="E1765" s="171"/>
      <c r="F1765" s="802" t="s">
        <v>2941</v>
      </c>
      <c r="G1765" s="817"/>
      <c r="H1765" s="54"/>
      <c r="I1765" s="266"/>
      <c r="J1765" s="215"/>
      <c r="K1765" s="220"/>
      <c r="L1765" s="267"/>
      <c r="M1765" s="290"/>
      <c r="N1765" s="301"/>
      <c r="O1765" s="301"/>
      <c r="P1765" s="301"/>
      <c r="Q1765" s="301"/>
      <c r="R1765" s="301"/>
      <c r="S1765" s="270"/>
      <c r="T1765" s="61"/>
      <c r="U1765" s="62"/>
      <c r="V1765" s="62"/>
      <c r="W1765" s="62"/>
      <c r="X1765" s="62"/>
      <c r="Y1765" s="62"/>
      <c r="Z1765" s="63"/>
      <c r="AA1765" s="63"/>
      <c r="AB1765" s="63"/>
      <c r="AC1765" s="63"/>
      <c r="AD1765" s="64"/>
    </row>
    <row r="1766" spans="1:30" s="35" customFormat="1" ht="30" customHeight="1">
      <c r="A1766" s="380"/>
      <c r="B1766" s="381"/>
      <c r="C1766" s="51" t="s">
        <v>2942</v>
      </c>
      <c r="D1766" s="171"/>
      <c r="E1766" s="171"/>
      <c r="F1766" s="802" t="s">
        <v>2943</v>
      </c>
      <c r="G1766" s="817"/>
      <c r="H1766" s="54"/>
      <c r="I1766" s="266"/>
      <c r="J1766" s="215"/>
      <c r="K1766" s="220"/>
      <c r="L1766" s="267"/>
      <c r="M1766" s="290"/>
      <c r="N1766" s="301"/>
      <c r="O1766" s="301"/>
      <c r="P1766" s="301"/>
      <c r="Q1766" s="301"/>
      <c r="R1766" s="301"/>
      <c r="S1766" s="270"/>
      <c r="T1766" s="61"/>
      <c r="U1766" s="62"/>
      <c r="V1766" s="62"/>
      <c r="W1766" s="62"/>
      <c r="X1766" s="62"/>
      <c r="Y1766" s="62"/>
      <c r="Z1766" s="63"/>
      <c r="AA1766" s="63"/>
      <c r="AB1766" s="63"/>
      <c r="AC1766" s="63"/>
      <c r="AD1766" s="64"/>
    </row>
    <row r="1767" spans="1:30" s="104" customFormat="1" ht="30" customHeight="1">
      <c r="A1767" s="307"/>
      <c r="B1767" s="308"/>
      <c r="C1767" s="309" t="s">
        <v>2944</v>
      </c>
      <c r="D1767" s="310"/>
      <c r="E1767" s="310"/>
      <c r="F1767" s="838" t="s">
        <v>2945</v>
      </c>
      <c r="G1767" s="839"/>
      <c r="H1767" s="145" t="s">
        <v>376</v>
      </c>
      <c r="I1767" s="576" t="s">
        <v>44</v>
      </c>
      <c r="J1767" s="222">
        <v>76733000</v>
      </c>
      <c r="K1767" s="311" t="s">
        <v>45</v>
      </c>
      <c r="L1767" s="140" t="s">
        <v>46</v>
      </c>
      <c r="M1767" s="434" t="s">
        <v>2946</v>
      </c>
      <c r="N1767" s="142">
        <v>0</v>
      </c>
      <c r="O1767" s="75">
        <v>0</v>
      </c>
      <c r="P1767" s="74">
        <v>6251800</v>
      </c>
      <c r="Q1767" s="74">
        <v>25218900</v>
      </c>
      <c r="R1767" s="74">
        <v>6251800</v>
      </c>
      <c r="S1767" s="143"/>
      <c r="T1767" s="314">
        <v>9</v>
      </c>
      <c r="U1767" s="78">
        <f t="shared" ref="U1767:V1773" si="1477">ROUNDUP(X1767,0)</f>
        <v>33</v>
      </c>
      <c r="V1767" s="78">
        <f t="shared" si="1477"/>
        <v>9</v>
      </c>
      <c r="W1767" s="78">
        <v>31.708915184046983</v>
      </c>
      <c r="X1767" s="78">
        <f t="shared" ref="X1767:X1773" si="1478">Q1767/J1767*100</f>
        <v>32.865781345705237</v>
      </c>
      <c r="Y1767" s="315">
        <f t="shared" ref="Y1767:Y1773" si="1479">(P1767/J1767)*100</f>
        <v>8.1474724043110527</v>
      </c>
      <c r="Z1767" s="316">
        <f t="shared" ref="Z1767:AB1772" si="1480">J1767-P1767</f>
        <v>70481200</v>
      </c>
      <c r="AA1767" s="316">
        <f t="shared" ref="AA1767:AA1773" si="1481">J1767-Q1767</f>
        <v>51514100</v>
      </c>
      <c r="AB1767" s="316" t="e">
        <f t="shared" si="1480"/>
        <v>#VALUE!</v>
      </c>
      <c r="AC1767" s="316"/>
      <c r="AD1767" s="317"/>
    </row>
    <row r="1768" spans="1:30" s="104" customFormat="1" ht="30" customHeight="1">
      <c r="A1768" s="307"/>
      <c r="B1768" s="308"/>
      <c r="C1768" s="309" t="s">
        <v>2947</v>
      </c>
      <c r="D1768" s="310"/>
      <c r="E1768" s="310"/>
      <c r="F1768" s="838" t="s">
        <v>2948</v>
      </c>
      <c r="G1768" s="839"/>
      <c r="H1768" s="145" t="s">
        <v>376</v>
      </c>
      <c r="I1768" s="576" t="s">
        <v>44</v>
      </c>
      <c r="J1768" s="222">
        <v>327742100</v>
      </c>
      <c r="K1768" s="311" t="s">
        <v>45</v>
      </c>
      <c r="L1768" s="372" t="s">
        <v>46</v>
      </c>
      <c r="M1768" s="434" t="s">
        <v>2949</v>
      </c>
      <c r="N1768" s="142">
        <v>1844600</v>
      </c>
      <c r="O1768" s="75">
        <v>0</v>
      </c>
      <c r="P1768" s="74">
        <v>12080000</v>
      </c>
      <c r="Q1768" s="74">
        <v>22193400</v>
      </c>
      <c r="R1768" s="74">
        <v>12080000</v>
      </c>
      <c r="S1768" s="143"/>
      <c r="T1768" s="314">
        <v>4</v>
      </c>
      <c r="U1768" s="78">
        <f t="shared" si="1477"/>
        <v>7</v>
      </c>
      <c r="V1768" s="78">
        <f t="shared" si="1477"/>
        <v>4</v>
      </c>
      <c r="W1768" s="78">
        <v>31.708915184046983</v>
      </c>
      <c r="X1768" s="78">
        <f t="shared" si="1478"/>
        <v>6.7716048685841708</v>
      </c>
      <c r="Y1768" s="315">
        <f t="shared" si="1479"/>
        <v>3.6858249214855219</v>
      </c>
      <c r="Z1768" s="316">
        <f t="shared" si="1480"/>
        <v>315662100</v>
      </c>
      <c r="AA1768" s="316">
        <f t="shared" si="1481"/>
        <v>305548700</v>
      </c>
      <c r="AB1768" s="316" t="e">
        <f t="shared" si="1480"/>
        <v>#VALUE!</v>
      </c>
      <c r="AC1768" s="316"/>
      <c r="AD1768" s="317"/>
    </row>
    <row r="1769" spans="1:30" s="104" customFormat="1" ht="30" customHeight="1">
      <c r="A1769" s="307"/>
      <c r="B1769" s="308"/>
      <c r="C1769" s="309" t="s">
        <v>2950</v>
      </c>
      <c r="D1769" s="310"/>
      <c r="E1769" s="310"/>
      <c r="F1769" s="838" t="s">
        <v>2951</v>
      </c>
      <c r="G1769" s="839"/>
      <c r="H1769" s="145" t="s">
        <v>376</v>
      </c>
      <c r="I1769" s="576" t="s">
        <v>44</v>
      </c>
      <c r="J1769" s="222">
        <v>63498300</v>
      </c>
      <c r="K1769" s="311" t="s">
        <v>45</v>
      </c>
      <c r="L1769" s="372" t="s">
        <v>46</v>
      </c>
      <c r="M1769" s="434" t="s">
        <v>2952</v>
      </c>
      <c r="N1769" s="142">
        <v>0</v>
      </c>
      <c r="O1769" s="75">
        <v>0</v>
      </c>
      <c r="P1769" s="74">
        <v>3999700</v>
      </c>
      <c r="Q1769" s="74">
        <v>23797700</v>
      </c>
      <c r="R1769" s="74">
        <v>3999700</v>
      </c>
      <c r="S1769" s="143"/>
      <c r="T1769" s="314">
        <v>7</v>
      </c>
      <c r="U1769" s="78">
        <f t="shared" si="1477"/>
        <v>38</v>
      </c>
      <c r="V1769" s="78">
        <f t="shared" si="1477"/>
        <v>7</v>
      </c>
      <c r="W1769" s="78">
        <v>31.708915184046983</v>
      </c>
      <c r="X1769" s="78">
        <f t="shared" si="1478"/>
        <v>37.477696253285522</v>
      </c>
      <c r="Y1769" s="315">
        <f t="shared" si="1479"/>
        <v>6.298908789684134</v>
      </c>
      <c r="Z1769" s="316">
        <f t="shared" si="1480"/>
        <v>59498600</v>
      </c>
      <c r="AA1769" s="316">
        <f t="shared" si="1481"/>
        <v>39700600</v>
      </c>
      <c r="AB1769" s="316" t="e">
        <f t="shared" si="1480"/>
        <v>#VALUE!</v>
      </c>
      <c r="AC1769" s="316"/>
      <c r="AD1769" s="317"/>
    </row>
    <row r="1770" spans="1:30" s="104" customFormat="1" ht="30" customHeight="1">
      <c r="A1770" s="307"/>
      <c r="B1770" s="308"/>
      <c r="C1770" s="309" t="s">
        <v>2953</v>
      </c>
      <c r="D1770" s="310"/>
      <c r="E1770" s="310"/>
      <c r="F1770" s="838" t="s">
        <v>2954</v>
      </c>
      <c r="G1770" s="839"/>
      <c r="H1770" s="145" t="s">
        <v>376</v>
      </c>
      <c r="I1770" s="576" t="s">
        <v>44</v>
      </c>
      <c r="J1770" s="222">
        <v>94640500</v>
      </c>
      <c r="K1770" s="311" t="s">
        <v>45</v>
      </c>
      <c r="L1770" s="372" t="s">
        <v>46</v>
      </c>
      <c r="M1770" s="434" t="s">
        <v>2955</v>
      </c>
      <c r="N1770" s="142">
        <v>5908200</v>
      </c>
      <c r="O1770" s="75">
        <v>0</v>
      </c>
      <c r="P1770" s="74">
        <f t="shared" ref="P1770:R1772" si="1482">O1770</f>
        <v>0</v>
      </c>
      <c r="Q1770" s="74">
        <v>5299100</v>
      </c>
      <c r="R1770" s="74">
        <f t="shared" si="1482"/>
        <v>5299100</v>
      </c>
      <c r="S1770" s="143"/>
      <c r="T1770" s="314">
        <v>0</v>
      </c>
      <c r="U1770" s="78">
        <f t="shared" si="1477"/>
        <v>6</v>
      </c>
      <c r="V1770" s="78">
        <f t="shared" si="1477"/>
        <v>0</v>
      </c>
      <c r="W1770" s="78">
        <v>31.708915184046983</v>
      </c>
      <c r="X1770" s="78">
        <f t="shared" si="1478"/>
        <v>5.599188508091145</v>
      </c>
      <c r="Y1770" s="315">
        <f t="shared" si="1479"/>
        <v>0</v>
      </c>
      <c r="Z1770" s="316">
        <f t="shared" si="1480"/>
        <v>94640500</v>
      </c>
      <c r="AA1770" s="316">
        <f t="shared" si="1481"/>
        <v>89341400</v>
      </c>
      <c r="AB1770" s="316" t="e">
        <f t="shared" si="1480"/>
        <v>#VALUE!</v>
      </c>
      <c r="AC1770" s="316"/>
      <c r="AD1770" s="317"/>
    </row>
    <row r="1771" spans="1:30" s="104" customFormat="1" ht="30" customHeight="1">
      <c r="A1771" s="307"/>
      <c r="B1771" s="308"/>
      <c r="C1771" s="309" t="s">
        <v>2956</v>
      </c>
      <c r="D1771" s="310"/>
      <c r="E1771" s="310"/>
      <c r="F1771" s="838" t="s">
        <v>2957</v>
      </c>
      <c r="G1771" s="839"/>
      <c r="H1771" s="145" t="s">
        <v>376</v>
      </c>
      <c r="I1771" s="576" t="s">
        <v>44</v>
      </c>
      <c r="J1771" s="222">
        <v>72848300</v>
      </c>
      <c r="K1771" s="311" t="s">
        <v>45</v>
      </c>
      <c r="L1771" s="372" t="s">
        <v>46</v>
      </c>
      <c r="M1771" s="434" t="s">
        <v>2958</v>
      </c>
      <c r="N1771" s="142">
        <v>11004400</v>
      </c>
      <c r="O1771" s="75">
        <v>0</v>
      </c>
      <c r="P1771" s="74">
        <v>14905000</v>
      </c>
      <c r="Q1771" s="74">
        <v>15589000</v>
      </c>
      <c r="R1771" s="74">
        <v>14905000</v>
      </c>
      <c r="S1771" s="143"/>
      <c r="T1771" s="314">
        <v>21</v>
      </c>
      <c r="U1771" s="78">
        <f t="shared" si="1477"/>
        <v>22</v>
      </c>
      <c r="V1771" s="78">
        <f t="shared" si="1477"/>
        <v>21</v>
      </c>
      <c r="W1771" s="78">
        <v>31.708915184046983</v>
      </c>
      <c r="X1771" s="78">
        <f t="shared" si="1478"/>
        <v>21.399263949879408</v>
      </c>
      <c r="Y1771" s="315">
        <f t="shared" si="1479"/>
        <v>20.46032645923103</v>
      </c>
      <c r="Z1771" s="316">
        <f t="shared" si="1480"/>
        <v>57943300</v>
      </c>
      <c r="AA1771" s="316">
        <f t="shared" si="1481"/>
        <v>57259300</v>
      </c>
      <c r="AB1771" s="316" t="e">
        <f t="shared" si="1480"/>
        <v>#VALUE!</v>
      </c>
      <c r="AC1771" s="316"/>
      <c r="AD1771" s="317"/>
    </row>
    <row r="1772" spans="1:30" s="104" customFormat="1" ht="30" customHeight="1">
      <c r="A1772" s="307"/>
      <c r="B1772" s="308"/>
      <c r="C1772" s="309" t="s">
        <v>2959</v>
      </c>
      <c r="D1772" s="310"/>
      <c r="E1772" s="310"/>
      <c r="F1772" s="891" t="s">
        <v>2960</v>
      </c>
      <c r="G1772" s="892"/>
      <c r="H1772" s="145" t="s">
        <v>376</v>
      </c>
      <c r="I1772" s="576" t="s">
        <v>44</v>
      </c>
      <c r="J1772" s="222">
        <v>44450400</v>
      </c>
      <c r="K1772" s="311" t="s">
        <v>45</v>
      </c>
      <c r="L1772" s="372" t="s">
        <v>46</v>
      </c>
      <c r="M1772" s="434" t="s">
        <v>2961</v>
      </c>
      <c r="N1772" s="142">
        <v>0</v>
      </c>
      <c r="O1772" s="75">
        <v>0</v>
      </c>
      <c r="P1772" s="74">
        <f t="shared" si="1482"/>
        <v>0</v>
      </c>
      <c r="Q1772" s="74">
        <v>5538700</v>
      </c>
      <c r="R1772" s="74">
        <f t="shared" si="1482"/>
        <v>5538700</v>
      </c>
      <c r="S1772" s="143"/>
      <c r="T1772" s="314">
        <v>0</v>
      </c>
      <c r="U1772" s="78">
        <f t="shared" si="1477"/>
        <v>13</v>
      </c>
      <c r="V1772" s="78">
        <f t="shared" si="1477"/>
        <v>0</v>
      </c>
      <c r="W1772" s="78">
        <v>31.708915184046983</v>
      </c>
      <c r="X1772" s="78">
        <f t="shared" si="1478"/>
        <v>12.460405305689036</v>
      </c>
      <c r="Y1772" s="315">
        <f t="shared" si="1479"/>
        <v>0</v>
      </c>
      <c r="Z1772" s="316">
        <f t="shared" si="1480"/>
        <v>44450400</v>
      </c>
      <c r="AA1772" s="316">
        <f t="shared" si="1481"/>
        <v>38911700</v>
      </c>
      <c r="AB1772" s="316" t="e">
        <f t="shared" si="1480"/>
        <v>#VALUE!</v>
      </c>
      <c r="AC1772" s="316"/>
      <c r="AD1772" s="317"/>
    </row>
    <row r="1773" spans="1:30" s="104" customFormat="1" ht="30" customHeight="1">
      <c r="A1773" s="36"/>
      <c r="B1773" s="37"/>
      <c r="C1773" s="25" t="s">
        <v>2962</v>
      </c>
      <c r="D1773" s="109"/>
      <c r="E1773" s="109"/>
      <c r="F1773" s="770" t="s">
        <v>2963</v>
      </c>
      <c r="G1773" s="771"/>
      <c r="H1773" s="27"/>
      <c r="I1773" s="28"/>
      <c r="J1773" s="258">
        <f>SUM(J1774:J1822)</f>
        <v>6370031625</v>
      </c>
      <c r="K1773" s="207"/>
      <c r="L1773" s="320"/>
      <c r="M1773" s="320"/>
      <c r="N1773" s="258">
        <f>SUM(N1774:N1822)</f>
        <v>1673815663</v>
      </c>
      <c r="O1773" s="258">
        <f>SUM(O1774:O1822)</f>
        <v>2083183015</v>
      </c>
      <c r="P1773" s="258">
        <v>2772830364</v>
      </c>
      <c r="Q1773" s="258">
        <f>SUM(Q1774:Q1822)</f>
        <v>3251616347</v>
      </c>
      <c r="R1773" s="258">
        <v>2772830364</v>
      </c>
      <c r="S1773" s="209"/>
      <c r="T1773" s="259">
        <v>44</v>
      </c>
      <c r="U1773" s="259">
        <f t="shared" si="1477"/>
        <v>52</v>
      </c>
      <c r="V1773" s="259">
        <f t="shared" si="1477"/>
        <v>44</v>
      </c>
      <c r="W1773" s="259">
        <v>31.708915184046983</v>
      </c>
      <c r="X1773" s="259">
        <f t="shared" si="1478"/>
        <v>51.04552910284805</v>
      </c>
      <c r="Y1773" s="259">
        <f t="shared" si="1479"/>
        <v>43.529302949104277</v>
      </c>
      <c r="Z1773" s="29">
        <f>J1773-P1773</f>
        <v>3597201261</v>
      </c>
      <c r="AA1773" s="29">
        <f t="shared" si="1481"/>
        <v>3118415278</v>
      </c>
      <c r="AB1773" s="29">
        <f>L1773-R1773</f>
        <v>-2772830364</v>
      </c>
      <c r="AC1773" s="111"/>
      <c r="AD1773" s="164"/>
    </row>
    <row r="1774" spans="1:30" s="50" customFormat="1" ht="30" customHeight="1">
      <c r="A1774" s="36"/>
      <c r="B1774" s="37"/>
      <c r="C1774" s="38" t="s">
        <v>2964</v>
      </c>
      <c r="D1774" s="165"/>
      <c r="E1774" s="165"/>
      <c r="F1774" s="772" t="s">
        <v>38</v>
      </c>
      <c r="G1774" s="773"/>
      <c r="H1774" s="40"/>
      <c r="I1774" s="41"/>
      <c r="J1774" s="391"/>
      <c r="K1774" s="120"/>
      <c r="L1774" s="116"/>
      <c r="M1774" s="116"/>
      <c r="N1774" s="287"/>
      <c r="O1774" s="287"/>
      <c r="P1774" s="287"/>
      <c r="Q1774" s="287"/>
      <c r="R1774" s="287"/>
      <c r="S1774" s="238"/>
      <c r="T1774" s="120"/>
      <c r="U1774" s="120"/>
      <c r="V1774" s="120"/>
      <c r="W1774" s="120"/>
      <c r="X1774" s="120"/>
      <c r="Y1774" s="120"/>
      <c r="Z1774" s="210"/>
      <c r="AA1774" s="210"/>
      <c r="AB1774" s="210"/>
      <c r="AC1774" s="213"/>
      <c r="AD1774" s="263"/>
    </row>
    <row r="1775" spans="1:30" s="104" customFormat="1" ht="30" customHeight="1">
      <c r="A1775" s="36"/>
      <c r="B1775" s="37"/>
      <c r="C1775" s="51" t="s">
        <v>2965</v>
      </c>
      <c r="D1775" s="171"/>
      <c r="E1775" s="171"/>
      <c r="F1775" s="802" t="s">
        <v>40</v>
      </c>
      <c r="G1775" s="803"/>
      <c r="H1775" s="125"/>
      <c r="I1775" s="221"/>
      <c r="J1775" s="581"/>
      <c r="K1775" s="419"/>
      <c r="L1775" s="582"/>
      <c r="M1775" s="583"/>
      <c r="N1775" s="431"/>
      <c r="O1775" s="431"/>
      <c r="P1775" s="431"/>
      <c r="Q1775" s="431"/>
      <c r="R1775" s="431"/>
      <c r="S1775" s="495"/>
      <c r="T1775" s="133"/>
      <c r="U1775" s="133"/>
      <c r="V1775" s="133"/>
      <c r="W1775" s="133"/>
      <c r="X1775" s="133"/>
      <c r="Y1775" s="133"/>
      <c r="Z1775" s="276"/>
      <c r="AA1775" s="276"/>
      <c r="AB1775" s="276"/>
      <c r="AC1775" s="98"/>
      <c r="AD1775" s="99"/>
    </row>
    <row r="1776" spans="1:30" s="299" customFormat="1" ht="30" customHeight="1">
      <c r="A1776" s="297"/>
      <c r="B1776" s="298"/>
      <c r="C1776" s="82" t="s">
        <v>2966</v>
      </c>
      <c r="D1776" s="83"/>
      <c r="E1776" s="83"/>
      <c r="F1776" s="824" t="s">
        <v>42</v>
      </c>
      <c r="G1776" s="825"/>
      <c r="H1776" s="159" t="s">
        <v>376</v>
      </c>
      <c r="I1776" s="145" t="s">
        <v>44</v>
      </c>
      <c r="J1776" s="295">
        <v>3870900</v>
      </c>
      <c r="K1776" s="223" t="s">
        <v>45</v>
      </c>
      <c r="L1776" s="149" t="s">
        <v>46</v>
      </c>
      <c r="M1776" s="147"/>
      <c r="N1776" s="142">
        <v>1629000</v>
      </c>
      <c r="O1776" s="75">
        <f t="shared" ref="O1776:R1778" si="1483">N1776</f>
        <v>1629000</v>
      </c>
      <c r="P1776" s="74">
        <f t="shared" si="1483"/>
        <v>1629000</v>
      </c>
      <c r="Q1776" s="74">
        <v>2299000</v>
      </c>
      <c r="R1776" s="74">
        <f t="shared" si="1483"/>
        <v>2299000</v>
      </c>
      <c r="S1776" s="143" t="s">
        <v>2967</v>
      </c>
      <c r="T1776" s="77">
        <v>43</v>
      </c>
      <c r="U1776" s="78">
        <f t="shared" ref="U1776:V1778" si="1484">ROUNDUP(X1776,0)</f>
        <v>60</v>
      </c>
      <c r="V1776" s="78">
        <f t="shared" si="1484"/>
        <v>43</v>
      </c>
      <c r="W1776" s="78">
        <v>31.708915184046983</v>
      </c>
      <c r="X1776" s="78">
        <f t="shared" ref="X1776:X1778" si="1485">Q1776/J1776*100</f>
        <v>59.391872691105426</v>
      </c>
      <c r="Y1776" s="78">
        <f>(P1776/J1776)*100</f>
        <v>42.083236456637991</v>
      </c>
      <c r="Z1776" s="79">
        <f t="shared" ref="Z1776:AB1778" si="1486">J1776-P1776</f>
        <v>2241900</v>
      </c>
      <c r="AA1776" s="79">
        <f>J1776-Q1776</f>
        <v>1571900</v>
      </c>
      <c r="AB1776" s="79" t="e">
        <f t="shared" si="1486"/>
        <v>#VALUE!</v>
      </c>
      <c r="AC1776" s="102"/>
      <c r="AD1776" s="103"/>
    </row>
    <row r="1777" spans="1:30" s="299" customFormat="1" ht="30" customHeight="1">
      <c r="A1777" s="297"/>
      <c r="B1777" s="298"/>
      <c r="C1777" s="82" t="s">
        <v>2968</v>
      </c>
      <c r="D1777" s="83"/>
      <c r="E1777" s="83"/>
      <c r="F1777" s="824" t="s">
        <v>49</v>
      </c>
      <c r="G1777" s="825"/>
      <c r="H1777" s="159" t="s">
        <v>376</v>
      </c>
      <c r="I1777" s="145" t="s">
        <v>44</v>
      </c>
      <c r="J1777" s="295">
        <v>5299900</v>
      </c>
      <c r="K1777" s="223" t="s">
        <v>45</v>
      </c>
      <c r="L1777" s="149" t="s">
        <v>46</v>
      </c>
      <c r="M1777" s="147"/>
      <c r="N1777" s="142">
        <v>4040800</v>
      </c>
      <c r="O1777" s="75">
        <f t="shared" si="1483"/>
        <v>4040800</v>
      </c>
      <c r="P1777" s="74">
        <f t="shared" si="1483"/>
        <v>4040800</v>
      </c>
      <c r="Q1777" s="74">
        <f t="shared" si="1483"/>
        <v>4040800</v>
      </c>
      <c r="R1777" s="74">
        <f t="shared" si="1483"/>
        <v>4040800</v>
      </c>
      <c r="S1777" s="143" t="s">
        <v>2967</v>
      </c>
      <c r="T1777" s="77">
        <v>77</v>
      </c>
      <c r="U1777" s="78">
        <f t="shared" si="1484"/>
        <v>77</v>
      </c>
      <c r="V1777" s="78">
        <f t="shared" si="1484"/>
        <v>77</v>
      </c>
      <c r="W1777" s="78">
        <v>31.708915184046983</v>
      </c>
      <c r="X1777" s="78">
        <f t="shared" si="1485"/>
        <v>76.242947980150561</v>
      </c>
      <c r="Y1777" s="78">
        <f>(P1777/J1777)*100</f>
        <v>76.242947980150561</v>
      </c>
      <c r="Z1777" s="79">
        <f t="shared" si="1486"/>
        <v>1259100</v>
      </c>
      <c r="AA1777" s="79">
        <f>J1777-Q1777</f>
        <v>1259100</v>
      </c>
      <c r="AB1777" s="79" t="e">
        <f t="shared" si="1486"/>
        <v>#VALUE!</v>
      </c>
      <c r="AC1777" s="102"/>
      <c r="AD1777" s="103"/>
    </row>
    <row r="1778" spans="1:30" s="299" customFormat="1" ht="30" customHeight="1">
      <c r="A1778" s="297"/>
      <c r="B1778" s="298"/>
      <c r="C1778" s="82" t="s">
        <v>2969</v>
      </c>
      <c r="D1778" s="83"/>
      <c r="E1778" s="83"/>
      <c r="F1778" s="824" t="s">
        <v>170</v>
      </c>
      <c r="G1778" s="825"/>
      <c r="H1778" s="159" t="s">
        <v>376</v>
      </c>
      <c r="I1778" s="145" t="s">
        <v>44</v>
      </c>
      <c r="J1778" s="295">
        <v>8454600</v>
      </c>
      <c r="K1778" s="223" t="s">
        <v>45</v>
      </c>
      <c r="L1778" s="149" t="s">
        <v>46</v>
      </c>
      <c r="M1778" s="147"/>
      <c r="N1778" s="142">
        <f>559000+720000+1413900</f>
        <v>2692900</v>
      </c>
      <c r="O1778" s="75">
        <f t="shared" si="1483"/>
        <v>2692900</v>
      </c>
      <c r="P1778" s="74">
        <f t="shared" si="1483"/>
        <v>2692900</v>
      </c>
      <c r="Q1778" s="74">
        <v>3690900</v>
      </c>
      <c r="R1778" s="74">
        <f t="shared" si="1483"/>
        <v>3690900</v>
      </c>
      <c r="S1778" s="143" t="s">
        <v>2967</v>
      </c>
      <c r="T1778" s="77">
        <v>32</v>
      </c>
      <c r="U1778" s="78">
        <f t="shared" si="1484"/>
        <v>44</v>
      </c>
      <c r="V1778" s="78">
        <f t="shared" si="1484"/>
        <v>32</v>
      </c>
      <c r="W1778" s="78">
        <v>31.708915184046983</v>
      </c>
      <c r="X1778" s="78">
        <f t="shared" si="1485"/>
        <v>43.655524803065788</v>
      </c>
      <c r="Y1778" s="78">
        <f>(P1778/J1778)*100</f>
        <v>31.851299884086771</v>
      </c>
      <c r="Z1778" s="79">
        <f t="shared" si="1486"/>
        <v>5761700</v>
      </c>
      <c r="AA1778" s="79">
        <f>J1778-Q1778</f>
        <v>4763700</v>
      </c>
      <c r="AB1778" s="79" t="e">
        <f t="shared" si="1486"/>
        <v>#VALUE!</v>
      </c>
      <c r="AC1778" s="102"/>
      <c r="AD1778" s="103"/>
    </row>
    <row r="1779" spans="1:30" s="104" customFormat="1" ht="30" customHeight="1">
      <c r="A1779" s="36"/>
      <c r="B1779" s="37"/>
      <c r="C1779" s="51" t="s">
        <v>2970</v>
      </c>
      <c r="D1779" s="171"/>
      <c r="E1779" s="171"/>
      <c r="F1779" s="802" t="s">
        <v>51</v>
      </c>
      <c r="G1779" s="803"/>
      <c r="H1779" s="125"/>
      <c r="I1779" s="221"/>
      <c r="J1779" s="581"/>
      <c r="K1779" s="419"/>
      <c r="L1779" s="582"/>
      <c r="M1779" s="583"/>
      <c r="N1779" s="431"/>
      <c r="O1779" s="431"/>
      <c r="P1779" s="431"/>
      <c r="Q1779" s="431"/>
      <c r="R1779" s="431"/>
      <c r="S1779" s="495"/>
      <c r="T1779" s="133"/>
      <c r="U1779" s="133"/>
      <c r="V1779" s="133"/>
      <c r="W1779" s="133"/>
      <c r="X1779" s="133"/>
      <c r="Y1779" s="133"/>
      <c r="Z1779" s="276"/>
      <c r="AA1779" s="276"/>
      <c r="AB1779" s="276"/>
      <c r="AC1779" s="98"/>
      <c r="AD1779" s="99"/>
    </row>
    <row r="1780" spans="1:30" s="100" customFormat="1" ht="30" customHeight="1">
      <c r="A1780" s="88"/>
      <c r="B1780" s="89"/>
      <c r="C1780" s="82" t="s">
        <v>2971</v>
      </c>
      <c r="D1780" s="83"/>
      <c r="E1780" s="83"/>
      <c r="F1780" s="822" t="s">
        <v>53</v>
      </c>
      <c r="G1780" s="849"/>
      <c r="H1780" s="159" t="s">
        <v>376</v>
      </c>
      <c r="I1780" s="145" t="s">
        <v>44</v>
      </c>
      <c r="J1780" s="295">
        <v>2690440911</v>
      </c>
      <c r="K1780" s="223" t="s">
        <v>45</v>
      </c>
      <c r="L1780" s="149" t="s">
        <v>46</v>
      </c>
      <c r="M1780" s="147"/>
      <c r="N1780" s="142">
        <v>997230521</v>
      </c>
      <c r="O1780" s="75">
        <v>1128030331</v>
      </c>
      <c r="P1780" s="74">
        <v>1527607086</v>
      </c>
      <c r="Q1780" s="74">
        <v>1763908528</v>
      </c>
      <c r="R1780" s="74">
        <v>1527607086</v>
      </c>
      <c r="S1780" s="143" t="s">
        <v>2967</v>
      </c>
      <c r="T1780" s="77">
        <v>57</v>
      </c>
      <c r="U1780" s="78">
        <f t="shared" ref="U1780:V1783" si="1487">ROUNDUP(X1780,0)</f>
        <v>66</v>
      </c>
      <c r="V1780" s="78">
        <f t="shared" si="1487"/>
        <v>57</v>
      </c>
      <c r="W1780" s="78">
        <v>31.708915184046983</v>
      </c>
      <c r="X1780" s="78">
        <f t="shared" ref="X1780:X1783" si="1488">Q1780/J1780*100</f>
        <v>65.562061622991735</v>
      </c>
      <c r="Y1780" s="78">
        <f>(P1780/J1780)*100</f>
        <v>56.779060999046784</v>
      </c>
      <c r="Z1780" s="79">
        <f t="shared" ref="Z1780:AB1783" si="1489">J1780-P1780</f>
        <v>1162833825</v>
      </c>
      <c r="AA1780" s="79">
        <f>J1780-Q1780</f>
        <v>926532383</v>
      </c>
      <c r="AB1780" s="79" t="e">
        <f t="shared" si="1489"/>
        <v>#VALUE!</v>
      </c>
      <c r="AC1780" s="102"/>
      <c r="AD1780" s="103"/>
    </row>
    <row r="1781" spans="1:30" s="100" customFormat="1" ht="30" customHeight="1">
      <c r="A1781" s="88"/>
      <c r="B1781" s="89"/>
      <c r="C1781" s="82" t="s">
        <v>2972</v>
      </c>
      <c r="D1781" s="83"/>
      <c r="E1781" s="83"/>
      <c r="F1781" s="822" t="s">
        <v>174</v>
      </c>
      <c r="G1781" s="823"/>
      <c r="H1781" s="159" t="s">
        <v>376</v>
      </c>
      <c r="I1781" s="145" t="s">
        <v>44</v>
      </c>
      <c r="J1781" s="295">
        <v>55075200</v>
      </c>
      <c r="K1781" s="223" t="s">
        <v>45</v>
      </c>
      <c r="L1781" s="149" t="s">
        <v>46</v>
      </c>
      <c r="M1781" s="147"/>
      <c r="N1781" s="142">
        <v>13768800</v>
      </c>
      <c r="O1781" s="75">
        <v>18358400</v>
      </c>
      <c r="P1781" s="74">
        <v>27537600</v>
      </c>
      <c r="Q1781" s="74">
        <v>27537600</v>
      </c>
      <c r="R1781" s="74">
        <v>27537600</v>
      </c>
      <c r="S1781" s="143" t="s">
        <v>2967</v>
      </c>
      <c r="T1781" s="77">
        <v>50</v>
      </c>
      <c r="U1781" s="78">
        <f t="shared" si="1487"/>
        <v>50</v>
      </c>
      <c r="V1781" s="78">
        <f t="shared" si="1487"/>
        <v>50</v>
      </c>
      <c r="W1781" s="78">
        <v>31.708915184046983</v>
      </c>
      <c r="X1781" s="78">
        <f t="shared" si="1488"/>
        <v>50</v>
      </c>
      <c r="Y1781" s="78">
        <f>(P1781/J1781)*100</f>
        <v>50</v>
      </c>
      <c r="Z1781" s="79">
        <f t="shared" si="1489"/>
        <v>27537600</v>
      </c>
      <c r="AA1781" s="79">
        <f>J1781-Q1781</f>
        <v>27537600</v>
      </c>
      <c r="AB1781" s="79" t="e">
        <f t="shared" si="1489"/>
        <v>#VALUE!</v>
      </c>
      <c r="AC1781" s="102"/>
      <c r="AD1781" s="103"/>
    </row>
    <row r="1782" spans="1:30" s="100" customFormat="1" ht="30" customHeight="1">
      <c r="A1782" s="88"/>
      <c r="B1782" s="89"/>
      <c r="C1782" s="82" t="s">
        <v>2973</v>
      </c>
      <c r="D1782" s="83"/>
      <c r="E1782" s="83"/>
      <c r="F1782" s="822" t="s">
        <v>57</v>
      </c>
      <c r="G1782" s="823"/>
      <c r="H1782" s="159" t="s">
        <v>376</v>
      </c>
      <c r="I1782" s="145" t="s">
        <v>44</v>
      </c>
      <c r="J1782" s="295">
        <v>5249800</v>
      </c>
      <c r="K1782" s="223" t="s">
        <v>45</v>
      </c>
      <c r="L1782" s="149" t="s">
        <v>46</v>
      </c>
      <c r="M1782" s="147"/>
      <c r="N1782" s="142">
        <v>4646500</v>
      </c>
      <c r="O1782" s="75">
        <f t="shared" ref="O1782:R1783" si="1490">N1782</f>
        <v>4646500</v>
      </c>
      <c r="P1782" s="74">
        <f t="shared" si="1490"/>
        <v>4646500</v>
      </c>
      <c r="Q1782" s="74">
        <f t="shared" si="1490"/>
        <v>4646500</v>
      </c>
      <c r="R1782" s="74">
        <f t="shared" si="1490"/>
        <v>4646500</v>
      </c>
      <c r="S1782" s="143" t="s">
        <v>2967</v>
      </c>
      <c r="T1782" s="77">
        <v>89</v>
      </c>
      <c r="U1782" s="78">
        <f t="shared" si="1487"/>
        <v>89</v>
      </c>
      <c r="V1782" s="78">
        <f t="shared" si="1487"/>
        <v>89</v>
      </c>
      <c r="W1782" s="78">
        <v>31.708915184046983</v>
      </c>
      <c r="X1782" s="78">
        <f t="shared" si="1488"/>
        <v>88.508133643186397</v>
      </c>
      <c r="Y1782" s="78">
        <f>(P1782/J1782)*100</f>
        <v>88.508133643186397</v>
      </c>
      <c r="Z1782" s="79">
        <f t="shared" si="1489"/>
        <v>603300</v>
      </c>
      <c r="AA1782" s="79">
        <f>J1782-Q1782</f>
        <v>603300</v>
      </c>
      <c r="AB1782" s="79" t="e">
        <f t="shared" si="1489"/>
        <v>#VALUE!</v>
      </c>
      <c r="AC1782" s="102"/>
      <c r="AD1782" s="103"/>
    </row>
    <row r="1783" spans="1:30" s="100" customFormat="1" ht="30" customHeight="1">
      <c r="A1783" s="88"/>
      <c r="B1783" s="89"/>
      <c r="C1783" s="82" t="s">
        <v>2974</v>
      </c>
      <c r="D1783" s="83"/>
      <c r="E1783" s="83"/>
      <c r="F1783" s="822" t="s">
        <v>472</v>
      </c>
      <c r="G1783" s="823"/>
      <c r="H1783" s="159" t="s">
        <v>376</v>
      </c>
      <c r="I1783" s="145" t="s">
        <v>44</v>
      </c>
      <c r="J1783" s="295">
        <v>5000000</v>
      </c>
      <c r="K1783" s="223" t="s">
        <v>45</v>
      </c>
      <c r="L1783" s="149" t="s">
        <v>46</v>
      </c>
      <c r="M1783" s="147"/>
      <c r="N1783" s="142">
        <f t="shared" ref="N1783" si="1491">M1783</f>
        <v>0</v>
      </c>
      <c r="O1783" s="75">
        <f t="shared" si="1490"/>
        <v>0</v>
      </c>
      <c r="P1783" s="74">
        <f t="shared" si="1490"/>
        <v>0</v>
      </c>
      <c r="Q1783" s="74">
        <f t="shared" si="1490"/>
        <v>0</v>
      </c>
      <c r="R1783" s="74">
        <f t="shared" si="1490"/>
        <v>0</v>
      </c>
      <c r="S1783" s="143" t="s">
        <v>2967</v>
      </c>
      <c r="T1783" s="77">
        <v>0</v>
      </c>
      <c r="U1783" s="78">
        <f t="shared" si="1487"/>
        <v>0</v>
      </c>
      <c r="V1783" s="78">
        <f t="shared" si="1487"/>
        <v>0</v>
      </c>
      <c r="W1783" s="78">
        <v>31.708915184046983</v>
      </c>
      <c r="X1783" s="78">
        <f t="shared" si="1488"/>
        <v>0</v>
      </c>
      <c r="Y1783" s="78">
        <f>(P1783/J1783)*100</f>
        <v>0</v>
      </c>
      <c r="Z1783" s="79">
        <f t="shared" si="1489"/>
        <v>5000000</v>
      </c>
      <c r="AA1783" s="79">
        <f>J1783-Q1783</f>
        <v>5000000</v>
      </c>
      <c r="AB1783" s="79" t="e">
        <f t="shared" si="1489"/>
        <v>#VALUE!</v>
      </c>
      <c r="AC1783" s="102"/>
      <c r="AD1783" s="103"/>
    </row>
    <row r="1784" spans="1:30" s="104" customFormat="1" ht="30" customHeight="1">
      <c r="A1784" s="36"/>
      <c r="B1784" s="37"/>
      <c r="C1784" s="51" t="s">
        <v>2975</v>
      </c>
      <c r="D1784" s="171"/>
      <c r="E1784" s="171"/>
      <c r="F1784" s="802" t="s">
        <v>59</v>
      </c>
      <c r="G1784" s="803"/>
      <c r="H1784" s="125"/>
      <c r="I1784" s="221"/>
      <c r="J1784" s="581"/>
      <c r="K1784" s="419"/>
      <c r="L1784" s="582"/>
      <c r="M1784" s="583"/>
      <c r="N1784" s="431"/>
      <c r="O1784" s="431"/>
      <c r="P1784" s="431"/>
      <c r="Q1784" s="431"/>
      <c r="R1784" s="431"/>
      <c r="S1784" s="495"/>
      <c r="T1784" s="133"/>
      <c r="U1784" s="133"/>
      <c r="V1784" s="133"/>
      <c r="W1784" s="133"/>
      <c r="X1784" s="133"/>
      <c r="Y1784" s="133"/>
      <c r="Z1784" s="276"/>
      <c r="AA1784" s="276"/>
      <c r="AB1784" s="276"/>
      <c r="AC1784" s="98"/>
      <c r="AD1784" s="99"/>
    </row>
    <row r="1785" spans="1:30" s="100" customFormat="1" ht="30" customHeight="1">
      <c r="A1785" s="88"/>
      <c r="B1785" s="89"/>
      <c r="C1785" s="82" t="s">
        <v>2976</v>
      </c>
      <c r="D1785" s="83"/>
      <c r="E1785" s="83"/>
      <c r="F1785" s="822" t="s">
        <v>178</v>
      </c>
      <c r="G1785" s="823"/>
      <c r="H1785" s="159" t="s">
        <v>376</v>
      </c>
      <c r="I1785" s="145" t="s">
        <v>44</v>
      </c>
      <c r="J1785" s="295">
        <v>3140300</v>
      </c>
      <c r="K1785" s="223" t="s">
        <v>45</v>
      </c>
      <c r="L1785" s="149" t="s">
        <v>46</v>
      </c>
      <c r="M1785" s="147"/>
      <c r="N1785" s="142">
        <f>307000+897000</f>
        <v>1204000</v>
      </c>
      <c r="O1785" s="75">
        <f>N1785</f>
        <v>1204000</v>
      </c>
      <c r="P1785" s="74">
        <f t="shared" ref="P1785:R1785" si="1492">O1785</f>
        <v>1204000</v>
      </c>
      <c r="Q1785" s="74">
        <f t="shared" si="1492"/>
        <v>1204000</v>
      </c>
      <c r="R1785" s="74">
        <f t="shared" si="1492"/>
        <v>1204000</v>
      </c>
      <c r="S1785" s="143" t="s">
        <v>2967</v>
      </c>
      <c r="T1785" s="77">
        <v>39</v>
      </c>
      <c r="U1785" s="78">
        <f t="shared" ref="U1785:V1785" si="1493">ROUNDUP(X1785,0)</f>
        <v>39</v>
      </c>
      <c r="V1785" s="78">
        <f t="shared" si="1493"/>
        <v>39</v>
      </c>
      <c r="W1785" s="78">
        <v>31.708915184046983</v>
      </c>
      <c r="X1785" s="78">
        <f t="shared" ref="X1785" si="1494">Q1785/J1785*100</f>
        <v>38.340285959940132</v>
      </c>
      <c r="Y1785" s="78">
        <f>(P1785/J1785)*100</f>
        <v>38.340285959940132</v>
      </c>
      <c r="Z1785" s="79">
        <f>J1785-P1785</f>
        <v>1936300</v>
      </c>
      <c r="AA1785" s="79">
        <f>J1785-Q1785</f>
        <v>1936300</v>
      </c>
      <c r="AB1785" s="79" t="e">
        <f>L1785-R1785</f>
        <v>#VALUE!</v>
      </c>
      <c r="AC1785" s="102"/>
      <c r="AD1785" s="103"/>
    </row>
    <row r="1786" spans="1:30" s="104" customFormat="1" ht="30" customHeight="1">
      <c r="A1786" s="36"/>
      <c r="B1786" s="37"/>
      <c r="C1786" s="51" t="s">
        <v>2977</v>
      </c>
      <c r="D1786" s="171"/>
      <c r="E1786" s="171"/>
      <c r="F1786" s="802" t="s">
        <v>63</v>
      </c>
      <c r="G1786" s="803"/>
      <c r="H1786" s="125"/>
      <c r="I1786" s="221"/>
      <c r="J1786" s="581"/>
      <c r="K1786" s="419"/>
      <c r="L1786" s="582"/>
      <c r="M1786" s="583"/>
      <c r="N1786" s="431"/>
      <c r="O1786" s="431"/>
      <c r="P1786" s="431"/>
      <c r="Q1786" s="431"/>
      <c r="R1786" s="431"/>
      <c r="S1786" s="495"/>
      <c r="T1786" s="133"/>
      <c r="U1786" s="133"/>
      <c r="V1786" s="133"/>
      <c r="W1786" s="133"/>
      <c r="X1786" s="133"/>
      <c r="Y1786" s="133"/>
      <c r="Z1786" s="276"/>
      <c r="AA1786" s="276"/>
      <c r="AB1786" s="276"/>
      <c r="AC1786" s="98"/>
      <c r="AD1786" s="99"/>
    </row>
    <row r="1787" spans="1:30" s="100" customFormat="1" ht="30" customHeight="1">
      <c r="A1787" s="88"/>
      <c r="B1787" s="89"/>
      <c r="C1787" s="82" t="s">
        <v>2976</v>
      </c>
      <c r="D1787" s="83"/>
      <c r="E1787" s="83"/>
      <c r="F1787" s="822" t="s">
        <v>65</v>
      </c>
      <c r="G1787" s="823"/>
      <c r="H1787" s="159" t="s">
        <v>376</v>
      </c>
      <c r="I1787" s="145" t="s">
        <v>44</v>
      </c>
      <c r="J1787" s="295">
        <v>5212700</v>
      </c>
      <c r="K1787" s="223" t="s">
        <v>45</v>
      </c>
      <c r="L1787" s="149" t="s">
        <v>46</v>
      </c>
      <c r="M1787" s="147"/>
      <c r="N1787" s="142">
        <f>480000+175000</f>
        <v>655000</v>
      </c>
      <c r="O1787" s="75">
        <v>783000</v>
      </c>
      <c r="P1787" s="74">
        <v>1664000</v>
      </c>
      <c r="Q1787" s="74">
        <v>2279000</v>
      </c>
      <c r="R1787" s="74">
        <v>1664000</v>
      </c>
      <c r="S1787" s="143" t="s">
        <v>2967</v>
      </c>
      <c r="T1787" s="77">
        <v>32</v>
      </c>
      <c r="U1787" s="78">
        <f t="shared" ref="U1787:V1793" si="1495">ROUNDUP(X1787,0)</f>
        <v>44</v>
      </c>
      <c r="V1787" s="78">
        <f t="shared" si="1495"/>
        <v>32</v>
      </c>
      <c r="W1787" s="78">
        <v>31.708915184046983</v>
      </c>
      <c r="X1787" s="78">
        <f t="shared" ref="X1787:X1793" si="1496">Q1787/J1787*100</f>
        <v>43.720145030406513</v>
      </c>
      <c r="Y1787" s="78">
        <f t="shared" ref="Y1787:Y1793" si="1497">(P1787/J1787)*100</f>
        <v>31.922036564544285</v>
      </c>
      <c r="Z1787" s="79">
        <f t="shared" ref="Z1787:AB1793" si="1498">J1787-P1787</f>
        <v>3548700</v>
      </c>
      <c r="AA1787" s="79">
        <f t="shared" ref="AA1787:AA1793" si="1499">J1787-Q1787</f>
        <v>2933700</v>
      </c>
      <c r="AB1787" s="79" t="e">
        <f t="shared" si="1498"/>
        <v>#VALUE!</v>
      </c>
      <c r="AC1787" s="102"/>
      <c r="AD1787" s="103"/>
    </row>
    <row r="1788" spans="1:30" s="100" customFormat="1" ht="30" customHeight="1">
      <c r="A1788" s="88"/>
      <c r="B1788" s="89"/>
      <c r="C1788" s="82" t="s">
        <v>2978</v>
      </c>
      <c r="D1788" s="83"/>
      <c r="E1788" s="83"/>
      <c r="F1788" s="822" t="s">
        <v>67</v>
      </c>
      <c r="G1788" s="823"/>
      <c r="H1788" s="159" t="s">
        <v>376</v>
      </c>
      <c r="I1788" s="145" t="s">
        <v>44</v>
      </c>
      <c r="J1788" s="295">
        <v>58762700</v>
      </c>
      <c r="K1788" s="223" t="s">
        <v>45</v>
      </c>
      <c r="L1788" s="149" t="s">
        <v>46</v>
      </c>
      <c r="M1788" s="147"/>
      <c r="N1788" s="142">
        <v>17215000</v>
      </c>
      <c r="O1788" s="75">
        <f t="shared" ref="O1788:O1792" si="1500">N1788</f>
        <v>17215000</v>
      </c>
      <c r="P1788" s="74">
        <v>18056500</v>
      </c>
      <c r="Q1788" s="74">
        <v>29350500</v>
      </c>
      <c r="R1788" s="74">
        <v>18056500</v>
      </c>
      <c r="S1788" s="143" t="s">
        <v>2967</v>
      </c>
      <c r="T1788" s="77">
        <v>31</v>
      </c>
      <c r="U1788" s="78">
        <f t="shared" si="1495"/>
        <v>50</v>
      </c>
      <c r="V1788" s="78">
        <f t="shared" si="1495"/>
        <v>31</v>
      </c>
      <c r="W1788" s="78">
        <v>31.708915184046983</v>
      </c>
      <c r="X1788" s="78">
        <f t="shared" si="1496"/>
        <v>49.947500710484711</v>
      </c>
      <c r="Y1788" s="78">
        <f t="shared" si="1497"/>
        <v>30.727825644498974</v>
      </c>
      <c r="Z1788" s="79">
        <f t="shared" si="1498"/>
        <v>40706200</v>
      </c>
      <c r="AA1788" s="79">
        <f t="shared" si="1499"/>
        <v>29412200</v>
      </c>
      <c r="AB1788" s="79" t="e">
        <f t="shared" si="1498"/>
        <v>#VALUE!</v>
      </c>
      <c r="AC1788" s="102"/>
      <c r="AD1788" s="103"/>
    </row>
    <row r="1789" spans="1:30" s="100" customFormat="1" ht="30" customHeight="1">
      <c r="A1789" s="88"/>
      <c r="B1789" s="89"/>
      <c r="C1789" s="82" t="s">
        <v>2979</v>
      </c>
      <c r="D1789" s="83"/>
      <c r="E1789" s="83"/>
      <c r="F1789" s="822" t="s">
        <v>69</v>
      </c>
      <c r="G1789" s="823"/>
      <c r="H1789" s="159" t="s">
        <v>376</v>
      </c>
      <c r="I1789" s="145" t="s">
        <v>44</v>
      </c>
      <c r="J1789" s="295">
        <v>9722100</v>
      </c>
      <c r="K1789" s="223" t="s">
        <v>45</v>
      </c>
      <c r="L1789" s="149" t="s">
        <v>46</v>
      </c>
      <c r="M1789" s="147"/>
      <c r="N1789" s="142">
        <v>2055600</v>
      </c>
      <c r="O1789" s="75">
        <v>4413200</v>
      </c>
      <c r="P1789" s="74">
        <v>4850600</v>
      </c>
      <c r="Q1789" s="74">
        <v>4850600</v>
      </c>
      <c r="R1789" s="74">
        <v>4850600</v>
      </c>
      <c r="S1789" s="143" t="s">
        <v>2967</v>
      </c>
      <c r="T1789" s="77">
        <v>50</v>
      </c>
      <c r="U1789" s="78">
        <f t="shared" si="1495"/>
        <v>50</v>
      </c>
      <c r="V1789" s="78">
        <f t="shared" si="1495"/>
        <v>50</v>
      </c>
      <c r="W1789" s="78">
        <v>31.708915184046983</v>
      </c>
      <c r="X1789" s="78">
        <f t="shared" si="1496"/>
        <v>49.89251293444832</v>
      </c>
      <c r="Y1789" s="78">
        <f t="shared" si="1497"/>
        <v>49.89251293444832</v>
      </c>
      <c r="Z1789" s="79">
        <f t="shared" si="1498"/>
        <v>4871500</v>
      </c>
      <c r="AA1789" s="79">
        <f t="shared" si="1499"/>
        <v>4871500</v>
      </c>
      <c r="AB1789" s="79" t="e">
        <f t="shared" si="1498"/>
        <v>#VALUE!</v>
      </c>
      <c r="AC1789" s="102"/>
      <c r="AD1789" s="103"/>
    </row>
    <row r="1790" spans="1:30" s="100" customFormat="1" ht="30" customHeight="1">
      <c r="A1790" s="88"/>
      <c r="B1790" s="89"/>
      <c r="C1790" s="82" t="s">
        <v>2980</v>
      </c>
      <c r="D1790" s="83"/>
      <c r="E1790" s="83"/>
      <c r="F1790" s="822" t="s">
        <v>71</v>
      </c>
      <c r="G1790" s="823"/>
      <c r="H1790" s="159" t="s">
        <v>376</v>
      </c>
      <c r="I1790" s="145" t="s">
        <v>44</v>
      </c>
      <c r="J1790" s="295">
        <v>26496000</v>
      </c>
      <c r="K1790" s="223" t="s">
        <v>45</v>
      </c>
      <c r="L1790" s="149" t="s">
        <v>46</v>
      </c>
      <c r="M1790" s="147"/>
      <c r="N1790" s="142">
        <v>8153800</v>
      </c>
      <c r="O1790" s="75">
        <v>8153800</v>
      </c>
      <c r="P1790" s="74">
        <f t="shared" ref="P1790:R1790" si="1501">O1790</f>
        <v>8153800</v>
      </c>
      <c r="Q1790" s="74">
        <v>13247800</v>
      </c>
      <c r="R1790" s="74">
        <f t="shared" si="1501"/>
        <v>13247800</v>
      </c>
      <c r="S1790" s="143" t="s">
        <v>2967</v>
      </c>
      <c r="T1790" s="77">
        <v>31</v>
      </c>
      <c r="U1790" s="78">
        <f t="shared" si="1495"/>
        <v>50</v>
      </c>
      <c r="V1790" s="78">
        <f t="shared" si="1495"/>
        <v>31</v>
      </c>
      <c r="W1790" s="78">
        <v>31.708915184046983</v>
      </c>
      <c r="X1790" s="78">
        <f t="shared" si="1496"/>
        <v>49.999245169082123</v>
      </c>
      <c r="Y1790" s="78">
        <f t="shared" si="1497"/>
        <v>30.773701690821255</v>
      </c>
      <c r="Z1790" s="79">
        <f t="shared" si="1498"/>
        <v>18342200</v>
      </c>
      <c r="AA1790" s="79">
        <f t="shared" si="1499"/>
        <v>13248200</v>
      </c>
      <c r="AB1790" s="79" t="e">
        <f t="shared" si="1498"/>
        <v>#VALUE!</v>
      </c>
      <c r="AC1790" s="102"/>
      <c r="AD1790" s="103"/>
    </row>
    <row r="1791" spans="1:30" s="100" customFormat="1" ht="30" customHeight="1">
      <c r="A1791" s="88"/>
      <c r="B1791" s="89"/>
      <c r="C1791" s="82" t="s">
        <v>2981</v>
      </c>
      <c r="D1791" s="83"/>
      <c r="E1791" s="83"/>
      <c r="F1791" s="822" t="s">
        <v>73</v>
      </c>
      <c r="G1791" s="823"/>
      <c r="H1791" s="159" t="s">
        <v>376</v>
      </c>
      <c r="I1791" s="145" t="s">
        <v>44</v>
      </c>
      <c r="J1791" s="295">
        <v>15367640</v>
      </c>
      <c r="K1791" s="223" t="s">
        <v>45</v>
      </c>
      <c r="L1791" s="149" t="s">
        <v>46</v>
      </c>
      <c r="M1791" s="147"/>
      <c r="N1791" s="142">
        <v>2760000</v>
      </c>
      <c r="O1791" s="75">
        <v>2850000</v>
      </c>
      <c r="P1791" s="74">
        <v>3780000</v>
      </c>
      <c r="Q1791" s="74">
        <v>7260000</v>
      </c>
      <c r="R1791" s="74">
        <v>3780000</v>
      </c>
      <c r="S1791" s="143" t="s">
        <v>2967</v>
      </c>
      <c r="T1791" s="77">
        <v>25</v>
      </c>
      <c r="U1791" s="78">
        <f t="shared" si="1495"/>
        <v>48</v>
      </c>
      <c r="V1791" s="78">
        <f t="shared" si="1495"/>
        <v>25</v>
      </c>
      <c r="W1791" s="78">
        <v>31.708915184046983</v>
      </c>
      <c r="X1791" s="78">
        <f t="shared" si="1496"/>
        <v>47.24212696289085</v>
      </c>
      <c r="Y1791" s="78">
        <f t="shared" si="1497"/>
        <v>24.597140484810939</v>
      </c>
      <c r="Z1791" s="79">
        <f t="shared" si="1498"/>
        <v>11587640</v>
      </c>
      <c r="AA1791" s="79">
        <f t="shared" si="1499"/>
        <v>8107640</v>
      </c>
      <c r="AB1791" s="79" t="e">
        <f t="shared" si="1498"/>
        <v>#VALUE!</v>
      </c>
      <c r="AC1791" s="102"/>
      <c r="AD1791" s="103"/>
    </row>
    <row r="1792" spans="1:30" s="100" customFormat="1" ht="30" customHeight="1">
      <c r="A1792" s="88"/>
      <c r="B1792" s="89"/>
      <c r="C1792" s="82" t="s">
        <v>2982</v>
      </c>
      <c r="D1792" s="83"/>
      <c r="E1792" s="83"/>
      <c r="F1792" s="822" t="s">
        <v>75</v>
      </c>
      <c r="G1792" s="823"/>
      <c r="H1792" s="159" t="s">
        <v>376</v>
      </c>
      <c r="I1792" s="145" t="s">
        <v>44</v>
      </c>
      <c r="J1792" s="295">
        <v>4889500</v>
      </c>
      <c r="K1792" s="223" t="s">
        <v>45</v>
      </c>
      <c r="L1792" s="149" t="s">
        <v>46</v>
      </c>
      <c r="M1792" s="147"/>
      <c r="N1792" s="142">
        <v>1220300</v>
      </c>
      <c r="O1792" s="75">
        <f t="shared" si="1500"/>
        <v>1220300</v>
      </c>
      <c r="P1792" s="74">
        <v>2439600</v>
      </c>
      <c r="Q1792" s="74">
        <v>3253900</v>
      </c>
      <c r="R1792" s="74">
        <v>2439600</v>
      </c>
      <c r="S1792" s="143" t="s">
        <v>2967</v>
      </c>
      <c r="T1792" s="77">
        <v>50</v>
      </c>
      <c r="U1792" s="78">
        <f t="shared" si="1495"/>
        <v>67</v>
      </c>
      <c r="V1792" s="78">
        <f t="shared" si="1495"/>
        <v>50</v>
      </c>
      <c r="W1792" s="78">
        <v>31.708915184046983</v>
      </c>
      <c r="X1792" s="78">
        <f t="shared" si="1496"/>
        <v>66.548726863687492</v>
      </c>
      <c r="Y1792" s="78">
        <f t="shared" si="1497"/>
        <v>49.89467225687698</v>
      </c>
      <c r="Z1792" s="79">
        <f t="shared" si="1498"/>
        <v>2449900</v>
      </c>
      <c r="AA1792" s="79">
        <f t="shared" si="1499"/>
        <v>1635600</v>
      </c>
      <c r="AB1792" s="79" t="e">
        <f t="shared" si="1498"/>
        <v>#VALUE!</v>
      </c>
      <c r="AC1792" s="102"/>
      <c r="AD1792" s="103"/>
    </row>
    <row r="1793" spans="1:30" s="100" customFormat="1" ht="30" customHeight="1">
      <c r="A1793" s="88"/>
      <c r="B1793" s="89"/>
      <c r="C1793" s="82" t="s">
        <v>2983</v>
      </c>
      <c r="D1793" s="83"/>
      <c r="E1793" s="83"/>
      <c r="F1793" s="822" t="s">
        <v>77</v>
      </c>
      <c r="G1793" s="823"/>
      <c r="H1793" s="159" t="s">
        <v>376</v>
      </c>
      <c r="I1793" s="145" t="s">
        <v>44</v>
      </c>
      <c r="J1793" s="295">
        <v>249985000</v>
      </c>
      <c r="K1793" s="223" t="s">
        <v>45</v>
      </c>
      <c r="L1793" s="149" t="s">
        <v>46</v>
      </c>
      <c r="M1793" s="147"/>
      <c r="N1793" s="142">
        <v>91081700</v>
      </c>
      <c r="O1793" s="75">
        <v>110321390</v>
      </c>
      <c r="P1793" s="74">
        <v>156912390</v>
      </c>
      <c r="Q1793" s="74">
        <v>175682657</v>
      </c>
      <c r="R1793" s="74">
        <v>156912390</v>
      </c>
      <c r="S1793" s="143" t="s">
        <v>2967</v>
      </c>
      <c r="T1793" s="77">
        <v>63</v>
      </c>
      <c r="U1793" s="78">
        <f t="shared" si="1495"/>
        <v>71</v>
      </c>
      <c r="V1793" s="78">
        <f t="shared" si="1495"/>
        <v>63</v>
      </c>
      <c r="W1793" s="78">
        <v>31.708915184046983</v>
      </c>
      <c r="X1793" s="78">
        <f t="shared" si="1496"/>
        <v>70.277279436766207</v>
      </c>
      <c r="Y1793" s="78">
        <f t="shared" si="1497"/>
        <v>62.7687221233274</v>
      </c>
      <c r="Z1793" s="79">
        <f t="shared" si="1498"/>
        <v>93072610</v>
      </c>
      <c r="AA1793" s="79">
        <f t="shared" si="1499"/>
        <v>74302343</v>
      </c>
      <c r="AB1793" s="79" t="e">
        <f t="shared" si="1498"/>
        <v>#VALUE!</v>
      </c>
      <c r="AC1793" s="102"/>
      <c r="AD1793" s="103"/>
    </row>
    <row r="1794" spans="1:30" s="104" customFormat="1" ht="30" customHeight="1">
      <c r="A1794" s="36"/>
      <c r="B1794" s="37"/>
      <c r="C1794" s="51" t="s">
        <v>2984</v>
      </c>
      <c r="D1794" s="171"/>
      <c r="E1794" s="171"/>
      <c r="F1794" s="802" t="s">
        <v>193</v>
      </c>
      <c r="G1794" s="803"/>
      <c r="H1794" s="125"/>
      <c r="I1794" s="221"/>
      <c r="J1794" s="581"/>
      <c r="K1794" s="419"/>
      <c r="L1794" s="582"/>
      <c r="M1794" s="583"/>
      <c r="N1794" s="431"/>
      <c r="O1794" s="431"/>
      <c r="P1794" s="431"/>
      <c r="Q1794" s="431"/>
      <c r="R1794" s="431"/>
      <c r="S1794" s="495"/>
      <c r="T1794" s="133"/>
      <c r="U1794" s="133"/>
      <c r="V1794" s="133"/>
      <c r="W1794" s="133"/>
      <c r="X1794" s="133"/>
      <c r="Y1794" s="133"/>
      <c r="Z1794" s="276"/>
      <c r="AA1794" s="276"/>
      <c r="AB1794" s="276"/>
      <c r="AC1794" s="98"/>
      <c r="AD1794" s="99"/>
    </row>
    <row r="1795" spans="1:30" s="100" customFormat="1" ht="30" customHeight="1">
      <c r="A1795" s="88"/>
      <c r="B1795" s="89"/>
      <c r="C1795" s="82" t="s">
        <v>2985</v>
      </c>
      <c r="D1795" s="83"/>
      <c r="E1795" s="83"/>
      <c r="F1795" s="822" t="s">
        <v>197</v>
      </c>
      <c r="G1795" s="823"/>
      <c r="H1795" s="159" t="s">
        <v>376</v>
      </c>
      <c r="I1795" s="145" t="s">
        <v>44</v>
      </c>
      <c r="J1795" s="295">
        <v>109978000</v>
      </c>
      <c r="K1795" s="223" t="s">
        <v>45</v>
      </c>
      <c r="L1795" s="149" t="s">
        <v>46</v>
      </c>
      <c r="M1795" s="147"/>
      <c r="N1795" s="142">
        <v>20000000</v>
      </c>
      <c r="O1795" s="75">
        <v>24970000</v>
      </c>
      <c r="P1795" s="74">
        <v>107110000</v>
      </c>
      <c r="Q1795" s="74">
        <v>107110000</v>
      </c>
      <c r="R1795" s="74">
        <v>107110000</v>
      </c>
      <c r="S1795" s="143" t="s">
        <v>2967</v>
      </c>
      <c r="T1795" s="77">
        <v>98</v>
      </c>
      <c r="U1795" s="78">
        <f t="shared" ref="U1795:V1795" si="1502">ROUNDUP(X1795,0)</f>
        <v>98</v>
      </c>
      <c r="V1795" s="78">
        <f t="shared" si="1502"/>
        <v>98</v>
      </c>
      <c r="W1795" s="78">
        <v>31.708915184046983</v>
      </c>
      <c r="X1795" s="78">
        <f t="shared" ref="X1795" si="1503">Q1795/J1795*100</f>
        <v>97.392205713870055</v>
      </c>
      <c r="Y1795" s="78">
        <f>(P1795/J1795)*100</f>
        <v>97.392205713870055</v>
      </c>
      <c r="Z1795" s="79">
        <f>J1795-P1795</f>
        <v>2868000</v>
      </c>
      <c r="AA1795" s="79">
        <f>J1795-Q1795</f>
        <v>2868000</v>
      </c>
      <c r="AB1795" s="79" t="e">
        <f>L1795-R1795</f>
        <v>#VALUE!</v>
      </c>
      <c r="AC1795" s="102"/>
      <c r="AD1795" s="103"/>
    </row>
    <row r="1796" spans="1:30" s="104" customFormat="1" ht="30" customHeight="1">
      <c r="A1796" s="36"/>
      <c r="B1796" s="37"/>
      <c r="C1796" s="51" t="s">
        <v>2986</v>
      </c>
      <c r="D1796" s="171"/>
      <c r="E1796" s="171"/>
      <c r="F1796" s="802" t="s">
        <v>79</v>
      </c>
      <c r="G1796" s="803"/>
      <c r="H1796" s="125"/>
      <c r="I1796" s="221"/>
      <c r="J1796" s="581"/>
      <c r="K1796" s="419"/>
      <c r="L1796" s="582"/>
      <c r="M1796" s="583"/>
      <c r="N1796" s="431"/>
      <c r="O1796" s="431"/>
      <c r="P1796" s="431"/>
      <c r="Q1796" s="431"/>
      <c r="R1796" s="431"/>
      <c r="S1796" s="495"/>
      <c r="T1796" s="133"/>
      <c r="U1796" s="133"/>
      <c r="V1796" s="133"/>
      <c r="W1796" s="133"/>
      <c r="X1796" s="133"/>
      <c r="Y1796" s="133"/>
      <c r="Z1796" s="276"/>
      <c r="AA1796" s="276"/>
      <c r="AB1796" s="276"/>
      <c r="AC1796" s="98"/>
      <c r="AD1796" s="99"/>
    </row>
    <row r="1797" spans="1:30" s="100" customFormat="1" ht="30" customHeight="1">
      <c r="A1797" s="88"/>
      <c r="B1797" s="89"/>
      <c r="C1797" s="82" t="s">
        <v>2987</v>
      </c>
      <c r="D1797" s="83"/>
      <c r="E1797" s="83"/>
      <c r="F1797" s="822" t="s">
        <v>81</v>
      </c>
      <c r="G1797" s="823"/>
      <c r="H1797" s="159" t="s">
        <v>376</v>
      </c>
      <c r="I1797" s="145" t="s">
        <v>44</v>
      </c>
      <c r="J1797" s="295">
        <v>500000</v>
      </c>
      <c r="K1797" s="223" t="s">
        <v>45</v>
      </c>
      <c r="L1797" s="149" t="s">
        <v>46</v>
      </c>
      <c r="M1797" s="147"/>
      <c r="N1797" s="142">
        <v>120000</v>
      </c>
      <c r="O1797" s="75">
        <v>240000</v>
      </c>
      <c r="P1797" s="74">
        <f t="shared" ref="P1797:R1797" si="1504">O1797</f>
        <v>240000</v>
      </c>
      <c r="Q1797" s="74">
        <v>360000</v>
      </c>
      <c r="R1797" s="74">
        <f t="shared" si="1504"/>
        <v>360000</v>
      </c>
      <c r="S1797" s="143" t="s">
        <v>2967</v>
      </c>
      <c r="T1797" s="77">
        <v>48</v>
      </c>
      <c r="U1797" s="78">
        <f t="shared" ref="U1797:V1799" si="1505">ROUNDUP(X1797,0)</f>
        <v>72</v>
      </c>
      <c r="V1797" s="78">
        <f t="shared" si="1505"/>
        <v>48</v>
      </c>
      <c r="W1797" s="78">
        <v>31.708915184046983</v>
      </c>
      <c r="X1797" s="78">
        <f t="shared" ref="X1797:X1799" si="1506">Q1797/J1797*100</f>
        <v>72</v>
      </c>
      <c r="Y1797" s="78">
        <f>(P1797/J1797)*100</f>
        <v>48</v>
      </c>
      <c r="Z1797" s="79">
        <f t="shared" ref="Z1797:AB1799" si="1507">J1797-P1797</f>
        <v>260000</v>
      </c>
      <c r="AA1797" s="79">
        <f>J1797-Q1797</f>
        <v>140000</v>
      </c>
      <c r="AB1797" s="79" t="e">
        <f t="shared" si="1507"/>
        <v>#VALUE!</v>
      </c>
      <c r="AC1797" s="102"/>
      <c r="AD1797" s="103"/>
    </row>
    <row r="1798" spans="1:30" s="100" customFormat="1" ht="30" customHeight="1">
      <c r="A1798" s="88"/>
      <c r="B1798" s="89"/>
      <c r="C1798" s="66" t="s">
        <v>2988</v>
      </c>
      <c r="D1798" s="67"/>
      <c r="E1798" s="67"/>
      <c r="F1798" s="762" t="s">
        <v>83</v>
      </c>
      <c r="G1798" s="765"/>
      <c r="H1798" s="159" t="s">
        <v>376</v>
      </c>
      <c r="I1798" s="145" t="s">
        <v>44</v>
      </c>
      <c r="J1798" s="295">
        <v>7202800</v>
      </c>
      <c r="K1798" s="223" t="s">
        <v>45</v>
      </c>
      <c r="L1798" s="149" t="s">
        <v>46</v>
      </c>
      <c r="M1798" s="147"/>
      <c r="N1798" s="142">
        <v>1437035</v>
      </c>
      <c r="O1798" s="75">
        <v>1582690</v>
      </c>
      <c r="P1798" s="74">
        <v>1685435</v>
      </c>
      <c r="Q1798" s="74">
        <v>1867870</v>
      </c>
      <c r="R1798" s="74">
        <v>1685435</v>
      </c>
      <c r="S1798" s="143" t="s">
        <v>2967</v>
      </c>
      <c r="T1798" s="77">
        <v>24</v>
      </c>
      <c r="U1798" s="78">
        <f t="shared" si="1505"/>
        <v>26</v>
      </c>
      <c r="V1798" s="78">
        <f t="shared" si="1505"/>
        <v>24</v>
      </c>
      <c r="W1798" s="78">
        <v>31.708915184046983</v>
      </c>
      <c r="X1798" s="78">
        <f t="shared" si="1506"/>
        <v>25.932554006775142</v>
      </c>
      <c r="Y1798" s="78">
        <f>(P1798/J1798)*100</f>
        <v>23.399719553506969</v>
      </c>
      <c r="Z1798" s="79">
        <f t="shared" si="1507"/>
        <v>5517365</v>
      </c>
      <c r="AA1798" s="79">
        <f>J1798-Q1798</f>
        <v>5334930</v>
      </c>
      <c r="AB1798" s="79" t="e">
        <f t="shared" si="1507"/>
        <v>#VALUE!</v>
      </c>
      <c r="AC1798" s="102"/>
      <c r="AD1798" s="103"/>
    </row>
    <row r="1799" spans="1:30" s="100" customFormat="1" ht="30" customHeight="1">
      <c r="A1799" s="88"/>
      <c r="B1799" s="89"/>
      <c r="C1799" s="66" t="s">
        <v>2989</v>
      </c>
      <c r="D1799" s="67"/>
      <c r="E1799" s="67"/>
      <c r="F1799" s="762" t="s">
        <v>87</v>
      </c>
      <c r="G1799" s="765"/>
      <c r="H1799" s="159" t="s">
        <v>376</v>
      </c>
      <c r="I1799" s="145" t="s">
        <v>44</v>
      </c>
      <c r="J1799" s="295">
        <v>54496800</v>
      </c>
      <c r="K1799" s="223" t="s">
        <v>45</v>
      </c>
      <c r="L1799" s="149" t="s">
        <v>46</v>
      </c>
      <c r="M1799" s="147"/>
      <c r="N1799" s="142">
        <v>18124200</v>
      </c>
      <c r="O1799" s="75">
        <v>21124200</v>
      </c>
      <c r="P1799" s="74">
        <v>22707274</v>
      </c>
      <c r="Q1799" s="74">
        <v>31707274</v>
      </c>
      <c r="R1799" s="74">
        <v>22707274</v>
      </c>
      <c r="S1799" s="143" t="s">
        <v>2967</v>
      </c>
      <c r="T1799" s="77">
        <v>42</v>
      </c>
      <c r="U1799" s="78">
        <f t="shared" si="1505"/>
        <v>59</v>
      </c>
      <c r="V1799" s="78">
        <f t="shared" si="1505"/>
        <v>42</v>
      </c>
      <c r="W1799" s="78">
        <v>31.708915184046983</v>
      </c>
      <c r="X1799" s="78">
        <f t="shared" si="1506"/>
        <v>58.181900588658422</v>
      </c>
      <c r="Y1799" s="78">
        <f>(P1799/J1799)*100</f>
        <v>41.667169448481381</v>
      </c>
      <c r="Z1799" s="79">
        <f t="shared" si="1507"/>
        <v>31789526</v>
      </c>
      <c r="AA1799" s="79">
        <f>J1799-Q1799</f>
        <v>22789526</v>
      </c>
      <c r="AB1799" s="79" t="e">
        <f t="shared" si="1507"/>
        <v>#VALUE!</v>
      </c>
      <c r="AC1799" s="102"/>
      <c r="AD1799" s="103"/>
    </row>
    <row r="1800" spans="1:30" s="104" customFormat="1" ht="30" customHeight="1">
      <c r="A1800" s="36"/>
      <c r="B1800" s="37"/>
      <c r="C1800" s="51" t="s">
        <v>2990</v>
      </c>
      <c r="D1800" s="171"/>
      <c r="E1800" s="171"/>
      <c r="F1800" s="802" t="s">
        <v>90</v>
      </c>
      <c r="G1800" s="803"/>
      <c r="H1800" s="125"/>
      <c r="I1800" s="221"/>
      <c r="J1800" s="581"/>
      <c r="K1800" s="419"/>
      <c r="L1800" s="582"/>
      <c r="M1800" s="583"/>
      <c r="N1800" s="431"/>
      <c r="O1800" s="431"/>
      <c r="P1800" s="431"/>
      <c r="Q1800" s="431"/>
      <c r="R1800" s="431"/>
      <c r="S1800" s="495"/>
      <c r="T1800" s="133"/>
      <c r="U1800" s="133"/>
      <c r="V1800" s="133"/>
      <c r="W1800" s="133"/>
      <c r="X1800" s="133"/>
      <c r="Y1800" s="133"/>
      <c r="Z1800" s="276"/>
      <c r="AA1800" s="276"/>
      <c r="AB1800" s="276"/>
      <c r="AC1800" s="98"/>
      <c r="AD1800" s="99"/>
    </row>
    <row r="1801" spans="1:30" s="100" customFormat="1" ht="30" customHeight="1">
      <c r="A1801" s="88"/>
      <c r="B1801" s="89"/>
      <c r="C1801" s="66" t="s">
        <v>2991</v>
      </c>
      <c r="D1801" s="67"/>
      <c r="E1801" s="67"/>
      <c r="F1801" s="762" t="s">
        <v>497</v>
      </c>
      <c r="G1801" s="765"/>
      <c r="H1801" s="159" t="s">
        <v>376</v>
      </c>
      <c r="I1801" s="145" t="s">
        <v>44</v>
      </c>
      <c r="J1801" s="295">
        <v>91080800</v>
      </c>
      <c r="K1801" s="223" t="s">
        <v>45</v>
      </c>
      <c r="L1801" s="149" t="s">
        <v>46</v>
      </c>
      <c r="M1801" s="147"/>
      <c r="N1801" s="142">
        <v>21817973</v>
      </c>
      <c r="O1801" s="75">
        <v>41372390</v>
      </c>
      <c r="P1801" s="74">
        <v>44605890</v>
      </c>
      <c r="Q1801" s="74">
        <v>46243555</v>
      </c>
      <c r="R1801" s="74">
        <v>44605890</v>
      </c>
      <c r="S1801" s="143" t="s">
        <v>2967</v>
      </c>
      <c r="T1801" s="77">
        <v>49</v>
      </c>
      <c r="U1801" s="78">
        <f t="shared" ref="U1801:V1803" si="1508">ROUNDUP(X1801,0)</f>
        <v>51</v>
      </c>
      <c r="V1801" s="78">
        <f t="shared" si="1508"/>
        <v>49</v>
      </c>
      <c r="W1801" s="78">
        <v>31.708915184046983</v>
      </c>
      <c r="X1801" s="78">
        <f t="shared" ref="X1801:X1803" si="1509">Q1801/J1801*100</f>
        <v>50.772012323124081</v>
      </c>
      <c r="Y1801" s="78">
        <f>(P1801/J1801)*100</f>
        <v>48.973976952332436</v>
      </c>
      <c r="Z1801" s="79">
        <f t="shared" ref="Z1801:AB1803" si="1510">J1801-P1801</f>
        <v>46474910</v>
      </c>
      <c r="AA1801" s="79">
        <f>J1801-Q1801</f>
        <v>44837245</v>
      </c>
      <c r="AB1801" s="79" t="e">
        <f t="shared" si="1510"/>
        <v>#VALUE!</v>
      </c>
      <c r="AC1801" s="102"/>
      <c r="AD1801" s="103"/>
    </row>
    <row r="1802" spans="1:30" s="100" customFormat="1" ht="30" customHeight="1">
      <c r="A1802" s="88"/>
      <c r="B1802" s="89"/>
      <c r="C1802" s="82" t="s">
        <v>2992</v>
      </c>
      <c r="D1802" s="83"/>
      <c r="E1802" s="83"/>
      <c r="F1802" s="822" t="s">
        <v>501</v>
      </c>
      <c r="G1802" s="823"/>
      <c r="H1802" s="159" t="s">
        <v>376</v>
      </c>
      <c r="I1802" s="145" t="s">
        <v>44</v>
      </c>
      <c r="J1802" s="295">
        <v>43987100</v>
      </c>
      <c r="K1802" s="223" t="s">
        <v>45</v>
      </c>
      <c r="L1802" s="149" t="s">
        <v>46</v>
      </c>
      <c r="M1802" s="147"/>
      <c r="N1802" s="142">
        <v>4950150</v>
      </c>
      <c r="O1802" s="75">
        <v>5968150</v>
      </c>
      <c r="P1802" s="74">
        <v>18686450</v>
      </c>
      <c r="Q1802" s="74">
        <v>21329600</v>
      </c>
      <c r="R1802" s="74">
        <v>18686450</v>
      </c>
      <c r="S1802" s="143" t="s">
        <v>2967</v>
      </c>
      <c r="T1802" s="77">
        <v>43</v>
      </c>
      <c r="U1802" s="78">
        <f t="shared" si="1508"/>
        <v>49</v>
      </c>
      <c r="V1802" s="78">
        <f t="shared" si="1508"/>
        <v>43</v>
      </c>
      <c r="W1802" s="78">
        <v>31.708915184046983</v>
      </c>
      <c r="X1802" s="78">
        <f t="shared" si="1509"/>
        <v>48.490580192829263</v>
      </c>
      <c r="Y1802" s="78">
        <f>(P1802/J1802)*100</f>
        <v>42.481659395595528</v>
      </c>
      <c r="Z1802" s="79">
        <f t="shared" si="1510"/>
        <v>25300650</v>
      </c>
      <c r="AA1802" s="79">
        <f>J1802-Q1802</f>
        <v>22657500</v>
      </c>
      <c r="AB1802" s="79" t="e">
        <f t="shared" si="1510"/>
        <v>#VALUE!</v>
      </c>
      <c r="AC1802" s="102"/>
      <c r="AD1802" s="103"/>
    </row>
    <row r="1803" spans="1:30" s="100" customFormat="1" ht="30" customHeight="1">
      <c r="A1803" s="88"/>
      <c r="B1803" s="89"/>
      <c r="C1803" s="82" t="s">
        <v>2993</v>
      </c>
      <c r="D1803" s="83"/>
      <c r="E1803" s="83"/>
      <c r="F1803" s="822" t="s">
        <v>206</v>
      </c>
      <c r="G1803" s="823"/>
      <c r="H1803" s="159" t="s">
        <v>376</v>
      </c>
      <c r="I1803" s="145" t="s">
        <v>44</v>
      </c>
      <c r="J1803" s="295">
        <v>30629374</v>
      </c>
      <c r="K1803" s="223" t="s">
        <v>45</v>
      </c>
      <c r="L1803" s="149" t="s">
        <v>46</v>
      </c>
      <c r="M1803" s="147"/>
      <c r="N1803" s="142">
        <v>1083000</v>
      </c>
      <c r="O1803" s="75">
        <f t="shared" ref="O1803" si="1511">N1803</f>
        <v>1083000</v>
      </c>
      <c r="P1803" s="74">
        <v>30583000</v>
      </c>
      <c r="Q1803" s="74">
        <v>30583000</v>
      </c>
      <c r="R1803" s="74">
        <v>30583000</v>
      </c>
      <c r="S1803" s="143" t="s">
        <v>2967</v>
      </c>
      <c r="T1803" s="77">
        <v>100</v>
      </c>
      <c r="U1803" s="78">
        <f t="shared" si="1508"/>
        <v>100</v>
      </c>
      <c r="V1803" s="78">
        <f t="shared" si="1508"/>
        <v>100</v>
      </c>
      <c r="W1803" s="78">
        <v>31.708915184046983</v>
      </c>
      <c r="X1803" s="78">
        <f t="shared" si="1509"/>
        <v>99.848596318031184</v>
      </c>
      <c r="Y1803" s="78">
        <f>(P1803/J1803)*100</f>
        <v>99.848596318031184</v>
      </c>
      <c r="Z1803" s="79">
        <f t="shared" si="1510"/>
        <v>46374</v>
      </c>
      <c r="AA1803" s="79">
        <f>J1803-Q1803</f>
        <v>46374</v>
      </c>
      <c r="AB1803" s="79" t="e">
        <f t="shared" si="1510"/>
        <v>#VALUE!</v>
      </c>
      <c r="AC1803" s="102"/>
      <c r="AD1803" s="103"/>
    </row>
    <row r="1804" spans="1:30" s="104" customFormat="1" ht="30" customHeight="1">
      <c r="A1804" s="36"/>
      <c r="B1804" s="37"/>
      <c r="C1804" s="51" t="s">
        <v>2994</v>
      </c>
      <c r="D1804" s="171"/>
      <c r="E1804" s="171"/>
      <c r="F1804" s="802" t="s">
        <v>2995</v>
      </c>
      <c r="G1804" s="803"/>
      <c r="H1804" s="125"/>
      <c r="I1804" s="221"/>
      <c r="J1804" s="581"/>
      <c r="K1804" s="419"/>
      <c r="L1804" s="582"/>
      <c r="M1804" s="583"/>
      <c r="N1804" s="431"/>
      <c r="O1804" s="431"/>
      <c r="P1804" s="431"/>
      <c r="Q1804" s="431"/>
      <c r="R1804" s="431"/>
      <c r="S1804" s="495"/>
      <c r="T1804" s="133"/>
      <c r="U1804" s="133"/>
      <c r="V1804" s="133"/>
      <c r="W1804" s="133"/>
      <c r="X1804" s="133"/>
      <c r="Y1804" s="133"/>
      <c r="Z1804" s="276"/>
      <c r="AA1804" s="276"/>
      <c r="AB1804" s="276"/>
      <c r="AC1804" s="98"/>
      <c r="AD1804" s="99"/>
    </row>
    <row r="1805" spans="1:30" s="104" customFormat="1" ht="30" customHeight="1">
      <c r="A1805" s="36"/>
      <c r="B1805" s="37"/>
      <c r="C1805" s="51" t="s">
        <v>2996</v>
      </c>
      <c r="D1805" s="171"/>
      <c r="E1805" s="171"/>
      <c r="F1805" s="802" t="s">
        <v>2997</v>
      </c>
      <c r="G1805" s="803"/>
      <c r="H1805" s="125"/>
      <c r="I1805" s="221"/>
      <c r="J1805" s="581"/>
      <c r="K1805" s="419"/>
      <c r="L1805" s="582"/>
      <c r="M1805" s="583"/>
      <c r="N1805" s="431"/>
      <c r="O1805" s="431"/>
      <c r="P1805" s="431"/>
      <c r="Q1805" s="431"/>
      <c r="R1805" s="431"/>
      <c r="S1805" s="495"/>
      <c r="T1805" s="133"/>
      <c r="U1805" s="133"/>
      <c r="V1805" s="133"/>
      <c r="W1805" s="133"/>
      <c r="X1805" s="133"/>
      <c r="Y1805" s="133"/>
      <c r="Z1805" s="276"/>
      <c r="AA1805" s="276"/>
      <c r="AB1805" s="276"/>
      <c r="AC1805" s="98"/>
      <c r="AD1805" s="99"/>
    </row>
    <row r="1806" spans="1:30" s="100" customFormat="1" ht="30" customHeight="1">
      <c r="A1806" s="88"/>
      <c r="B1806" s="89"/>
      <c r="C1806" s="82" t="s">
        <v>2998</v>
      </c>
      <c r="D1806" s="83"/>
      <c r="E1806" s="83"/>
      <c r="F1806" s="822" t="s">
        <v>2999</v>
      </c>
      <c r="G1806" s="823"/>
      <c r="H1806" s="159" t="s">
        <v>376</v>
      </c>
      <c r="I1806" s="145" t="s">
        <v>44</v>
      </c>
      <c r="J1806" s="295">
        <v>18432900</v>
      </c>
      <c r="K1806" s="223" t="s">
        <v>45</v>
      </c>
      <c r="L1806" s="149" t="s">
        <v>46</v>
      </c>
      <c r="M1806" s="147"/>
      <c r="N1806" s="142">
        <f t="shared" ref="N1806:O1810" si="1512">M1806</f>
        <v>0</v>
      </c>
      <c r="O1806" s="75">
        <v>7869500</v>
      </c>
      <c r="P1806" s="74">
        <f t="shared" ref="P1806:R1810" si="1513">O1806</f>
        <v>7869500</v>
      </c>
      <c r="Q1806" s="74">
        <v>9801433</v>
      </c>
      <c r="R1806" s="74">
        <f t="shared" si="1513"/>
        <v>9801433</v>
      </c>
      <c r="S1806" s="143" t="s">
        <v>2967</v>
      </c>
      <c r="T1806" s="77">
        <v>43</v>
      </c>
      <c r="U1806" s="78">
        <f t="shared" ref="U1806:V1810" si="1514">ROUNDUP(X1806,0)</f>
        <v>54</v>
      </c>
      <c r="V1806" s="78">
        <f t="shared" si="1514"/>
        <v>43</v>
      </c>
      <c r="W1806" s="78">
        <v>31.708915184046983</v>
      </c>
      <c r="X1806" s="78">
        <f t="shared" ref="X1806:X1810" si="1515">Q1806/J1806*100</f>
        <v>53.173580934090673</v>
      </c>
      <c r="Y1806" s="78">
        <f>(P1806/J1806)*100</f>
        <v>42.692685361500359</v>
      </c>
      <c r="Z1806" s="79">
        <f t="shared" ref="Z1806:AB1810" si="1516">J1806-P1806</f>
        <v>10563400</v>
      </c>
      <c r="AA1806" s="79">
        <f>J1806-Q1806</f>
        <v>8631467</v>
      </c>
      <c r="AB1806" s="79" t="e">
        <f t="shared" si="1516"/>
        <v>#VALUE!</v>
      </c>
      <c r="AC1806" s="102"/>
      <c r="AD1806" s="103"/>
    </row>
    <row r="1807" spans="1:30" s="100" customFormat="1" ht="30" customHeight="1">
      <c r="A1807" s="88"/>
      <c r="B1807" s="89"/>
      <c r="C1807" s="82" t="s">
        <v>3000</v>
      </c>
      <c r="D1807" s="83"/>
      <c r="E1807" s="83"/>
      <c r="F1807" s="822" t="s">
        <v>3001</v>
      </c>
      <c r="G1807" s="823"/>
      <c r="H1807" s="159" t="s">
        <v>376</v>
      </c>
      <c r="I1807" s="145" t="s">
        <v>44</v>
      </c>
      <c r="J1807" s="295">
        <v>500000000</v>
      </c>
      <c r="K1807" s="223" t="s">
        <v>45</v>
      </c>
      <c r="L1807" s="149" t="s">
        <v>46</v>
      </c>
      <c r="M1807" s="147"/>
      <c r="N1807" s="142">
        <f t="shared" si="1512"/>
        <v>0</v>
      </c>
      <c r="O1807" s="75">
        <f t="shared" si="1512"/>
        <v>0</v>
      </c>
      <c r="P1807" s="74">
        <f t="shared" si="1513"/>
        <v>0</v>
      </c>
      <c r="Q1807" s="74">
        <v>25141666</v>
      </c>
      <c r="R1807" s="74">
        <f t="shared" si="1513"/>
        <v>25141666</v>
      </c>
      <c r="S1807" s="143" t="s">
        <v>2967</v>
      </c>
      <c r="T1807" s="77">
        <v>0</v>
      </c>
      <c r="U1807" s="78">
        <f t="shared" si="1514"/>
        <v>6</v>
      </c>
      <c r="V1807" s="78">
        <f t="shared" si="1514"/>
        <v>0</v>
      </c>
      <c r="W1807" s="78">
        <v>31.708915184046983</v>
      </c>
      <c r="X1807" s="78">
        <f t="shared" si="1515"/>
        <v>5.0283331999999996</v>
      </c>
      <c r="Y1807" s="78">
        <f>(P1807/J1807)*100</f>
        <v>0</v>
      </c>
      <c r="Z1807" s="79">
        <f t="shared" si="1516"/>
        <v>500000000</v>
      </c>
      <c r="AA1807" s="79">
        <f>J1807-Q1807</f>
        <v>474858334</v>
      </c>
      <c r="AB1807" s="79" t="e">
        <f t="shared" si="1516"/>
        <v>#VALUE!</v>
      </c>
      <c r="AC1807" s="102"/>
      <c r="AD1807" s="103"/>
    </row>
    <row r="1808" spans="1:30" s="100" customFormat="1" ht="30" customHeight="1">
      <c r="A1808" s="88"/>
      <c r="B1808" s="89"/>
      <c r="C1808" s="66" t="s">
        <v>3002</v>
      </c>
      <c r="D1808" s="67"/>
      <c r="E1808" s="67"/>
      <c r="F1808" s="762" t="s">
        <v>3003</v>
      </c>
      <c r="G1808" s="765"/>
      <c r="H1808" s="159" t="s">
        <v>376</v>
      </c>
      <c r="I1808" s="145" t="s">
        <v>44</v>
      </c>
      <c r="J1808" s="295">
        <v>22789900</v>
      </c>
      <c r="K1808" s="223" t="s">
        <v>45</v>
      </c>
      <c r="L1808" s="149" t="s">
        <v>46</v>
      </c>
      <c r="M1808" s="147"/>
      <c r="N1808" s="142">
        <v>9425200</v>
      </c>
      <c r="O1808" s="75">
        <f t="shared" si="1512"/>
        <v>9425200</v>
      </c>
      <c r="P1808" s="74">
        <f t="shared" si="1513"/>
        <v>9425200</v>
      </c>
      <c r="Q1808" s="74">
        <v>17545000</v>
      </c>
      <c r="R1808" s="74">
        <f t="shared" si="1513"/>
        <v>17545000</v>
      </c>
      <c r="S1808" s="143" t="s">
        <v>2967</v>
      </c>
      <c r="T1808" s="77">
        <v>42</v>
      </c>
      <c r="U1808" s="78">
        <f t="shared" si="1514"/>
        <v>77</v>
      </c>
      <c r="V1808" s="78">
        <f t="shared" si="1514"/>
        <v>42</v>
      </c>
      <c r="W1808" s="78">
        <v>31.708915184046983</v>
      </c>
      <c r="X1808" s="78">
        <f t="shared" si="1515"/>
        <v>76.985857770328082</v>
      </c>
      <c r="Y1808" s="78">
        <f>(P1808/J1808)*100</f>
        <v>41.356916879845897</v>
      </c>
      <c r="Z1808" s="79">
        <f t="shared" si="1516"/>
        <v>13364700</v>
      </c>
      <c r="AA1808" s="79">
        <f>J1808-Q1808</f>
        <v>5244900</v>
      </c>
      <c r="AB1808" s="79" t="e">
        <f t="shared" si="1516"/>
        <v>#VALUE!</v>
      </c>
      <c r="AC1808" s="102"/>
      <c r="AD1808" s="103"/>
    </row>
    <row r="1809" spans="1:30" s="100" customFormat="1" ht="30" customHeight="1">
      <c r="A1809" s="88"/>
      <c r="B1809" s="89"/>
      <c r="C1809" s="82" t="s">
        <v>3004</v>
      </c>
      <c r="D1809" s="83"/>
      <c r="E1809" s="83"/>
      <c r="F1809" s="822" t="s">
        <v>3005</v>
      </c>
      <c r="G1809" s="823"/>
      <c r="H1809" s="159" t="s">
        <v>376</v>
      </c>
      <c r="I1809" s="145" t="s">
        <v>44</v>
      </c>
      <c r="J1809" s="295">
        <v>70000000</v>
      </c>
      <c r="K1809" s="223" t="s">
        <v>45</v>
      </c>
      <c r="L1809" s="149" t="s">
        <v>46</v>
      </c>
      <c r="M1809" s="147"/>
      <c r="N1809" s="142">
        <v>9960000</v>
      </c>
      <c r="O1809" s="75">
        <f t="shared" si="1512"/>
        <v>9960000</v>
      </c>
      <c r="P1809" s="74">
        <v>31745000</v>
      </c>
      <c r="Q1809" s="74">
        <v>62137600</v>
      </c>
      <c r="R1809" s="74">
        <v>31745000</v>
      </c>
      <c r="S1809" s="143" t="s">
        <v>2967</v>
      </c>
      <c r="T1809" s="77">
        <v>46</v>
      </c>
      <c r="U1809" s="78">
        <f t="shared" si="1514"/>
        <v>89</v>
      </c>
      <c r="V1809" s="78">
        <f t="shared" si="1514"/>
        <v>46</v>
      </c>
      <c r="W1809" s="78">
        <v>31.708915184046983</v>
      </c>
      <c r="X1809" s="78">
        <f t="shared" si="1515"/>
        <v>88.768000000000001</v>
      </c>
      <c r="Y1809" s="78">
        <f>(P1809/J1809)*100</f>
        <v>45.35</v>
      </c>
      <c r="Z1809" s="79">
        <f t="shared" si="1516"/>
        <v>38255000</v>
      </c>
      <c r="AA1809" s="79">
        <f>J1809-Q1809</f>
        <v>7862400</v>
      </c>
      <c r="AB1809" s="79" t="e">
        <f t="shared" si="1516"/>
        <v>#VALUE!</v>
      </c>
      <c r="AC1809" s="102"/>
      <c r="AD1809" s="103"/>
    </row>
    <row r="1810" spans="1:30" s="100" customFormat="1" ht="30" customHeight="1">
      <c r="A1810" s="88"/>
      <c r="B1810" s="89"/>
      <c r="C1810" s="82" t="s">
        <v>3006</v>
      </c>
      <c r="D1810" s="83"/>
      <c r="E1810" s="83"/>
      <c r="F1810" s="822" t="s">
        <v>3007</v>
      </c>
      <c r="G1810" s="823"/>
      <c r="H1810" s="159" t="s">
        <v>376</v>
      </c>
      <c r="I1810" s="145" t="s">
        <v>44</v>
      </c>
      <c r="J1810" s="295">
        <v>20000000</v>
      </c>
      <c r="K1810" s="223" t="s">
        <v>45</v>
      </c>
      <c r="L1810" s="149" t="s">
        <v>46</v>
      </c>
      <c r="M1810" s="147"/>
      <c r="N1810" s="142">
        <f t="shared" si="1512"/>
        <v>0</v>
      </c>
      <c r="O1810" s="75">
        <f t="shared" si="1512"/>
        <v>0</v>
      </c>
      <c r="P1810" s="74">
        <f t="shared" si="1513"/>
        <v>0</v>
      </c>
      <c r="Q1810" s="74">
        <f t="shared" si="1513"/>
        <v>0</v>
      </c>
      <c r="R1810" s="74">
        <f t="shared" si="1513"/>
        <v>0</v>
      </c>
      <c r="S1810" s="143" t="s">
        <v>2967</v>
      </c>
      <c r="T1810" s="77">
        <v>0</v>
      </c>
      <c r="U1810" s="78">
        <f t="shared" si="1514"/>
        <v>0</v>
      </c>
      <c r="V1810" s="78">
        <f t="shared" si="1514"/>
        <v>0</v>
      </c>
      <c r="W1810" s="78">
        <v>31.708915184046983</v>
      </c>
      <c r="X1810" s="78">
        <f t="shared" si="1515"/>
        <v>0</v>
      </c>
      <c r="Y1810" s="78">
        <f>(P1810/J1810)*100</f>
        <v>0</v>
      </c>
      <c r="Z1810" s="79">
        <f t="shared" si="1516"/>
        <v>20000000</v>
      </c>
      <c r="AA1810" s="79">
        <f>J1810-Q1810</f>
        <v>20000000</v>
      </c>
      <c r="AB1810" s="79" t="e">
        <f t="shared" si="1516"/>
        <v>#VALUE!</v>
      </c>
      <c r="AC1810" s="102"/>
      <c r="AD1810" s="103"/>
    </row>
    <row r="1811" spans="1:30" s="104" customFormat="1" ht="30" customHeight="1">
      <c r="A1811" s="36"/>
      <c r="B1811" s="37"/>
      <c r="C1811" s="51" t="s">
        <v>3008</v>
      </c>
      <c r="D1811" s="171"/>
      <c r="E1811" s="171"/>
      <c r="F1811" s="802" t="s">
        <v>3009</v>
      </c>
      <c r="G1811" s="803"/>
      <c r="H1811" s="125"/>
      <c r="I1811" s="221"/>
      <c r="J1811" s="581"/>
      <c r="K1811" s="419"/>
      <c r="L1811" s="582"/>
      <c r="M1811" s="583"/>
      <c r="N1811" s="431"/>
      <c r="O1811" s="431"/>
      <c r="P1811" s="431"/>
      <c r="Q1811" s="431"/>
      <c r="R1811" s="431"/>
      <c r="S1811" s="495"/>
      <c r="T1811" s="133"/>
      <c r="U1811" s="133"/>
      <c r="V1811" s="133"/>
      <c r="W1811" s="133"/>
      <c r="X1811" s="133"/>
      <c r="Y1811" s="133"/>
      <c r="Z1811" s="276"/>
      <c r="AA1811" s="276"/>
      <c r="AB1811" s="276"/>
      <c r="AC1811" s="98"/>
      <c r="AD1811" s="99"/>
    </row>
    <row r="1812" spans="1:30" s="100" customFormat="1" ht="30" customHeight="1">
      <c r="A1812" s="88"/>
      <c r="B1812" s="89"/>
      <c r="C1812" s="82" t="s">
        <v>3010</v>
      </c>
      <c r="D1812" s="83"/>
      <c r="E1812" s="83"/>
      <c r="F1812" s="822" t="s">
        <v>3011</v>
      </c>
      <c r="G1812" s="823"/>
      <c r="H1812" s="159" t="s">
        <v>376</v>
      </c>
      <c r="I1812" s="145" t="s">
        <v>44</v>
      </c>
      <c r="J1812" s="295">
        <v>55000000</v>
      </c>
      <c r="K1812" s="223" t="s">
        <v>45</v>
      </c>
      <c r="L1812" s="149" t="s">
        <v>46</v>
      </c>
      <c r="M1812" s="147"/>
      <c r="N1812" s="142">
        <v>16830000</v>
      </c>
      <c r="O1812" s="75">
        <f>N1812</f>
        <v>16830000</v>
      </c>
      <c r="P1812" s="74">
        <v>30501500</v>
      </c>
      <c r="Q1812" s="74">
        <v>39388500</v>
      </c>
      <c r="R1812" s="74">
        <v>30501500</v>
      </c>
      <c r="S1812" s="143" t="s">
        <v>2967</v>
      </c>
      <c r="T1812" s="77">
        <v>56</v>
      </c>
      <c r="U1812" s="78">
        <f t="shared" ref="U1812:V1812" si="1517">ROUNDUP(X1812,0)</f>
        <v>72</v>
      </c>
      <c r="V1812" s="78">
        <f t="shared" si="1517"/>
        <v>56</v>
      </c>
      <c r="W1812" s="78">
        <v>31.708915184046983</v>
      </c>
      <c r="X1812" s="78">
        <f t="shared" ref="X1812" si="1518">Q1812/J1812*100</f>
        <v>71.615454545454554</v>
      </c>
      <c r="Y1812" s="78">
        <f>(P1812/J1812)*100</f>
        <v>55.457272727272724</v>
      </c>
      <c r="Z1812" s="79">
        <f>J1812-P1812</f>
        <v>24498500</v>
      </c>
      <c r="AA1812" s="79">
        <f>J1812-Q1812</f>
        <v>15611500</v>
      </c>
      <c r="AB1812" s="79" t="e">
        <f>L1812-R1812</f>
        <v>#VALUE!</v>
      </c>
      <c r="AC1812" s="102"/>
      <c r="AD1812" s="103"/>
    </row>
    <row r="1813" spans="1:30" s="104" customFormat="1" ht="30" customHeight="1">
      <c r="A1813" s="36"/>
      <c r="B1813" s="37"/>
      <c r="C1813" s="51" t="s">
        <v>3012</v>
      </c>
      <c r="D1813" s="171"/>
      <c r="E1813" s="171"/>
      <c r="F1813" s="802" t="s">
        <v>3013</v>
      </c>
      <c r="G1813" s="803"/>
      <c r="H1813" s="125"/>
      <c r="I1813" s="221"/>
      <c r="J1813" s="581"/>
      <c r="K1813" s="419"/>
      <c r="L1813" s="582"/>
      <c r="M1813" s="583"/>
      <c r="N1813" s="431"/>
      <c r="O1813" s="431"/>
      <c r="P1813" s="431"/>
      <c r="Q1813" s="431"/>
      <c r="R1813" s="431"/>
      <c r="S1813" s="495"/>
      <c r="T1813" s="133"/>
      <c r="U1813" s="133"/>
      <c r="V1813" s="133"/>
      <c r="W1813" s="133"/>
      <c r="X1813" s="133"/>
      <c r="Y1813" s="133"/>
      <c r="Z1813" s="276"/>
      <c r="AA1813" s="276"/>
      <c r="AB1813" s="276"/>
      <c r="AC1813" s="98"/>
      <c r="AD1813" s="99"/>
    </row>
    <row r="1814" spans="1:30" s="100" customFormat="1" ht="30" customHeight="1">
      <c r="A1814" s="88"/>
      <c r="B1814" s="89"/>
      <c r="C1814" s="82" t="s">
        <v>3014</v>
      </c>
      <c r="D1814" s="83"/>
      <c r="E1814" s="83"/>
      <c r="F1814" s="822" t="s">
        <v>3015</v>
      </c>
      <c r="G1814" s="823"/>
      <c r="H1814" s="159" t="s">
        <v>376</v>
      </c>
      <c r="I1814" s="145" t="s">
        <v>44</v>
      </c>
      <c r="J1814" s="295">
        <v>150000000</v>
      </c>
      <c r="K1814" s="223" t="s">
        <v>45</v>
      </c>
      <c r="L1814" s="149" t="s">
        <v>46</v>
      </c>
      <c r="M1814" s="147"/>
      <c r="N1814" s="142">
        <v>17905000</v>
      </c>
      <c r="O1814" s="75">
        <f t="shared" ref="O1814:R1815" si="1519">N1814</f>
        <v>17905000</v>
      </c>
      <c r="P1814" s="74">
        <v>95756100</v>
      </c>
      <c r="Q1814" s="74">
        <v>101011100</v>
      </c>
      <c r="R1814" s="74">
        <v>95756100</v>
      </c>
      <c r="S1814" s="143" t="s">
        <v>2967</v>
      </c>
      <c r="T1814" s="77">
        <v>64</v>
      </c>
      <c r="U1814" s="78">
        <f t="shared" ref="U1814:V1816" si="1520">ROUNDUP(X1814,0)</f>
        <v>68</v>
      </c>
      <c r="V1814" s="78">
        <f t="shared" si="1520"/>
        <v>64</v>
      </c>
      <c r="W1814" s="78">
        <v>31.708915184046983</v>
      </c>
      <c r="X1814" s="78">
        <f t="shared" ref="X1814:X1816" si="1521">Q1814/J1814*100</f>
        <v>67.340733333333333</v>
      </c>
      <c r="Y1814" s="78">
        <f>(P1814/J1814)*100</f>
        <v>63.837400000000002</v>
      </c>
      <c r="Z1814" s="79">
        <f t="shared" ref="Z1814:AB1816" si="1522">J1814-P1814</f>
        <v>54243900</v>
      </c>
      <c r="AA1814" s="79">
        <f>J1814-Q1814</f>
        <v>48988900</v>
      </c>
      <c r="AB1814" s="79" t="e">
        <f t="shared" si="1522"/>
        <v>#VALUE!</v>
      </c>
      <c r="AC1814" s="102"/>
      <c r="AD1814" s="103"/>
    </row>
    <row r="1815" spans="1:30" s="100" customFormat="1" ht="30" customHeight="1">
      <c r="A1815" s="88"/>
      <c r="B1815" s="89"/>
      <c r="C1815" s="82" t="s">
        <v>3016</v>
      </c>
      <c r="D1815" s="83"/>
      <c r="E1815" s="83"/>
      <c r="F1815" s="822" t="s">
        <v>3017</v>
      </c>
      <c r="G1815" s="823"/>
      <c r="H1815" s="159" t="s">
        <v>376</v>
      </c>
      <c r="I1815" s="145" t="s">
        <v>44</v>
      </c>
      <c r="J1815" s="295">
        <v>85000000</v>
      </c>
      <c r="K1815" s="223" t="s">
        <v>45</v>
      </c>
      <c r="L1815" s="149" t="s">
        <v>46</v>
      </c>
      <c r="M1815" s="147"/>
      <c r="N1815" s="142">
        <f t="shared" ref="N1815" si="1523">M1815</f>
        <v>0</v>
      </c>
      <c r="O1815" s="75">
        <v>85000000</v>
      </c>
      <c r="P1815" s="74">
        <f t="shared" si="1519"/>
        <v>85000000</v>
      </c>
      <c r="Q1815" s="74">
        <f t="shared" si="1519"/>
        <v>85000000</v>
      </c>
      <c r="R1815" s="74">
        <f t="shared" si="1519"/>
        <v>85000000</v>
      </c>
      <c r="S1815" s="143" t="s">
        <v>2967</v>
      </c>
      <c r="T1815" s="77">
        <v>100</v>
      </c>
      <c r="U1815" s="78">
        <f t="shared" si="1520"/>
        <v>100</v>
      </c>
      <c r="V1815" s="78">
        <f t="shared" si="1520"/>
        <v>100</v>
      </c>
      <c r="W1815" s="78">
        <v>31.708915184046983</v>
      </c>
      <c r="X1815" s="78">
        <f t="shared" si="1521"/>
        <v>100</v>
      </c>
      <c r="Y1815" s="78">
        <f>(P1815/J1815)*100</f>
        <v>100</v>
      </c>
      <c r="Z1815" s="79">
        <f t="shared" si="1522"/>
        <v>0</v>
      </c>
      <c r="AA1815" s="79">
        <f>J1815-Q1815</f>
        <v>0</v>
      </c>
      <c r="AB1815" s="79" t="e">
        <f t="shared" si="1522"/>
        <v>#VALUE!</v>
      </c>
      <c r="AC1815" s="102"/>
      <c r="AD1815" s="103"/>
    </row>
    <row r="1816" spans="1:30" s="100" customFormat="1" ht="30" customHeight="1">
      <c r="A1816" s="88"/>
      <c r="B1816" s="89"/>
      <c r="C1816" s="82" t="s">
        <v>3018</v>
      </c>
      <c r="D1816" s="83"/>
      <c r="E1816" s="83"/>
      <c r="F1816" s="822" t="s">
        <v>3019</v>
      </c>
      <c r="G1816" s="823"/>
      <c r="H1816" s="159" t="s">
        <v>376</v>
      </c>
      <c r="I1816" s="145" t="s">
        <v>44</v>
      </c>
      <c r="J1816" s="295">
        <v>499999800</v>
      </c>
      <c r="K1816" s="223" t="s">
        <v>45</v>
      </c>
      <c r="L1816" s="149" t="s">
        <v>46</v>
      </c>
      <c r="M1816" s="147"/>
      <c r="N1816" s="142">
        <v>377219184</v>
      </c>
      <c r="O1816" s="75">
        <v>391197564</v>
      </c>
      <c r="P1816" s="74">
        <v>406646564</v>
      </c>
      <c r="Q1816" s="74">
        <v>406646564</v>
      </c>
      <c r="R1816" s="74">
        <v>406646564</v>
      </c>
      <c r="S1816" s="143" t="s">
        <v>2967</v>
      </c>
      <c r="T1816" s="77">
        <v>82</v>
      </c>
      <c r="U1816" s="78">
        <f t="shared" si="1520"/>
        <v>82</v>
      </c>
      <c r="V1816" s="78">
        <f t="shared" si="1520"/>
        <v>82</v>
      </c>
      <c r="W1816" s="78">
        <v>31.708915184046983</v>
      </c>
      <c r="X1816" s="78">
        <f t="shared" si="1521"/>
        <v>81.329345331738139</v>
      </c>
      <c r="Y1816" s="78">
        <f>(P1816/J1816)*100</f>
        <v>81.329345331738139</v>
      </c>
      <c r="Z1816" s="79">
        <f t="shared" si="1522"/>
        <v>93353236</v>
      </c>
      <c r="AA1816" s="79">
        <f>J1816-Q1816</f>
        <v>93353236</v>
      </c>
      <c r="AB1816" s="79" t="e">
        <f t="shared" si="1522"/>
        <v>#VALUE!</v>
      </c>
      <c r="AC1816" s="102"/>
      <c r="AD1816" s="103"/>
    </row>
    <row r="1817" spans="1:30" s="104" customFormat="1" ht="30" customHeight="1">
      <c r="A1817" s="36"/>
      <c r="B1817" s="37"/>
      <c r="C1817" s="51" t="s">
        <v>3020</v>
      </c>
      <c r="D1817" s="171"/>
      <c r="E1817" s="171"/>
      <c r="F1817" s="802" t="s">
        <v>3021</v>
      </c>
      <c r="G1817" s="803"/>
      <c r="H1817" s="125"/>
      <c r="I1817" s="221"/>
      <c r="J1817" s="581"/>
      <c r="K1817" s="419"/>
      <c r="L1817" s="582"/>
      <c r="M1817" s="583"/>
      <c r="N1817" s="431"/>
      <c r="O1817" s="431"/>
      <c r="P1817" s="431"/>
      <c r="Q1817" s="431"/>
      <c r="R1817" s="431"/>
      <c r="S1817" s="495"/>
      <c r="T1817" s="133"/>
      <c r="U1817" s="133"/>
      <c r="V1817" s="133"/>
      <c r="W1817" s="133"/>
      <c r="X1817" s="133"/>
      <c r="Y1817" s="133"/>
      <c r="Z1817" s="276"/>
      <c r="AA1817" s="276"/>
      <c r="AB1817" s="276"/>
      <c r="AC1817" s="98"/>
      <c r="AD1817" s="99"/>
    </row>
    <row r="1818" spans="1:30" s="100" customFormat="1" ht="30" customHeight="1">
      <c r="A1818" s="88"/>
      <c r="B1818" s="89"/>
      <c r="C1818" s="82" t="s">
        <v>3022</v>
      </c>
      <c r="D1818" s="83"/>
      <c r="E1818" s="83"/>
      <c r="F1818" s="822" t="s">
        <v>3023</v>
      </c>
      <c r="G1818" s="893"/>
      <c r="H1818" s="159" t="s">
        <v>376</v>
      </c>
      <c r="I1818" s="145" t="s">
        <v>44</v>
      </c>
      <c r="J1818" s="295">
        <v>17969900</v>
      </c>
      <c r="K1818" s="223" t="s">
        <v>45</v>
      </c>
      <c r="L1818" s="149" t="s">
        <v>46</v>
      </c>
      <c r="M1818" s="147"/>
      <c r="N1818" s="142">
        <f t="shared" ref="N1818:R1819" si="1524">M1818</f>
        <v>0</v>
      </c>
      <c r="O1818" s="75">
        <f t="shared" si="1524"/>
        <v>0</v>
      </c>
      <c r="P1818" s="74">
        <f t="shared" si="1524"/>
        <v>0</v>
      </c>
      <c r="Q1818" s="74">
        <f t="shared" si="1524"/>
        <v>0</v>
      </c>
      <c r="R1818" s="74">
        <f t="shared" si="1524"/>
        <v>0</v>
      </c>
      <c r="S1818" s="143" t="s">
        <v>2967</v>
      </c>
      <c r="T1818" s="77">
        <v>0</v>
      </c>
      <c r="U1818" s="78">
        <f t="shared" ref="U1818:V1819" si="1525">ROUNDUP(X1818,0)</f>
        <v>0</v>
      </c>
      <c r="V1818" s="78">
        <f t="shared" si="1525"/>
        <v>0</v>
      </c>
      <c r="W1818" s="78">
        <v>31.708915184046983</v>
      </c>
      <c r="X1818" s="78">
        <f t="shared" ref="X1818:X1819" si="1526">Q1818/J1818*100</f>
        <v>0</v>
      </c>
      <c r="Y1818" s="78">
        <f>(P1818/J1818)*100</f>
        <v>0</v>
      </c>
      <c r="Z1818" s="79">
        <f t="shared" ref="Z1818:AB1819" si="1527">J1818-P1818</f>
        <v>17969900</v>
      </c>
      <c r="AA1818" s="79">
        <f>J1818-Q1818</f>
        <v>17969900</v>
      </c>
      <c r="AB1818" s="79" t="e">
        <f t="shared" si="1527"/>
        <v>#VALUE!</v>
      </c>
      <c r="AC1818" s="102"/>
      <c r="AD1818" s="103"/>
    </row>
    <row r="1819" spans="1:30" s="100" customFormat="1" ht="30" customHeight="1">
      <c r="A1819" s="88"/>
      <c r="B1819" s="89"/>
      <c r="C1819" s="82" t="s">
        <v>3024</v>
      </c>
      <c r="D1819" s="83"/>
      <c r="E1819" s="83"/>
      <c r="F1819" s="822" t="s">
        <v>3025</v>
      </c>
      <c r="G1819" s="893"/>
      <c r="H1819" s="159" t="s">
        <v>376</v>
      </c>
      <c r="I1819" s="145" t="s">
        <v>44</v>
      </c>
      <c r="J1819" s="295">
        <v>29641000</v>
      </c>
      <c r="K1819" s="223" t="s">
        <v>45</v>
      </c>
      <c r="L1819" s="149" t="s">
        <v>46</v>
      </c>
      <c r="M1819" s="147"/>
      <c r="N1819" s="142">
        <f t="shared" si="1524"/>
        <v>0</v>
      </c>
      <c r="O1819" s="75">
        <f t="shared" si="1524"/>
        <v>0</v>
      </c>
      <c r="P1819" s="74">
        <v>3971700</v>
      </c>
      <c r="Q1819" s="74">
        <v>9305700</v>
      </c>
      <c r="R1819" s="74">
        <v>3971700</v>
      </c>
      <c r="S1819" s="143" t="s">
        <v>2967</v>
      </c>
      <c r="T1819" s="77">
        <v>14</v>
      </c>
      <c r="U1819" s="78">
        <f t="shared" si="1525"/>
        <v>32</v>
      </c>
      <c r="V1819" s="78">
        <f t="shared" si="1525"/>
        <v>14</v>
      </c>
      <c r="W1819" s="78">
        <v>31.708915184046983</v>
      </c>
      <c r="X1819" s="78">
        <f t="shared" si="1526"/>
        <v>31.394689787793933</v>
      </c>
      <c r="Y1819" s="78">
        <f>(P1819/J1819)*100</f>
        <v>13.399345501163928</v>
      </c>
      <c r="Z1819" s="79">
        <f t="shared" si="1527"/>
        <v>25669300</v>
      </c>
      <c r="AA1819" s="79">
        <f>J1819-Q1819</f>
        <v>20335300</v>
      </c>
      <c r="AB1819" s="79" t="e">
        <f t="shared" si="1527"/>
        <v>#VALUE!</v>
      </c>
      <c r="AC1819" s="102"/>
      <c r="AD1819" s="103"/>
    </row>
    <row r="1820" spans="1:30" s="104" customFormat="1" ht="30" customHeight="1">
      <c r="A1820" s="36"/>
      <c r="B1820" s="37"/>
      <c r="C1820" s="51" t="s">
        <v>3026</v>
      </c>
      <c r="D1820" s="171"/>
      <c r="E1820" s="171"/>
      <c r="F1820" s="802" t="s">
        <v>3027</v>
      </c>
      <c r="G1820" s="803"/>
      <c r="H1820" s="125"/>
      <c r="I1820" s="221"/>
      <c r="J1820" s="581"/>
      <c r="K1820" s="419"/>
      <c r="L1820" s="582"/>
      <c r="M1820" s="583"/>
      <c r="N1820" s="431"/>
      <c r="O1820" s="431"/>
      <c r="P1820" s="431"/>
      <c r="Q1820" s="431"/>
      <c r="R1820" s="431"/>
      <c r="S1820" s="495"/>
      <c r="T1820" s="133"/>
      <c r="U1820" s="133"/>
      <c r="V1820" s="133"/>
      <c r="W1820" s="133"/>
      <c r="X1820" s="133"/>
      <c r="Y1820" s="133"/>
      <c r="Z1820" s="276"/>
      <c r="AA1820" s="276"/>
      <c r="AB1820" s="276"/>
      <c r="AC1820" s="98"/>
      <c r="AD1820" s="99"/>
    </row>
    <row r="1821" spans="1:30" s="104" customFormat="1" ht="30" customHeight="1">
      <c r="A1821" s="36"/>
      <c r="B1821" s="37"/>
      <c r="C1821" s="51" t="s">
        <v>3028</v>
      </c>
      <c r="D1821" s="171"/>
      <c r="E1821" s="171"/>
      <c r="F1821" s="802" t="s">
        <v>3029</v>
      </c>
      <c r="G1821" s="803"/>
      <c r="H1821" s="125"/>
      <c r="I1821" s="221"/>
      <c r="J1821" s="581"/>
      <c r="K1821" s="419"/>
      <c r="L1821" s="582"/>
      <c r="M1821" s="583"/>
      <c r="N1821" s="431"/>
      <c r="O1821" s="431"/>
      <c r="P1821" s="431"/>
      <c r="Q1821" s="431"/>
      <c r="R1821" s="431"/>
      <c r="S1821" s="495"/>
      <c r="T1821" s="133"/>
      <c r="U1821" s="133"/>
      <c r="V1821" s="133"/>
      <c r="W1821" s="133"/>
      <c r="X1821" s="133"/>
      <c r="Y1821" s="133"/>
      <c r="Z1821" s="276"/>
      <c r="AA1821" s="276"/>
      <c r="AB1821" s="276"/>
      <c r="AC1821" s="98"/>
      <c r="AD1821" s="99"/>
    </row>
    <row r="1822" spans="1:30" s="100" customFormat="1" ht="45" customHeight="1">
      <c r="A1822" s="88"/>
      <c r="B1822" s="89"/>
      <c r="C1822" s="66" t="s">
        <v>3030</v>
      </c>
      <c r="D1822" s="67"/>
      <c r="E1822" s="67"/>
      <c r="F1822" s="762" t="s">
        <v>3031</v>
      </c>
      <c r="G1822" s="765"/>
      <c r="H1822" s="159" t="s">
        <v>376</v>
      </c>
      <c r="I1822" s="145" t="s">
        <v>44</v>
      </c>
      <c r="J1822" s="295">
        <v>1416356000</v>
      </c>
      <c r="K1822" s="223" t="s">
        <v>45</v>
      </c>
      <c r="L1822" s="149" t="s">
        <v>46</v>
      </c>
      <c r="M1822" s="147"/>
      <c r="N1822" s="142">
        <v>26590000</v>
      </c>
      <c r="O1822" s="75">
        <v>143096700</v>
      </c>
      <c r="P1822" s="74">
        <v>162058700</v>
      </c>
      <c r="Q1822" s="74">
        <v>213185700</v>
      </c>
      <c r="R1822" s="74">
        <v>162058700</v>
      </c>
      <c r="S1822" s="143" t="s">
        <v>2967</v>
      </c>
      <c r="T1822" s="77">
        <v>12</v>
      </c>
      <c r="U1822" s="78">
        <f t="shared" ref="U1822:V1822" si="1528">ROUNDUP(X1822,0)</f>
        <v>16</v>
      </c>
      <c r="V1822" s="78">
        <f t="shared" si="1528"/>
        <v>12</v>
      </c>
      <c r="W1822" s="78">
        <v>31.708915184046983</v>
      </c>
      <c r="X1822" s="78">
        <f t="shared" ref="X1822:X1823" si="1529">Q1822/J1822*100</f>
        <v>15.051703102892212</v>
      </c>
      <c r="Y1822" s="78">
        <f>(P1822/J1822)*100</f>
        <v>11.441946798686207</v>
      </c>
      <c r="Z1822" s="79">
        <f t="shared" ref="Z1822:AB1823" si="1530">J1822-P1822</f>
        <v>1254297300</v>
      </c>
      <c r="AA1822" s="79">
        <f>J1822-Q1822</f>
        <v>1203170300</v>
      </c>
      <c r="AB1822" s="79" t="e">
        <f t="shared" si="1530"/>
        <v>#VALUE!</v>
      </c>
      <c r="AC1822" s="102"/>
      <c r="AD1822" s="103"/>
    </row>
    <row r="1823" spans="1:30" s="104" customFormat="1" ht="30" customHeight="1">
      <c r="A1823" s="277"/>
      <c r="B1823" s="278"/>
      <c r="C1823" s="25" t="s">
        <v>3032</v>
      </c>
      <c r="D1823" s="109"/>
      <c r="E1823" s="109"/>
      <c r="F1823" s="792" t="s">
        <v>3033</v>
      </c>
      <c r="G1823" s="793"/>
      <c r="H1823" s="27"/>
      <c r="I1823" s="28"/>
      <c r="J1823" s="258">
        <f>SUM(J1824:J1873)</f>
        <v>15664066882</v>
      </c>
      <c r="K1823" s="207"/>
      <c r="L1823" s="320"/>
      <c r="M1823" s="320"/>
      <c r="N1823" s="258">
        <f>SUM(N1824:N1873)</f>
        <v>2326457938</v>
      </c>
      <c r="O1823" s="258">
        <f>SUM(O1824:O1873)</f>
        <v>2662271383</v>
      </c>
      <c r="P1823" s="258">
        <v>4763531424</v>
      </c>
      <c r="Q1823" s="258">
        <f>SUM(Q1824:Q1873)</f>
        <v>5870726337</v>
      </c>
      <c r="R1823" s="258">
        <v>4763531424</v>
      </c>
      <c r="S1823" s="209"/>
      <c r="T1823" s="259">
        <v>49.055374592833878</v>
      </c>
      <c r="U1823" s="259">
        <v>70.639730639730629</v>
      </c>
      <c r="V1823" s="259">
        <v>49.055374592833878</v>
      </c>
      <c r="W1823" s="259">
        <v>30.410566169593555</v>
      </c>
      <c r="X1823" s="259">
        <f t="shared" si="1529"/>
        <v>37.478940694170618</v>
      </c>
      <c r="Y1823" s="259">
        <f>(P1823/J1823)*100</f>
        <v>30.410566169593555</v>
      </c>
      <c r="Z1823" s="29">
        <f t="shared" si="1530"/>
        <v>10900535458</v>
      </c>
      <c r="AA1823" s="29">
        <f>J1823-Q1823</f>
        <v>9793340545</v>
      </c>
      <c r="AB1823" s="29">
        <f t="shared" si="1530"/>
        <v>-4763531424</v>
      </c>
      <c r="AC1823" s="111"/>
      <c r="AD1823" s="164"/>
    </row>
    <row r="1824" spans="1:30" s="50" customFormat="1" ht="30" customHeight="1">
      <c r="A1824" s="277"/>
      <c r="B1824" s="278"/>
      <c r="C1824" s="38" t="s">
        <v>3034</v>
      </c>
      <c r="D1824" s="165"/>
      <c r="E1824" s="165"/>
      <c r="F1824" s="772" t="s">
        <v>38</v>
      </c>
      <c r="G1824" s="773"/>
      <c r="H1824" s="40"/>
      <c r="I1824" s="41"/>
      <c r="J1824" s="210"/>
      <c r="K1824" s="120"/>
      <c r="L1824" s="116"/>
      <c r="M1824" s="116"/>
      <c r="N1824" s="287"/>
      <c r="O1824" s="287"/>
      <c r="P1824" s="287"/>
      <c r="Q1824" s="287"/>
      <c r="R1824" s="287"/>
      <c r="S1824" s="238"/>
      <c r="T1824" s="120"/>
      <c r="U1824" s="120"/>
      <c r="V1824" s="120"/>
      <c r="W1824" s="120"/>
      <c r="X1824" s="120"/>
      <c r="Y1824" s="120"/>
      <c r="Z1824" s="210"/>
      <c r="AA1824" s="210"/>
      <c r="AB1824" s="210"/>
      <c r="AC1824" s="213"/>
      <c r="AD1824" s="263"/>
    </row>
    <row r="1825" spans="1:30" s="35" customFormat="1" ht="30" customHeight="1">
      <c r="A1825" s="264"/>
      <c r="B1825" s="265"/>
      <c r="C1825" s="51" t="s">
        <v>3035</v>
      </c>
      <c r="D1825" s="171"/>
      <c r="E1825" s="171"/>
      <c r="F1825" s="802" t="s">
        <v>40</v>
      </c>
      <c r="G1825" s="803"/>
      <c r="H1825" s="53"/>
      <c r="I1825" s="221"/>
      <c r="J1825" s="418"/>
      <c r="K1825" s="419"/>
      <c r="L1825" s="582"/>
      <c r="M1825" s="583"/>
      <c r="N1825" s="431"/>
      <c r="O1825" s="291"/>
      <c r="P1825" s="431"/>
      <c r="Q1825" s="431"/>
      <c r="R1825" s="431"/>
      <c r="S1825" s="292"/>
      <c r="T1825" s="220"/>
      <c r="U1825" s="220"/>
      <c r="V1825" s="220"/>
      <c r="W1825" s="220"/>
      <c r="X1825" s="220"/>
      <c r="Y1825" s="220"/>
      <c r="Z1825" s="215"/>
      <c r="AA1825" s="215"/>
      <c r="AB1825" s="215"/>
      <c r="AC1825" s="63"/>
      <c r="AD1825" s="64"/>
    </row>
    <row r="1826" spans="1:30" s="88" customFormat="1" ht="30" customHeight="1">
      <c r="A1826" s="271"/>
      <c r="B1826" s="272"/>
      <c r="C1826" s="82" t="s">
        <v>3036</v>
      </c>
      <c r="D1826" s="83"/>
      <c r="E1826" s="83"/>
      <c r="F1826" s="824" t="s">
        <v>42</v>
      </c>
      <c r="G1826" s="825"/>
      <c r="H1826" s="159" t="s">
        <v>376</v>
      </c>
      <c r="I1826" s="145" t="s">
        <v>44</v>
      </c>
      <c r="J1826" s="222">
        <v>10000000</v>
      </c>
      <c r="K1826" s="223" t="s">
        <v>45</v>
      </c>
      <c r="L1826" s="149" t="s">
        <v>46</v>
      </c>
      <c r="M1826" s="147"/>
      <c r="N1826" s="142">
        <v>0</v>
      </c>
      <c r="O1826" s="75">
        <f t="shared" ref="O1826:R1828" si="1531">N1826</f>
        <v>0</v>
      </c>
      <c r="P1826" s="74">
        <f t="shared" si="1531"/>
        <v>0</v>
      </c>
      <c r="Q1826" s="74">
        <f t="shared" si="1531"/>
        <v>0</v>
      </c>
      <c r="R1826" s="74">
        <f t="shared" si="1531"/>
        <v>0</v>
      </c>
      <c r="S1826" s="143" t="s">
        <v>3037</v>
      </c>
      <c r="T1826" s="77">
        <v>80</v>
      </c>
      <c r="U1826" s="78">
        <v>80</v>
      </c>
      <c r="V1826" s="78">
        <v>80</v>
      </c>
      <c r="W1826" s="78">
        <v>0</v>
      </c>
      <c r="X1826" s="78">
        <f t="shared" ref="X1826:X1828" si="1532">Q1826/J1826*100</f>
        <v>0</v>
      </c>
      <c r="Y1826" s="78">
        <f>(P1826/J1826)*100</f>
        <v>0</v>
      </c>
      <c r="Z1826" s="79">
        <f t="shared" ref="Z1826:AB1828" si="1533">J1826-P1826</f>
        <v>10000000</v>
      </c>
      <c r="AA1826" s="79">
        <f>J1826-Q1826</f>
        <v>10000000</v>
      </c>
      <c r="AB1826" s="79" t="e">
        <f t="shared" si="1533"/>
        <v>#VALUE!</v>
      </c>
      <c r="AC1826" s="102"/>
      <c r="AD1826" s="103"/>
    </row>
    <row r="1827" spans="1:30" s="88" customFormat="1" ht="30" customHeight="1">
      <c r="A1827" s="271"/>
      <c r="B1827" s="272"/>
      <c r="C1827" s="82" t="s">
        <v>3038</v>
      </c>
      <c r="D1827" s="83"/>
      <c r="E1827" s="83"/>
      <c r="F1827" s="824" t="s">
        <v>49</v>
      </c>
      <c r="G1827" s="825"/>
      <c r="H1827" s="159" t="s">
        <v>376</v>
      </c>
      <c r="I1827" s="145" t="s">
        <v>44</v>
      </c>
      <c r="J1827" s="222">
        <v>5000000</v>
      </c>
      <c r="K1827" s="223" t="s">
        <v>45</v>
      </c>
      <c r="L1827" s="149" t="s">
        <v>46</v>
      </c>
      <c r="M1827" s="147"/>
      <c r="N1827" s="142">
        <f t="shared" ref="N1827:N1828" si="1534">M1827</f>
        <v>0</v>
      </c>
      <c r="O1827" s="75">
        <f t="shared" si="1531"/>
        <v>0</v>
      </c>
      <c r="P1827" s="74">
        <f t="shared" si="1531"/>
        <v>0</v>
      </c>
      <c r="Q1827" s="74">
        <f t="shared" si="1531"/>
        <v>0</v>
      </c>
      <c r="R1827" s="74">
        <f t="shared" si="1531"/>
        <v>0</v>
      </c>
      <c r="S1827" s="143" t="s">
        <v>3037</v>
      </c>
      <c r="T1827" s="77">
        <v>100</v>
      </c>
      <c r="U1827" s="78">
        <v>100</v>
      </c>
      <c r="V1827" s="78">
        <v>100</v>
      </c>
      <c r="W1827" s="78">
        <v>0</v>
      </c>
      <c r="X1827" s="78">
        <f t="shared" si="1532"/>
        <v>0</v>
      </c>
      <c r="Y1827" s="78">
        <f>(P1827/J1827)*100</f>
        <v>0</v>
      </c>
      <c r="Z1827" s="79">
        <f t="shared" si="1533"/>
        <v>5000000</v>
      </c>
      <c r="AA1827" s="79">
        <f>J1827-Q1827</f>
        <v>5000000</v>
      </c>
      <c r="AB1827" s="79" t="e">
        <f t="shared" si="1533"/>
        <v>#VALUE!</v>
      </c>
      <c r="AC1827" s="102"/>
      <c r="AD1827" s="103"/>
    </row>
    <row r="1828" spans="1:30" s="88" customFormat="1" ht="30" customHeight="1">
      <c r="A1828" s="271"/>
      <c r="B1828" s="272"/>
      <c r="C1828" s="82" t="s">
        <v>3039</v>
      </c>
      <c r="D1828" s="83"/>
      <c r="E1828" s="83"/>
      <c r="F1828" s="824" t="s">
        <v>170</v>
      </c>
      <c r="G1828" s="825"/>
      <c r="H1828" s="159" t="s">
        <v>376</v>
      </c>
      <c r="I1828" s="145" t="s">
        <v>44</v>
      </c>
      <c r="J1828" s="222">
        <v>2000000</v>
      </c>
      <c r="K1828" s="223" t="s">
        <v>45</v>
      </c>
      <c r="L1828" s="149" t="s">
        <v>46</v>
      </c>
      <c r="M1828" s="147"/>
      <c r="N1828" s="142">
        <f t="shared" si="1534"/>
        <v>0</v>
      </c>
      <c r="O1828" s="75">
        <f t="shared" si="1531"/>
        <v>0</v>
      </c>
      <c r="P1828" s="74">
        <f t="shared" si="1531"/>
        <v>0</v>
      </c>
      <c r="Q1828" s="74">
        <f t="shared" si="1531"/>
        <v>0</v>
      </c>
      <c r="R1828" s="74">
        <f t="shared" si="1531"/>
        <v>0</v>
      </c>
      <c r="S1828" s="143" t="s">
        <v>3037</v>
      </c>
      <c r="T1828" s="77">
        <v>50</v>
      </c>
      <c r="U1828" s="78">
        <v>50</v>
      </c>
      <c r="V1828" s="78">
        <v>50</v>
      </c>
      <c r="W1828" s="78">
        <v>0</v>
      </c>
      <c r="X1828" s="78">
        <f t="shared" si="1532"/>
        <v>0</v>
      </c>
      <c r="Y1828" s="78">
        <f>(P1828/J1828)*100</f>
        <v>0</v>
      </c>
      <c r="Z1828" s="79">
        <f t="shared" si="1533"/>
        <v>2000000</v>
      </c>
      <c r="AA1828" s="79">
        <f>J1828-Q1828</f>
        <v>2000000</v>
      </c>
      <c r="AB1828" s="79" t="e">
        <f t="shared" si="1533"/>
        <v>#VALUE!</v>
      </c>
      <c r="AC1828" s="102"/>
      <c r="AD1828" s="103"/>
    </row>
    <row r="1829" spans="1:30" s="35" customFormat="1" ht="30" customHeight="1">
      <c r="A1829" s="264"/>
      <c r="B1829" s="265"/>
      <c r="C1829" s="51" t="s">
        <v>3040</v>
      </c>
      <c r="D1829" s="171"/>
      <c r="E1829" s="171"/>
      <c r="F1829" s="802" t="s">
        <v>51</v>
      </c>
      <c r="G1829" s="803"/>
      <c r="H1829" s="53"/>
      <c r="I1829" s="221"/>
      <c r="J1829" s="418"/>
      <c r="K1829" s="419"/>
      <c r="L1829" s="582"/>
      <c r="M1829" s="583"/>
      <c r="N1829" s="431"/>
      <c r="O1829" s="291"/>
      <c r="P1829" s="431"/>
      <c r="Q1829" s="431"/>
      <c r="R1829" s="431"/>
      <c r="S1829" s="292"/>
      <c r="T1829" s="220"/>
      <c r="U1829" s="220"/>
      <c r="V1829" s="220"/>
      <c r="W1829" s="220"/>
      <c r="X1829" s="220"/>
      <c r="Y1829" s="220"/>
      <c r="Z1829" s="215"/>
      <c r="AA1829" s="215"/>
      <c r="AB1829" s="215"/>
      <c r="AC1829" s="63"/>
      <c r="AD1829" s="64"/>
    </row>
    <row r="1830" spans="1:30" s="100" customFormat="1" ht="30" customHeight="1">
      <c r="A1830" s="271"/>
      <c r="B1830" s="272"/>
      <c r="C1830" s="82" t="s">
        <v>3041</v>
      </c>
      <c r="D1830" s="83"/>
      <c r="E1830" s="83"/>
      <c r="F1830" s="822" t="s">
        <v>53</v>
      </c>
      <c r="G1830" s="849"/>
      <c r="H1830" s="159" t="s">
        <v>376</v>
      </c>
      <c r="I1830" s="145" t="s">
        <v>44</v>
      </c>
      <c r="J1830" s="222">
        <v>6152439082</v>
      </c>
      <c r="K1830" s="223" t="s">
        <v>45</v>
      </c>
      <c r="L1830" s="149" t="s">
        <v>46</v>
      </c>
      <c r="M1830" s="147"/>
      <c r="N1830" s="142">
        <v>1442642926</v>
      </c>
      <c r="O1830" s="75">
        <v>1149118321</v>
      </c>
      <c r="P1830" s="74">
        <v>2625541953</v>
      </c>
      <c r="Q1830" s="74">
        <v>3135577812</v>
      </c>
      <c r="R1830" s="74">
        <v>2625541953</v>
      </c>
      <c r="S1830" s="143" t="s">
        <v>3037</v>
      </c>
      <c r="T1830" s="77">
        <v>50</v>
      </c>
      <c r="U1830" s="78">
        <v>66.666666666666657</v>
      </c>
      <c r="V1830" s="78">
        <v>50</v>
      </c>
      <c r="W1830" s="78">
        <v>42.674814297332361</v>
      </c>
      <c r="X1830" s="78">
        <f t="shared" ref="X1830:X1832" si="1535">Q1830/J1830*100</f>
        <v>50.964792502759806</v>
      </c>
      <c r="Y1830" s="78">
        <f>(P1830/J1830)*100</f>
        <v>42.674814297332361</v>
      </c>
      <c r="Z1830" s="79">
        <f t="shared" ref="Z1830:AB1832" si="1536">J1830-P1830</f>
        <v>3526897129</v>
      </c>
      <c r="AA1830" s="79">
        <f>J1830-Q1830</f>
        <v>3016861270</v>
      </c>
      <c r="AB1830" s="79" t="e">
        <f t="shared" si="1536"/>
        <v>#VALUE!</v>
      </c>
      <c r="AC1830" s="102"/>
      <c r="AD1830" s="103"/>
    </row>
    <row r="1831" spans="1:30" s="50" customFormat="1" ht="30" customHeight="1">
      <c r="A1831" s="277"/>
      <c r="B1831" s="278"/>
      <c r="C1831" s="66" t="s">
        <v>3042</v>
      </c>
      <c r="D1831" s="67"/>
      <c r="E1831" s="67"/>
      <c r="F1831" s="762" t="s">
        <v>174</v>
      </c>
      <c r="G1831" s="785"/>
      <c r="H1831" s="159" t="s">
        <v>376</v>
      </c>
      <c r="I1831" s="145" t="s">
        <v>44</v>
      </c>
      <c r="J1831" s="222">
        <v>48483600</v>
      </c>
      <c r="K1831" s="223" t="s">
        <v>45</v>
      </c>
      <c r="L1831" s="152" t="s">
        <v>46</v>
      </c>
      <c r="M1831" s="155"/>
      <c r="N1831" s="142">
        <v>12120900</v>
      </c>
      <c r="O1831" s="75">
        <v>12120900</v>
      </c>
      <c r="P1831" s="74">
        <v>12120900</v>
      </c>
      <c r="Q1831" s="74">
        <v>24241800</v>
      </c>
      <c r="R1831" s="74">
        <v>12120900</v>
      </c>
      <c r="S1831" s="143" t="s">
        <v>3037</v>
      </c>
      <c r="T1831" s="77">
        <v>25</v>
      </c>
      <c r="U1831" s="78">
        <v>75</v>
      </c>
      <c r="V1831" s="78">
        <v>25</v>
      </c>
      <c r="W1831" s="78">
        <v>25</v>
      </c>
      <c r="X1831" s="78">
        <f t="shared" si="1535"/>
        <v>50</v>
      </c>
      <c r="Y1831" s="78">
        <f>(P1831/J1831)*100</f>
        <v>25</v>
      </c>
      <c r="Z1831" s="79">
        <f t="shared" si="1536"/>
        <v>36362700</v>
      </c>
      <c r="AA1831" s="79">
        <f>J1831-Q1831</f>
        <v>24241800</v>
      </c>
      <c r="AB1831" s="79" t="e">
        <f t="shared" si="1536"/>
        <v>#VALUE!</v>
      </c>
      <c r="AC1831" s="79"/>
      <c r="AD1831" s="81"/>
    </row>
    <row r="1832" spans="1:30" s="100" customFormat="1" ht="30" customHeight="1">
      <c r="A1832" s="271"/>
      <c r="B1832" s="272"/>
      <c r="C1832" s="82" t="s">
        <v>3043</v>
      </c>
      <c r="D1832" s="83"/>
      <c r="E1832" s="83"/>
      <c r="F1832" s="822" t="s">
        <v>57</v>
      </c>
      <c r="G1832" s="849"/>
      <c r="H1832" s="159" t="s">
        <v>376</v>
      </c>
      <c r="I1832" s="145" t="s">
        <v>44</v>
      </c>
      <c r="J1832" s="222">
        <v>4000000</v>
      </c>
      <c r="K1832" s="223" t="s">
        <v>45</v>
      </c>
      <c r="L1832" s="149" t="s">
        <v>46</v>
      </c>
      <c r="M1832" s="147"/>
      <c r="N1832" s="142">
        <f t="shared" ref="N1832:O1832" si="1537">M1832</f>
        <v>0</v>
      </c>
      <c r="O1832" s="75">
        <f t="shared" si="1537"/>
        <v>0</v>
      </c>
      <c r="P1832" s="74">
        <v>0</v>
      </c>
      <c r="Q1832" s="74">
        <v>0</v>
      </c>
      <c r="R1832" s="74">
        <v>0</v>
      </c>
      <c r="S1832" s="143" t="s">
        <v>3037</v>
      </c>
      <c r="T1832" s="77">
        <v>53.846153846153847</v>
      </c>
      <c r="U1832" s="78">
        <v>69.230769230769226</v>
      </c>
      <c r="V1832" s="78">
        <v>53.846153846153847</v>
      </c>
      <c r="W1832" s="78">
        <v>0</v>
      </c>
      <c r="X1832" s="78">
        <f t="shared" si="1535"/>
        <v>0</v>
      </c>
      <c r="Y1832" s="78">
        <f>(P1832/J1832)*100</f>
        <v>0</v>
      </c>
      <c r="Z1832" s="79">
        <f t="shared" si="1536"/>
        <v>4000000</v>
      </c>
      <c r="AA1832" s="79">
        <f>J1832-Q1832</f>
        <v>4000000</v>
      </c>
      <c r="AB1832" s="79" t="e">
        <f t="shared" si="1536"/>
        <v>#VALUE!</v>
      </c>
      <c r="AC1832" s="102"/>
      <c r="AD1832" s="103"/>
    </row>
    <row r="1833" spans="1:30" s="35" customFormat="1" ht="30" customHeight="1">
      <c r="A1833" s="264"/>
      <c r="B1833" s="265"/>
      <c r="C1833" s="51" t="s">
        <v>3044</v>
      </c>
      <c r="D1833" s="171"/>
      <c r="E1833" s="171"/>
      <c r="F1833" s="802" t="s">
        <v>180</v>
      </c>
      <c r="G1833" s="803"/>
      <c r="H1833" s="53"/>
      <c r="I1833" s="221"/>
      <c r="J1833" s="418"/>
      <c r="K1833" s="419"/>
      <c r="L1833" s="582"/>
      <c r="M1833" s="583"/>
      <c r="N1833" s="431"/>
      <c r="O1833" s="291"/>
      <c r="P1833" s="431"/>
      <c r="Q1833" s="431"/>
      <c r="R1833" s="431"/>
      <c r="S1833" s="292"/>
      <c r="T1833" s="220"/>
      <c r="U1833" s="220"/>
      <c r="V1833" s="220"/>
      <c r="W1833" s="220"/>
      <c r="X1833" s="220"/>
      <c r="Y1833" s="220"/>
      <c r="Z1833" s="215"/>
      <c r="AA1833" s="215"/>
      <c r="AB1833" s="215"/>
      <c r="AC1833" s="63"/>
      <c r="AD1833" s="64"/>
    </row>
    <row r="1834" spans="1:30" s="100" customFormat="1" ht="30" customHeight="1">
      <c r="A1834" s="271"/>
      <c r="B1834" s="272"/>
      <c r="C1834" s="82" t="s">
        <v>3045</v>
      </c>
      <c r="D1834" s="83"/>
      <c r="E1834" s="83"/>
      <c r="F1834" s="822" t="s">
        <v>478</v>
      </c>
      <c r="G1834" s="849"/>
      <c r="H1834" s="159" t="s">
        <v>376</v>
      </c>
      <c r="I1834" s="145" t="s">
        <v>44</v>
      </c>
      <c r="J1834" s="222">
        <v>765000000</v>
      </c>
      <c r="K1834" s="223" t="s">
        <v>45</v>
      </c>
      <c r="L1834" s="149" t="s">
        <v>46</v>
      </c>
      <c r="M1834" s="147"/>
      <c r="N1834" s="142">
        <f t="shared" ref="N1834" si="1538">M1834</f>
        <v>0</v>
      </c>
      <c r="O1834" s="75">
        <v>36425000</v>
      </c>
      <c r="P1834" s="74">
        <v>46765000</v>
      </c>
      <c r="Q1834" s="74">
        <v>149213000</v>
      </c>
      <c r="R1834" s="74">
        <v>46765000</v>
      </c>
      <c r="S1834" s="143" t="s">
        <v>3037</v>
      </c>
      <c r="T1834" s="77">
        <v>40</v>
      </c>
      <c r="U1834" s="78">
        <v>80</v>
      </c>
      <c r="V1834" s="78">
        <v>40</v>
      </c>
      <c r="W1834" s="78">
        <v>6.1130718954248371</v>
      </c>
      <c r="X1834" s="78">
        <f t="shared" ref="X1834" si="1539">Q1834/J1834*100</f>
        <v>19.504967320261439</v>
      </c>
      <c r="Y1834" s="78">
        <f>(P1834/J1834)*100</f>
        <v>6.1130718954248371</v>
      </c>
      <c r="Z1834" s="79">
        <f>J1834-P1834</f>
        <v>718235000</v>
      </c>
      <c r="AA1834" s="79">
        <f>J1834-Q1834</f>
        <v>615787000</v>
      </c>
      <c r="AB1834" s="79" t="e">
        <f>L1834-R1834</f>
        <v>#VALUE!</v>
      </c>
      <c r="AC1834" s="102"/>
      <c r="AD1834" s="103"/>
    </row>
    <row r="1835" spans="1:30" s="35" customFormat="1" ht="30" customHeight="1">
      <c r="A1835" s="264"/>
      <c r="B1835" s="265"/>
      <c r="C1835" s="51" t="s">
        <v>3046</v>
      </c>
      <c r="D1835" s="171"/>
      <c r="E1835" s="171"/>
      <c r="F1835" s="802" t="s">
        <v>63</v>
      </c>
      <c r="G1835" s="803"/>
      <c r="H1835" s="53"/>
      <c r="I1835" s="221"/>
      <c r="J1835" s="418"/>
      <c r="K1835" s="419"/>
      <c r="L1835" s="582"/>
      <c r="M1835" s="583"/>
      <c r="N1835" s="431"/>
      <c r="O1835" s="291"/>
      <c r="P1835" s="431"/>
      <c r="Q1835" s="431"/>
      <c r="R1835" s="431"/>
      <c r="S1835" s="292"/>
      <c r="T1835" s="220"/>
      <c r="U1835" s="220"/>
      <c r="V1835" s="220"/>
      <c r="W1835" s="220"/>
      <c r="X1835" s="220"/>
      <c r="Y1835" s="220"/>
      <c r="Z1835" s="215"/>
      <c r="AA1835" s="215"/>
      <c r="AB1835" s="215"/>
      <c r="AC1835" s="63"/>
      <c r="AD1835" s="64"/>
    </row>
    <row r="1836" spans="1:30" s="100" customFormat="1" ht="30" customHeight="1">
      <c r="A1836" s="271"/>
      <c r="B1836" s="272"/>
      <c r="C1836" s="82" t="s">
        <v>3047</v>
      </c>
      <c r="D1836" s="83"/>
      <c r="E1836" s="83"/>
      <c r="F1836" s="822" t="s">
        <v>65</v>
      </c>
      <c r="G1836" s="849"/>
      <c r="H1836" s="159" t="s">
        <v>376</v>
      </c>
      <c r="I1836" s="145" t="s">
        <v>44</v>
      </c>
      <c r="J1836" s="222">
        <v>9931900</v>
      </c>
      <c r="K1836" s="223" t="s">
        <v>45</v>
      </c>
      <c r="L1836" s="149" t="s">
        <v>46</v>
      </c>
      <c r="M1836" s="147"/>
      <c r="N1836" s="142">
        <v>990550</v>
      </c>
      <c r="O1836" s="75">
        <f t="shared" ref="O1836:O1841" si="1540">N1836</f>
        <v>990550</v>
      </c>
      <c r="P1836" s="74">
        <v>2427100</v>
      </c>
      <c r="Q1836" s="74">
        <v>5423500</v>
      </c>
      <c r="R1836" s="74">
        <v>2427100</v>
      </c>
      <c r="S1836" s="143" t="s">
        <v>3037</v>
      </c>
      <c r="T1836" s="77">
        <v>66.666666666666657</v>
      </c>
      <c r="U1836" s="78">
        <v>66.666666666666657</v>
      </c>
      <c r="V1836" s="78">
        <v>66.666666666666657</v>
      </c>
      <c r="W1836" s="78">
        <v>24.437418822179037</v>
      </c>
      <c r="X1836" s="78">
        <f t="shared" ref="X1836:X1841" si="1541">Q1836/J1836*100</f>
        <v>54.606872803793834</v>
      </c>
      <c r="Y1836" s="78">
        <f t="shared" ref="Y1836:Y1841" si="1542">(P1836/J1836)*100</f>
        <v>24.437418822179037</v>
      </c>
      <c r="Z1836" s="79">
        <f t="shared" ref="Z1836:AB1841" si="1543">J1836-P1836</f>
        <v>7504800</v>
      </c>
      <c r="AA1836" s="79">
        <f t="shared" ref="AA1836:AA1841" si="1544">J1836-Q1836</f>
        <v>4508400</v>
      </c>
      <c r="AB1836" s="79" t="e">
        <f t="shared" si="1543"/>
        <v>#VALUE!</v>
      </c>
      <c r="AC1836" s="102"/>
      <c r="AD1836" s="103"/>
    </row>
    <row r="1837" spans="1:30" s="100" customFormat="1" ht="30" customHeight="1">
      <c r="A1837" s="271"/>
      <c r="B1837" s="272"/>
      <c r="C1837" s="82" t="s">
        <v>3048</v>
      </c>
      <c r="D1837" s="83"/>
      <c r="F1837" s="822" t="s">
        <v>67</v>
      </c>
      <c r="G1837" s="823"/>
      <c r="H1837" s="159" t="s">
        <v>376</v>
      </c>
      <c r="I1837" s="145" t="s">
        <v>44</v>
      </c>
      <c r="J1837" s="222">
        <v>100000000</v>
      </c>
      <c r="K1837" s="223" t="s">
        <v>45</v>
      </c>
      <c r="L1837" s="149" t="s">
        <v>46</v>
      </c>
      <c r="M1837" s="147"/>
      <c r="N1837" s="142">
        <v>33288800</v>
      </c>
      <c r="O1837" s="75">
        <f t="shared" si="1540"/>
        <v>33288800</v>
      </c>
      <c r="P1837" s="74">
        <v>47827200</v>
      </c>
      <c r="Q1837" s="74">
        <v>62216800</v>
      </c>
      <c r="R1837" s="74">
        <v>47827200</v>
      </c>
      <c r="S1837" s="143" t="s">
        <v>3037</v>
      </c>
      <c r="T1837" s="77">
        <v>39.024390243902438</v>
      </c>
      <c r="U1837" s="78">
        <v>68.292682926829272</v>
      </c>
      <c r="V1837" s="78">
        <v>39.024390243902438</v>
      </c>
      <c r="W1837" s="78">
        <v>47.827199999999998</v>
      </c>
      <c r="X1837" s="78">
        <f t="shared" si="1541"/>
        <v>62.216800000000006</v>
      </c>
      <c r="Y1837" s="78">
        <f t="shared" si="1542"/>
        <v>47.827199999999998</v>
      </c>
      <c r="Z1837" s="79">
        <f t="shared" si="1543"/>
        <v>52172800</v>
      </c>
      <c r="AA1837" s="79">
        <f t="shared" si="1544"/>
        <v>37783200</v>
      </c>
      <c r="AB1837" s="79" t="e">
        <f t="shared" si="1543"/>
        <v>#VALUE!</v>
      </c>
      <c r="AC1837" s="102"/>
      <c r="AD1837" s="103"/>
    </row>
    <row r="1838" spans="1:30" s="100" customFormat="1" ht="30" customHeight="1">
      <c r="A1838" s="271"/>
      <c r="B1838" s="272"/>
      <c r="C1838" s="82" t="s">
        <v>3049</v>
      </c>
      <c r="D1838" s="83"/>
      <c r="E1838" s="83"/>
      <c r="F1838" s="822" t="s">
        <v>69</v>
      </c>
      <c r="G1838" s="849"/>
      <c r="H1838" s="159" t="s">
        <v>376</v>
      </c>
      <c r="I1838" s="145" t="s">
        <v>44</v>
      </c>
      <c r="J1838" s="222">
        <v>15000000</v>
      </c>
      <c r="K1838" s="223" t="s">
        <v>45</v>
      </c>
      <c r="L1838" s="149" t="s">
        <v>46</v>
      </c>
      <c r="M1838" s="147"/>
      <c r="N1838" s="142">
        <v>998100</v>
      </c>
      <c r="O1838" s="75">
        <f t="shared" si="1540"/>
        <v>998100</v>
      </c>
      <c r="P1838" s="74">
        <v>2433100</v>
      </c>
      <c r="Q1838" s="74">
        <v>5936300</v>
      </c>
      <c r="R1838" s="74">
        <v>2433100</v>
      </c>
      <c r="S1838" s="143" t="s">
        <v>3037</v>
      </c>
      <c r="T1838" s="77">
        <v>35.294117647058826</v>
      </c>
      <c r="U1838" s="78">
        <v>58.82352941176471</v>
      </c>
      <c r="V1838" s="78">
        <v>35.294117647058826</v>
      </c>
      <c r="W1838" s="78">
        <v>16.220666666666666</v>
      </c>
      <c r="X1838" s="78">
        <f t="shared" si="1541"/>
        <v>39.575333333333333</v>
      </c>
      <c r="Y1838" s="78">
        <f t="shared" si="1542"/>
        <v>16.220666666666666</v>
      </c>
      <c r="Z1838" s="79">
        <f t="shared" si="1543"/>
        <v>12566900</v>
      </c>
      <c r="AA1838" s="79">
        <f t="shared" si="1544"/>
        <v>9063700</v>
      </c>
      <c r="AB1838" s="79" t="e">
        <f t="shared" si="1543"/>
        <v>#VALUE!</v>
      </c>
      <c r="AC1838" s="102"/>
      <c r="AD1838" s="103"/>
    </row>
    <row r="1839" spans="1:30" s="100" customFormat="1" ht="30" customHeight="1">
      <c r="A1839" s="271"/>
      <c r="B1839" s="272"/>
      <c r="C1839" s="82" t="s">
        <v>3050</v>
      </c>
      <c r="D1839" s="83"/>
      <c r="E1839" s="83"/>
      <c r="F1839" s="822" t="s">
        <v>71</v>
      </c>
      <c r="G1839" s="849"/>
      <c r="H1839" s="159" t="s">
        <v>376</v>
      </c>
      <c r="I1839" s="145" t="s">
        <v>44</v>
      </c>
      <c r="J1839" s="222">
        <v>45422100</v>
      </c>
      <c r="K1839" s="223" t="s">
        <v>45</v>
      </c>
      <c r="L1839" s="149" t="s">
        <v>46</v>
      </c>
      <c r="M1839" s="147"/>
      <c r="N1839" s="142">
        <v>20628000</v>
      </c>
      <c r="O1839" s="75">
        <f t="shared" si="1540"/>
        <v>20628000</v>
      </c>
      <c r="P1839" s="74">
        <v>22843500</v>
      </c>
      <c r="Q1839" s="74">
        <v>32626500</v>
      </c>
      <c r="R1839" s="74">
        <v>22843500</v>
      </c>
      <c r="S1839" s="143" t="s">
        <v>3037</v>
      </c>
      <c r="T1839" s="77">
        <v>42.857142857142854</v>
      </c>
      <c r="U1839" s="78">
        <v>71.428571428571431</v>
      </c>
      <c r="V1839" s="78">
        <v>42.857142857142854</v>
      </c>
      <c r="W1839" s="78">
        <v>50.291598142754303</v>
      </c>
      <c r="X1839" s="78">
        <f t="shared" si="1541"/>
        <v>71.829571948456802</v>
      </c>
      <c r="Y1839" s="78">
        <f t="shared" si="1542"/>
        <v>50.291598142754303</v>
      </c>
      <c r="Z1839" s="79">
        <f t="shared" si="1543"/>
        <v>22578600</v>
      </c>
      <c r="AA1839" s="79">
        <f t="shared" si="1544"/>
        <v>12795600</v>
      </c>
      <c r="AB1839" s="79" t="e">
        <f t="shared" si="1543"/>
        <v>#VALUE!</v>
      </c>
      <c r="AC1839" s="102"/>
      <c r="AD1839" s="103"/>
    </row>
    <row r="1840" spans="1:30" s="100" customFormat="1" ht="30" customHeight="1">
      <c r="A1840" s="271"/>
      <c r="B1840" s="272"/>
      <c r="C1840" s="82" t="s">
        <v>3051</v>
      </c>
      <c r="D1840" s="83"/>
      <c r="E1840" s="83"/>
      <c r="F1840" s="822" t="s">
        <v>73</v>
      </c>
      <c r="G1840" s="849"/>
      <c r="H1840" s="159" t="s">
        <v>376</v>
      </c>
      <c r="I1840" s="145" t="s">
        <v>44</v>
      </c>
      <c r="J1840" s="222">
        <v>14352000</v>
      </c>
      <c r="K1840" s="223" t="s">
        <v>45</v>
      </c>
      <c r="L1840" s="149" t="s">
        <v>46</v>
      </c>
      <c r="M1840" s="147"/>
      <c r="N1840" s="142">
        <v>0</v>
      </c>
      <c r="O1840" s="75">
        <f t="shared" si="1540"/>
        <v>0</v>
      </c>
      <c r="P1840" s="74">
        <v>4233500</v>
      </c>
      <c r="Q1840" s="74">
        <v>7865500</v>
      </c>
      <c r="R1840" s="74">
        <v>4233500</v>
      </c>
      <c r="S1840" s="143" t="s">
        <v>3037</v>
      </c>
      <c r="T1840" s="77">
        <v>25</v>
      </c>
      <c r="U1840" s="78">
        <v>58.333333333333336</v>
      </c>
      <c r="V1840" s="78">
        <v>25</v>
      </c>
      <c r="W1840" s="78">
        <v>29.497630992196211</v>
      </c>
      <c r="X1840" s="78">
        <f t="shared" si="1541"/>
        <v>54.804208472686732</v>
      </c>
      <c r="Y1840" s="78">
        <f t="shared" si="1542"/>
        <v>29.497630992196211</v>
      </c>
      <c r="Z1840" s="79">
        <f t="shared" si="1543"/>
        <v>10118500</v>
      </c>
      <c r="AA1840" s="79">
        <f t="shared" si="1544"/>
        <v>6486500</v>
      </c>
      <c r="AB1840" s="79" t="e">
        <f t="shared" si="1543"/>
        <v>#VALUE!</v>
      </c>
      <c r="AC1840" s="102"/>
      <c r="AD1840" s="103"/>
    </row>
    <row r="1841" spans="1:30" s="100" customFormat="1" ht="30" customHeight="1">
      <c r="A1841" s="271"/>
      <c r="B1841" s="272"/>
      <c r="C1841" s="82" t="s">
        <v>3052</v>
      </c>
      <c r="D1841" s="83"/>
      <c r="E1841" s="83"/>
      <c r="F1841" s="822" t="s">
        <v>77</v>
      </c>
      <c r="G1841" s="823"/>
      <c r="H1841" s="159" t="s">
        <v>376</v>
      </c>
      <c r="I1841" s="145" t="s">
        <v>44</v>
      </c>
      <c r="J1841" s="222">
        <v>810000000</v>
      </c>
      <c r="K1841" s="223" t="s">
        <v>45</v>
      </c>
      <c r="L1841" s="149" t="s">
        <v>46</v>
      </c>
      <c r="M1841" s="147"/>
      <c r="N1841" s="142">
        <v>237811200</v>
      </c>
      <c r="O1841" s="75">
        <f t="shared" si="1540"/>
        <v>237811200</v>
      </c>
      <c r="P1841" s="74">
        <v>341494201</v>
      </c>
      <c r="Q1841" s="74">
        <v>511923714</v>
      </c>
      <c r="R1841" s="74">
        <v>341494201</v>
      </c>
      <c r="S1841" s="143" t="s">
        <v>3037</v>
      </c>
      <c r="T1841" s="77">
        <v>19.5</v>
      </c>
      <c r="U1841" s="78">
        <v>81</v>
      </c>
      <c r="V1841" s="78">
        <v>19.5</v>
      </c>
      <c r="W1841" s="78">
        <v>42.15977790123457</v>
      </c>
      <c r="X1841" s="78">
        <f t="shared" si="1541"/>
        <v>63.200458518518523</v>
      </c>
      <c r="Y1841" s="78">
        <f t="shared" si="1542"/>
        <v>42.15977790123457</v>
      </c>
      <c r="Z1841" s="79">
        <f t="shared" si="1543"/>
        <v>468505799</v>
      </c>
      <c r="AA1841" s="79">
        <f t="shared" si="1544"/>
        <v>298076286</v>
      </c>
      <c r="AB1841" s="79" t="e">
        <f t="shared" si="1543"/>
        <v>#VALUE!</v>
      </c>
      <c r="AC1841" s="102"/>
      <c r="AD1841" s="103"/>
    </row>
    <row r="1842" spans="1:30" s="35" customFormat="1" ht="30" customHeight="1">
      <c r="A1842" s="264"/>
      <c r="B1842" s="265"/>
      <c r="C1842" s="51" t="s">
        <v>3053</v>
      </c>
      <c r="D1842" s="171"/>
      <c r="E1842" s="171"/>
      <c r="F1842" s="802" t="s">
        <v>193</v>
      </c>
      <c r="G1842" s="803"/>
      <c r="H1842" s="53"/>
      <c r="I1842" s="221"/>
      <c r="J1842" s="418"/>
      <c r="K1842" s="419"/>
      <c r="L1842" s="582"/>
      <c r="M1842" s="583"/>
      <c r="N1842" s="431"/>
      <c r="O1842" s="291"/>
      <c r="P1842" s="431"/>
      <c r="Q1842" s="431"/>
      <c r="R1842" s="431"/>
      <c r="S1842" s="292"/>
      <c r="T1842" s="220"/>
      <c r="U1842" s="220"/>
      <c r="V1842" s="220"/>
      <c r="W1842" s="220"/>
      <c r="X1842" s="220"/>
      <c r="Y1842" s="220"/>
      <c r="Z1842" s="215"/>
      <c r="AA1842" s="215"/>
      <c r="AB1842" s="215"/>
      <c r="AC1842" s="63"/>
      <c r="AD1842" s="64"/>
    </row>
    <row r="1843" spans="1:30" s="100" customFormat="1" ht="30" customHeight="1">
      <c r="A1843" s="271"/>
      <c r="B1843" s="272"/>
      <c r="C1843" s="82" t="s">
        <v>3054</v>
      </c>
      <c r="D1843" s="83"/>
      <c r="E1843" s="83"/>
      <c r="F1843" s="822" t="s">
        <v>197</v>
      </c>
      <c r="G1843" s="823"/>
      <c r="H1843" s="159" t="s">
        <v>376</v>
      </c>
      <c r="I1843" s="145" t="s">
        <v>44</v>
      </c>
      <c r="J1843" s="222">
        <v>1225500000</v>
      </c>
      <c r="K1843" s="223" t="s">
        <v>45</v>
      </c>
      <c r="L1843" s="149" t="s">
        <v>46</v>
      </c>
      <c r="M1843" s="147"/>
      <c r="N1843" s="142">
        <v>11000000</v>
      </c>
      <c r="O1843" s="75">
        <v>603913050</v>
      </c>
      <c r="P1843" s="74">
        <v>701610618</v>
      </c>
      <c r="Q1843" s="74">
        <v>705560618</v>
      </c>
      <c r="R1843" s="74">
        <v>701610618</v>
      </c>
      <c r="S1843" s="143" t="s">
        <v>3037</v>
      </c>
      <c r="T1843" s="77">
        <v>51.851851851851848</v>
      </c>
      <c r="U1843" s="78">
        <v>88.888888888888886</v>
      </c>
      <c r="V1843" s="78">
        <v>51.851851851851848</v>
      </c>
      <c r="W1843" s="78">
        <v>57.250968421052626</v>
      </c>
      <c r="X1843" s="78">
        <f t="shared" ref="X1843" si="1545">Q1843/J1843*100</f>
        <v>57.573285842513258</v>
      </c>
      <c r="Y1843" s="78">
        <f>(P1843/J1843)*100</f>
        <v>57.250968421052626</v>
      </c>
      <c r="Z1843" s="79">
        <f>J1843-P1843</f>
        <v>523889382</v>
      </c>
      <c r="AA1843" s="79">
        <f>J1843-Q1843</f>
        <v>519939382</v>
      </c>
      <c r="AB1843" s="79" t="e">
        <f>L1843-R1843</f>
        <v>#VALUE!</v>
      </c>
      <c r="AC1843" s="102"/>
      <c r="AD1843" s="103"/>
    </row>
    <row r="1844" spans="1:30" s="35" customFormat="1" ht="30" customHeight="1">
      <c r="A1844" s="264"/>
      <c r="B1844" s="265"/>
      <c r="C1844" s="51" t="s">
        <v>3055</v>
      </c>
      <c r="D1844" s="171"/>
      <c r="E1844" s="171"/>
      <c r="F1844" s="802" t="s">
        <v>79</v>
      </c>
      <c r="G1844" s="803"/>
      <c r="H1844" s="53"/>
      <c r="I1844" s="221"/>
      <c r="J1844" s="418"/>
      <c r="K1844" s="419"/>
      <c r="L1844" s="582"/>
      <c r="M1844" s="583"/>
      <c r="N1844" s="431"/>
      <c r="O1844" s="291"/>
      <c r="P1844" s="431"/>
      <c r="Q1844" s="431"/>
      <c r="R1844" s="431"/>
      <c r="S1844" s="292"/>
      <c r="T1844" s="220"/>
      <c r="U1844" s="220"/>
      <c r="V1844" s="220"/>
      <c r="W1844" s="220"/>
      <c r="X1844" s="220"/>
      <c r="Y1844" s="220"/>
      <c r="Z1844" s="215"/>
      <c r="AA1844" s="215"/>
      <c r="AB1844" s="215"/>
      <c r="AC1844" s="63"/>
      <c r="AD1844" s="64"/>
    </row>
    <row r="1845" spans="1:30" s="100" customFormat="1" ht="30" customHeight="1">
      <c r="A1845" s="271"/>
      <c r="B1845" s="272"/>
      <c r="C1845" s="82" t="s">
        <v>3056</v>
      </c>
      <c r="D1845" s="83"/>
      <c r="E1845" s="83"/>
      <c r="F1845" s="822" t="s">
        <v>81</v>
      </c>
      <c r="G1845" s="823"/>
      <c r="H1845" s="159" t="s">
        <v>376</v>
      </c>
      <c r="I1845" s="145" t="s">
        <v>44</v>
      </c>
      <c r="J1845" s="222">
        <v>6000000</v>
      </c>
      <c r="K1845" s="223" t="s">
        <v>45</v>
      </c>
      <c r="L1845" s="149" t="s">
        <v>46</v>
      </c>
      <c r="M1845" s="147"/>
      <c r="N1845" s="142">
        <v>1900000</v>
      </c>
      <c r="O1845" s="75">
        <f t="shared" ref="O1845:O1847" si="1546">N1845</f>
        <v>1900000</v>
      </c>
      <c r="P1845" s="74">
        <v>3500000</v>
      </c>
      <c r="Q1845" s="74">
        <v>4350000</v>
      </c>
      <c r="R1845" s="74">
        <v>3500000</v>
      </c>
      <c r="S1845" s="143" t="s">
        <v>3037</v>
      </c>
      <c r="T1845" s="77">
        <v>50</v>
      </c>
      <c r="U1845" s="78">
        <v>50</v>
      </c>
      <c r="V1845" s="78">
        <v>50</v>
      </c>
      <c r="W1845" s="78">
        <v>58.333333333333336</v>
      </c>
      <c r="X1845" s="78">
        <f t="shared" ref="X1845:X1847" si="1547">Q1845/J1845*100</f>
        <v>72.5</v>
      </c>
      <c r="Y1845" s="78">
        <f>(P1845/J1845)*100</f>
        <v>58.333333333333336</v>
      </c>
      <c r="Z1845" s="79">
        <f t="shared" ref="Z1845:AB1847" si="1548">J1845-P1845</f>
        <v>2500000</v>
      </c>
      <c r="AA1845" s="79">
        <f>J1845-Q1845</f>
        <v>1650000</v>
      </c>
      <c r="AB1845" s="79" t="e">
        <f t="shared" si="1548"/>
        <v>#VALUE!</v>
      </c>
      <c r="AC1845" s="102"/>
      <c r="AD1845" s="103"/>
    </row>
    <row r="1846" spans="1:30" s="100" customFormat="1" ht="30" customHeight="1">
      <c r="A1846" s="271"/>
      <c r="B1846" s="272"/>
      <c r="C1846" s="82" t="s">
        <v>3057</v>
      </c>
      <c r="D1846" s="83"/>
      <c r="E1846" s="83"/>
      <c r="F1846" s="822" t="s">
        <v>83</v>
      </c>
      <c r="G1846" s="849"/>
      <c r="H1846" s="159" t="s">
        <v>376</v>
      </c>
      <c r="I1846" s="145" t="s">
        <v>44</v>
      </c>
      <c r="J1846" s="222">
        <v>49880000</v>
      </c>
      <c r="K1846" s="223" t="s">
        <v>45</v>
      </c>
      <c r="L1846" s="149" t="s">
        <v>46</v>
      </c>
      <c r="M1846" s="147"/>
      <c r="N1846" s="142">
        <v>12698725</v>
      </c>
      <c r="O1846" s="75">
        <f t="shared" si="1546"/>
        <v>12698725</v>
      </c>
      <c r="P1846" s="74">
        <v>18285735</v>
      </c>
      <c r="Q1846" s="74">
        <v>24855288</v>
      </c>
      <c r="R1846" s="74">
        <v>18285735</v>
      </c>
      <c r="S1846" s="143" t="s">
        <v>3037</v>
      </c>
      <c r="T1846" s="77">
        <v>50</v>
      </c>
      <c r="U1846" s="78">
        <v>58.333333333333336</v>
      </c>
      <c r="V1846" s="78">
        <v>50</v>
      </c>
      <c r="W1846" s="78">
        <v>36.659452686447473</v>
      </c>
      <c r="X1846" s="78">
        <f t="shared" si="1547"/>
        <v>49.830168404170003</v>
      </c>
      <c r="Y1846" s="78">
        <f>(P1846/J1846)*100</f>
        <v>36.659452686447473</v>
      </c>
      <c r="Z1846" s="79">
        <f t="shared" si="1548"/>
        <v>31594265</v>
      </c>
      <c r="AA1846" s="79">
        <f>J1846-Q1846</f>
        <v>25024712</v>
      </c>
      <c r="AB1846" s="79" t="e">
        <f t="shared" si="1548"/>
        <v>#VALUE!</v>
      </c>
      <c r="AC1846" s="102"/>
      <c r="AD1846" s="103"/>
    </row>
    <row r="1847" spans="1:30" s="100" customFormat="1" ht="30" customHeight="1">
      <c r="A1847" s="271"/>
      <c r="B1847" s="272"/>
      <c r="C1847" s="82" t="s">
        <v>3058</v>
      </c>
      <c r="D1847" s="83"/>
      <c r="E1847" s="83"/>
      <c r="F1847" s="822" t="s">
        <v>87</v>
      </c>
      <c r="G1847" s="849"/>
      <c r="H1847" s="159" t="s">
        <v>376</v>
      </c>
      <c r="I1847" s="145" t="s">
        <v>44</v>
      </c>
      <c r="J1847" s="222">
        <v>54496800</v>
      </c>
      <c r="K1847" s="223" t="s">
        <v>45</v>
      </c>
      <c r="L1847" s="149" t="s">
        <v>46</v>
      </c>
      <c r="M1847" s="147"/>
      <c r="N1847" s="142">
        <v>6000000</v>
      </c>
      <c r="O1847" s="75">
        <f t="shared" si="1546"/>
        <v>6000000</v>
      </c>
      <c r="P1847" s="74">
        <v>15000000</v>
      </c>
      <c r="Q1847" s="74">
        <v>24000000</v>
      </c>
      <c r="R1847" s="74">
        <v>15000000</v>
      </c>
      <c r="S1847" s="143" t="s">
        <v>3037</v>
      </c>
      <c r="T1847" s="77">
        <v>50</v>
      </c>
      <c r="U1847" s="78">
        <v>50</v>
      </c>
      <c r="V1847" s="78">
        <v>50</v>
      </c>
      <c r="W1847" s="78">
        <v>27.524551900295062</v>
      </c>
      <c r="X1847" s="78">
        <f t="shared" si="1547"/>
        <v>44.0392830404721</v>
      </c>
      <c r="Y1847" s="78">
        <f>(P1847/J1847)*100</f>
        <v>27.524551900295062</v>
      </c>
      <c r="Z1847" s="79">
        <f t="shared" si="1548"/>
        <v>39496800</v>
      </c>
      <c r="AA1847" s="79">
        <f>J1847-Q1847</f>
        <v>30496800</v>
      </c>
      <c r="AB1847" s="79" t="e">
        <f t="shared" si="1548"/>
        <v>#VALUE!</v>
      </c>
      <c r="AC1847" s="102"/>
      <c r="AD1847" s="103"/>
    </row>
    <row r="1848" spans="1:30" s="35" customFormat="1" ht="30" customHeight="1">
      <c r="A1848" s="264"/>
      <c r="B1848" s="265"/>
      <c r="C1848" s="51" t="s">
        <v>3059</v>
      </c>
      <c r="D1848" s="171"/>
      <c r="E1848" s="171"/>
      <c r="F1848" s="802" t="s">
        <v>90</v>
      </c>
      <c r="G1848" s="803"/>
      <c r="H1848" s="53"/>
      <c r="I1848" s="221"/>
      <c r="J1848" s="418"/>
      <c r="K1848" s="419"/>
      <c r="L1848" s="582"/>
      <c r="M1848" s="583"/>
      <c r="N1848" s="431"/>
      <c r="O1848" s="291"/>
      <c r="P1848" s="431"/>
      <c r="Q1848" s="431"/>
      <c r="R1848" s="431"/>
      <c r="S1848" s="292"/>
      <c r="T1848" s="220"/>
      <c r="U1848" s="220"/>
      <c r="V1848" s="220"/>
      <c r="W1848" s="220"/>
      <c r="X1848" s="220"/>
      <c r="Y1848" s="220"/>
      <c r="Z1848" s="215"/>
      <c r="AA1848" s="215"/>
      <c r="AB1848" s="215"/>
      <c r="AC1848" s="63"/>
      <c r="AD1848" s="64"/>
    </row>
    <row r="1849" spans="1:30" s="100" customFormat="1" ht="30" customHeight="1">
      <c r="A1849" s="271"/>
      <c r="B1849" s="272"/>
      <c r="C1849" s="82" t="s">
        <v>3060</v>
      </c>
      <c r="D1849" s="83"/>
      <c r="E1849" s="83"/>
      <c r="F1849" s="822" t="s">
        <v>92</v>
      </c>
      <c r="G1849" s="823"/>
      <c r="H1849" s="159" t="s">
        <v>376</v>
      </c>
      <c r="I1849" s="145" t="s">
        <v>44</v>
      </c>
      <c r="J1849" s="222">
        <v>77969400</v>
      </c>
      <c r="K1849" s="223" t="s">
        <v>45</v>
      </c>
      <c r="L1849" s="149" t="s">
        <v>46</v>
      </c>
      <c r="M1849" s="147"/>
      <c r="N1849" s="142">
        <v>27405787</v>
      </c>
      <c r="O1849" s="75">
        <f t="shared" ref="O1849:O1852" si="1549">N1849</f>
        <v>27405787</v>
      </c>
      <c r="P1849" s="74">
        <v>44368467</v>
      </c>
      <c r="Q1849" s="74">
        <v>49823305</v>
      </c>
      <c r="R1849" s="74">
        <v>44368467</v>
      </c>
      <c r="S1849" s="143"/>
      <c r="T1849" s="77">
        <v>100</v>
      </c>
      <c r="U1849" s="78">
        <v>100</v>
      </c>
      <c r="V1849" s="78">
        <v>100</v>
      </c>
      <c r="W1849" s="78">
        <v>56.904974259132423</v>
      </c>
      <c r="X1849" s="78">
        <f t="shared" ref="X1849:X1852" si="1550">Q1849/J1849*100</f>
        <v>63.901100944729592</v>
      </c>
      <c r="Y1849" s="78">
        <f>(P1849/J1849)*100</f>
        <v>56.904974259132423</v>
      </c>
      <c r="Z1849" s="79">
        <f t="shared" ref="Z1849:AB1852" si="1551">J1849-P1849</f>
        <v>33600933</v>
      </c>
      <c r="AA1849" s="79">
        <f>J1849-Q1849</f>
        <v>28146095</v>
      </c>
      <c r="AB1849" s="79" t="e">
        <f t="shared" si="1551"/>
        <v>#VALUE!</v>
      </c>
      <c r="AC1849" s="102"/>
      <c r="AD1849" s="103"/>
    </row>
    <row r="1850" spans="1:30" s="100" customFormat="1" ht="30" customHeight="1">
      <c r="A1850" s="271"/>
      <c r="B1850" s="272"/>
      <c r="C1850" s="82" t="s">
        <v>3061</v>
      </c>
      <c r="D1850" s="83"/>
      <c r="E1850" s="83"/>
      <c r="F1850" s="822" t="s">
        <v>1332</v>
      </c>
      <c r="G1850" s="823"/>
      <c r="H1850" s="159" t="s">
        <v>376</v>
      </c>
      <c r="I1850" s="145" t="s">
        <v>44</v>
      </c>
      <c r="J1850" s="222">
        <v>198893000</v>
      </c>
      <c r="K1850" s="223" t="s">
        <v>45</v>
      </c>
      <c r="L1850" s="149" t="s">
        <v>46</v>
      </c>
      <c r="M1850" s="147"/>
      <c r="N1850" s="142">
        <v>38593950</v>
      </c>
      <c r="O1850" s="75">
        <f t="shared" si="1549"/>
        <v>38593950</v>
      </c>
      <c r="P1850" s="74">
        <v>66597250</v>
      </c>
      <c r="Q1850" s="74">
        <v>77703200</v>
      </c>
      <c r="R1850" s="74">
        <v>66597250</v>
      </c>
      <c r="S1850" s="143"/>
      <c r="T1850" s="77">
        <v>62.5</v>
      </c>
      <c r="U1850" s="78">
        <v>62.5</v>
      </c>
      <c r="V1850" s="78">
        <v>62.5</v>
      </c>
      <c r="W1850" s="78">
        <v>33.483958711467977</v>
      </c>
      <c r="X1850" s="78">
        <f t="shared" si="1550"/>
        <v>39.067840497151735</v>
      </c>
      <c r="Y1850" s="78">
        <f>(P1850/J1850)*100</f>
        <v>33.483958711467977</v>
      </c>
      <c r="Z1850" s="79">
        <f t="shared" si="1551"/>
        <v>132295750</v>
      </c>
      <c r="AA1850" s="79">
        <f>J1850-Q1850</f>
        <v>121189800</v>
      </c>
      <c r="AB1850" s="79" t="e">
        <f t="shared" si="1551"/>
        <v>#VALUE!</v>
      </c>
      <c r="AC1850" s="102"/>
      <c r="AD1850" s="103"/>
    </row>
    <row r="1851" spans="1:30" s="100" customFormat="1" ht="30" customHeight="1">
      <c r="A1851" s="271"/>
      <c r="B1851" s="272"/>
      <c r="C1851" s="82" t="s">
        <v>3062</v>
      </c>
      <c r="D1851" s="83"/>
      <c r="E1851" s="83"/>
      <c r="F1851" s="822" t="s">
        <v>206</v>
      </c>
      <c r="G1851" s="823"/>
      <c r="H1851" s="159" t="s">
        <v>376</v>
      </c>
      <c r="I1851" s="145" t="s">
        <v>44</v>
      </c>
      <c r="J1851" s="222">
        <v>3239000</v>
      </c>
      <c r="K1851" s="223" t="s">
        <v>45</v>
      </c>
      <c r="L1851" s="149" t="s">
        <v>46</v>
      </c>
      <c r="M1851" s="147"/>
      <c r="N1851" s="142">
        <v>0</v>
      </c>
      <c r="O1851" s="75">
        <f t="shared" si="1549"/>
        <v>0</v>
      </c>
      <c r="P1851" s="74">
        <v>0</v>
      </c>
      <c r="Q1851" s="74">
        <v>0</v>
      </c>
      <c r="R1851" s="74">
        <v>0</v>
      </c>
      <c r="S1851" s="143"/>
      <c r="T1851" s="77">
        <v>0</v>
      </c>
      <c r="U1851" s="78">
        <v>0</v>
      </c>
      <c r="V1851" s="78">
        <v>0</v>
      </c>
      <c r="W1851" s="78">
        <v>0</v>
      </c>
      <c r="X1851" s="78">
        <f t="shared" si="1550"/>
        <v>0</v>
      </c>
      <c r="Y1851" s="78">
        <f>(P1851/J1851)*100</f>
        <v>0</v>
      </c>
      <c r="Z1851" s="79">
        <f t="shared" si="1551"/>
        <v>3239000</v>
      </c>
      <c r="AA1851" s="79">
        <f>J1851-Q1851</f>
        <v>3239000</v>
      </c>
      <c r="AB1851" s="79" t="e">
        <f t="shared" si="1551"/>
        <v>#VALUE!</v>
      </c>
      <c r="AC1851" s="102"/>
      <c r="AD1851" s="103"/>
    </row>
    <row r="1852" spans="1:30" s="100" customFormat="1" ht="30" customHeight="1">
      <c r="A1852" s="271"/>
      <c r="B1852" s="272"/>
      <c r="C1852" s="82" t="s">
        <v>3063</v>
      </c>
      <c r="D1852" s="83"/>
      <c r="E1852" s="83"/>
      <c r="F1852" s="822" t="s">
        <v>1335</v>
      </c>
      <c r="G1852" s="849"/>
      <c r="H1852" s="159" t="s">
        <v>376</v>
      </c>
      <c r="I1852" s="145" t="s">
        <v>44</v>
      </c>
      <c r="J1852" s="222">
        <v>9460000</v>
      </c>
      <c r="K1852" s="223" t="s">
        <v>45</v>
      </c>
      <c r="L1852" s="149" t="s">
        <v>46</v>
      </c>
      <c r="M1852" s="147"/>
      <c r="N1852" s="142">
        <v>700000</v>
      </c>
      <c r="O1852" s="75">
        <f t="shared" si="1549"/>
        <v>700000</v>
      </c>
      <c r="P1852" s="74">
        <v>1400000</v>
      </c>
      <c r="Q1852" s="74">
        <v>3560000</v>
      </c>
      <c r="R1852" s="74">
        <v>1400000</v>
      </c>
      <c r="S1852" s="143" t="s">
        <v>3037</v>
      </c>
      <c r="T1852" s="77">
        <v>28.571428571428569</v>
      </c>
      <c r="U1852" s="78">
        <v>35.714285714285715</v>
      </c>
      <c r="V1852" s="78">
        <v>28.571428571428569</v>
      </c>
      <c r="W1852" s="78">
        <v>14.799154334038056</v>
      </c>
      <c r="X1852" s="78">
        <f t="shared" si="1550"/>
        <v>37.632135306553913</v>
      </c>
      <c r="Y1852" s="78">
        <f>(P1852/J1852)*100</f>
        <v>14.799154334038056</v>
      </c>
      <c r="Z1852" s="79">
        <f t="shared" si="1551"/>
        <v>8060000</v>
      </c>
      <c r="AA1852" s="79">
        <f>J1852-Q1852</f>
        <v>5900000</v>
      </c>
      <c r="AB1852" s="79" t="e">
        <f t="shared" si="1551"/>
        <v>#VALUE!</v>
      </c>
      <c r="AC1852" s="102"/>
      <c r="AD1852" s="103"/>
    </row>
    <row r="1853" spans="1:30" s="35" customFormat="1" ht="30" customHeight="1">
      <c r="A1853" s="264"/>
      <c r="B1853" s="265"/>
      <c r="C1853" s="51" t="s">
        <v>3064</v>
      </c>
      <c r="D1853" s="171"/>
      <c r="E1853" s="171"/>
      <c r="F1853" s="802" t="s">
        <v>3065</v>
      </c>
      <c r="G1853" s="803"/>
      <c r="H1853" s="53"/>
      <c r="I1853" s="221"/>
      <c r="J1853" s="418"/>
      <c r="K1853" s="419"/>
      <c r="L1853" s="582"/>
      <c r="M1853" s="583"/>
      <c r="N1853" s="431"/>
      <c r="O1853" s="291"/>
      <c r="P1853" s="431"/>
      <c r="Q1853" s="431"/>
      <c r="R1853" s="431"/>
      <c r="S1853" s="292"/>
      <c r="T1853" s="220"/>
      <c r="U1853" s="220"/>
      <c r="V1853" s="220"/>
      <c r="W1853" s="220"/>
      <c r="X1853" s="220"/>
      <c r="Y1853" s="220"/>
      <c r="Z1853" s="215"/>
      <c r="AA1853" s="215"/>
      <c r="AB1853" s="215"/>
      <c r="AC1853" s="63"/>
      <c r="AD1853" s="64"/>
    </row>
    <row r="1854" spans="1:30" s="35" customFormat="1" ht="30" customHeight="1">
      <c r="A1854" s="264"/>
      <c r="B1854" s="265"/>
      <c r="C1854" s="51" t="s">
        <v>3066</v>
      </c>
      <c r="D1854" s="171"/>
      <c r="E1854" s="171"/>
      <c r="F1854" s="802" t="s">
        <v>3067</v>
      </c>
      <c r="G1854" s="803"/>
      <c r="H1854" s="53"/>
      <c r="I1854" s="221"/>
      <c r="J1854" s="418"/>
      <c r="K1854" s="419"/>
      <c r="L1854" s="582"/>
      <c r="M1854" s="583"/>
      <c r="N1854" s="431"/>
      <c r="O1854" s="291"/>
      <c r="P1854" s="431"/>
      <c r="Q1854" s="431"/>
      <c r="R1854" s="431"/>
      <c r="S1854" s="292"/>
      <c r="T1854" s="220"/>
      <c r="U1854" s="220"/>
      <c r="V1854" s="220"/>
      <c r="W1854" s="220"/>
      <c r="X1854" s="220"/>
      <c r="Y1854" s="220"/>
      <c r="Z1854" s="215"/>
      <c r="AA1854" s="215"/>
      <c r="AB1854" s="215"/>
      <c r="AC1854" s="63"/>
      <c r="AD1854" s="64"/>
    </row>
    <row r="1855" spans="1:30" s="100" customFormat="1" ht="30" customHeight="1">
      <c r="A1855" s="271"/>
      <c r="B1855" s="272"/>
      <c r="C1855" s="82" t="s">
        <v>3068</v>
      </c>
      <c r="D1855" s="83"/>
      <c r="E1855" s="83"/>
      <c r="F1855" s="822" t="s">
        <v>3069</v>
      </c>
      <c r="G1855" s="849"/>
      <c r="H1855" s="159" t="s">
        <v>376</v>
      </c>
      <c r="I1855" s="145" t="s">
        <v>44</v>
      </c>
      <c r="J1855" s="222">
        <v>252000000</v>
      </c>
      <c r="K1855" s="223" t="s">
        <v>45</v>
      </c>
      <c r="L1855" s="149" t="s">
        <v>46</v>
      </c>
      <c r="M1855" s="147"/>
      <c r="N1855" s="142">
        <v>0</v>
      </c>
      <c r="O1855" s="75">
        <v>0</v>
      </c>
      <c r="P1855" s="74">
        <v>53800000</v>
      </c>
      <c r="Q1855" s="74">
        <v>111200000</v>
      </c>
      <c r="R1855" s="74">
        <v>53800000</v>
      </c>
      <c r="S1855" s="143" t="s">
        <v>3037</v>
      </c>
      <c r="T1855" s="77">
        <v>50</v>
      </c>
      <c r="U1855" s="78">
        <v>100</v>
      </c>
      <c r="V1855" s="78">
        <v>50</v>
      </c>
      <c r="W1855" s="78">
        <v>21.349206349206348</v>
      </c>
      <c r="X1855" s="78">
        <f t="shared" ref="X1855:X1861" si="1552">Q1855/J1855*100</f>
        <v>44.126984126984127</v>
      </c>
      <c r="Y1855" s="78">
        <f t="shared" ref="Y1855:Y1861" si="1553">(P1855/J1855)*100</f>
        <v>21.349206349206348</v>
      </c>
      <c r="Z1855" s="79">
        <f t="shared" ref="Z1855:AB1861" si="1554">J1855-P1855</f>
        <v>198200000</v>
      </c>
      <c r="AA1855" s="79">
        <f t="shared" ref="AA1855:AA1861" si="1555">J1855-Q1855</f>
        <v>140800000</v>
      </c>
      <c r="AB1855" s="79" t="e">
        <f t="shared" si="1554"/>
        <v>#VALUE!</v>
      </c>
      <c r="AC1855" s="102"/>
      <c r="AD1855" s="103"/>
    </row>
    <row r="1856" spans="1:30" s="100" customFormat="1" ht="30" customHeight="1">
      <c r="A1856" s="271"/>
      <c r="B1856" s="272"/>
      <c r="C1856" s="82" t="s">
        <v>3070</v>
      </c>
      <c r="D1856" s="83"/>
      <c r="E1856" s="83"/>
      <c r="F1856" s="822" t="s">
        <v>3071</v>
      </c>
      <c r="G1856" s="849"/>
      <c r="H1856" s="159" t="s">
        <v>376</v>
      </c>
      <c r="I1856" s="145" t="s">
        <v>44</v>
      </c>
      <c r="J1856" s="222">
        <v>252000000</v>
      </c>
      <c r="K1856" s="223" t="s">
        <v>45</v>
      </c>
      <c r="L1856" s="149" t="s">
        <v>46</v>
      </c>
      <c r="M1856" s="147"/>
      <c r="N1856" s="142">
        <v>214100000</v>
      </c>
      <c r="O1856" s="75">
        <v>129200000</v>
      </c>
      <c r="P1856" s="74">
        <v>129200000</v>
      </c>
      <c r="Q1856" s="74">
        <v>129200000</v>
      </c>
      <c r="R1856" s="74">
        <v>129200000</v>
      </c>
      <c r="S1856" s="143" t="s">
        <v>3037</v>
      </c>
      <c r="T1856" s="77">
        <v>50</v>
      </c>
      <c r="U1856" s="78">
        <v>50</v>
      </c>
      <c r="V1856" s="78">
        <v>50</v>
      </c>
      <c r="W1856" s="78">
        <v>51.269841269841265</v>
      </c>
      <c r="X1856" s="78">
        <f t="shared" si="1552"/>
        <v>51.269841269841265</v>
      </c>
      <c r="Y1856" s="78">
        <f t="shared" si="1553"/>
        <v>51.269841269841265</v>
      </c>
      <c r="Z1856" s="79">
        <f t="shared" si="1554"/>
        <v>122800000</v>
      </c>
      <c r="AA1856" s="79">
        <f t="shared" si="1555"/>
        <v>122800000</v>
      </c>
      <c r="AB1856" s="79" t="e">
        <f t="shared" si="1554"/>
        <v>#VALUE!</v>
      </c>
      <c r="AC1856" s="102"/>
      <c r="AD1856" s="103"/>
    </row>
    <row r="1857" spans="1:30" s="100" customFormat="1" ht="30" customHeight="1">
      <c r="A1857" s="271"/>
      <c r="B1857" s="272"/>
      <c r="C1857" s="82" t="s">
        <v>3072</v>
      </c>
      <c r="D1857" s="83"/>
      <c r="E1857" s="83"/>
      <c r="F1857" s="822" t="s">
        <v>3073</v>
      </c>
      <c r="G1857" s="849"/>
      <c r="H1857" s="159" t="s">
        <v>376</v>
      </c>
      <c r="I1857" s="145" t="s">
        <v>44</v>
      </c>
      <c r="J1857" s="222">
        <v>15000000</v>
      </c>
      <c r="K1857" s="223" t="s">
        <v>45</v>
      </c>
      <c r="L1857" s="149" t="s">
        <v>46</v>
      </c>
      <c r="M1857" s="147"/>
      <c r="N1857" s="142">
        <v>0</v>
      </c>
      <c r="O1857" s="75">
        <v>0</v>
      </c>
      <c r="P1857" s="74">
        <v>0</v>
      </c>
      <c r="Q1857" s="74">
        <v>0</v>
      </c>
      <c r="R1857" s="74">
        <v>0</v>
      </c>
      <c r="S1857" s="143" t="s">
        <v>3037</v>
      </c>
      <c r="T1857" s="77">
        <v>100</v>
      </c>
      <c r="U1857" s="78">
        <v>100</v>
      </c>
      <c r="V1857" s="78">
        <v>100</v>
      </c>
      <c r="W1857" s="78">
        <v>0</v>
      </c>
      <c r="X1857" s="78">
        <f t="shared" si="1552"/>
        <v>0</v>
      </c>
      <c r="Y1857" s="78">
        <f t="shared" si="1553"/>
        <v>0</v>
      </c>
      <c r="Z1857" s="79">
        <f t="shared" si="1554"/>
        <v>15000000</v>
      </c>
      <c r="AA1857" s="79">
        <f t="shared" si="1555"/>
        <v>15000000</v>
      </c>
      <c r="AB1857" s="79" t="e">
        <f t="shared" si="1554"/>
        <v>#VALUE!</v>
      </c>
      <c r="AC1857" s="102"/>
      <c r="AD1857" s="103"/>
    </row>
    <row r="1858" spans="1:30" s="100" customFormat="1" ht="30" customHeight="1">
      <c r="A1858" s="271"/>
      <c r="B1858" s="272"/>
      <c r="C1858" s="82" t="s">
        <v>3074</v>
      </c>
      <c r="D1858" s="83"/>
      <c r="E1858" s="83"/>
      <c r="F1858" s="822" t="s">
        <v>3075</v>
      </c>
      <c r="G1858" s="849"/>
      <c r="H1858" s="159" t="s">
        <v>376</v>
      </c>
      <c r="I1858" s="145" t="s">
        <v>44</v>
      </c>
      <c r="J1858" s="222">
        <v>15000000</v>
      </c>
      <c r="K1858" s="223" t="s">
        <v>45</v>
      </c>
      <c r="L1858" s="149" t="s">
        <v>46</v>
      </c>
      <c r="M1858" s="147"/>
      <c r="N1858" s="142">
        <v>0</v>
      </c>
      <c r="O1858" s="75">
        <v>0</v>
      </c>
      <c r="P1858" s="74">
        <v>0</v>
      </c>
      <c r="Q1858" s="74">
        <v>0</v>
      </c>
      <c r="R1858" s="74">
        <v>0</v>
      </c>
      <c r="S1858" s="143" t="s">
        <v>3037</v>
      </c>
      <c r="T1858" s="77">
        <v>100</v>
      </c>
      <c r="U1858" s="78">
        <v>100</v>
      </c>
      <c r="V1858" s="78">
        <v>100</v>
      </c>
      <c r="W1858" s="78">
        <v>0</v>
      </c>
      <c r="X1858" s="78">
        <f t="shared" si="1552"/>
        <v>0</v>
      </c>
      <c r="Y1858" s="78">
        <f t="shared" si="1553"/>
        <v>0</v>
      </c>
      <c r="Z1858" s="79">
        <f t="shared" si="1554"/>
        <v>15000000</v>
      </c>
      <c r="AA1858" s="79">
        <f t="shared" si="1555"/>
        <v>15000000</v>
      </c>
      <c r="AB1858" s="79" t="e">
        <f t="shared" si="1554"/>
        <v>#VALUE!</v>
      </c>
      <c r="AC1858" s="102"/>
      <c r="AD1858" s="103"/>
    </row>
    <row r="1859" spans="1:30" s="100" customFormat="1" ht="30" customHeight="1">
      <c r="A1859" s="271"/>
      <c r="B1859" s="272"/>
      <c r="C1859" s="82" t="s">
        <v>3076</v>
      </c>
      <c r="D1859" s="83"/>
      <c r="E1859" s="83"/>
      <c r="F1859" s="822" t="s">
        <v>3077</v>
      </c>
      <c r="G1859" s="849"/>
      <c r="H1859" s="159" t="s">
        <v>376</v>
      </c>
      <c r="I1859" s="145" t="s">
        <v>44</v>
      </c>
      <c r="J1859" s="222">
        <v>190000000</v>
      </c>
      <c r="K1859" s="223" t="s">
        <v>45</v>
      </c>
      <c r="L1859" s="149" t="s">
        <v>46</v>
      </c>
      <c r="M1859" s="147"/>
      <c r="N1859" s="142">
        <v>8800000</v>
      </c>
      <c r="O1859" s="75">
        <v>93700000</v>
      </c>
      <c r="P1859" s="74">
        <v>93700000</v>
      </c>
      <c r="Q1859" s="74">
        <v>188900000</v>
      </c>
      <c r="R1859" s="74">
        <v>93700000</v>
      </c>
      <c r="S1859" s="143" t="s">
        <v>3037</v>
      </c>
      <c r="T1859" s="77">
        <v>100</v>
      </c>
      <c r="U1859" s="78">
        <v>100</v>
      </c>
      <c r="V1859" s="78">
        <v>100</v>
      </c>
      <c r="W1859" s="78">
        <v>49.315789473684212</v>
      </c>
      <c r="X1859" s="78">
        <f t="shared" si="1552"/>
        <v>99.421052631578945</v>
      </c>
      <c r="Y1859" s="78">
        <f t="shared" si="1553"/>
        <v>49.315789473684212</v>
      </c>
      <c r="Z1859" s="79">
        <f t="shared" si="1554"/>
        <v>96300000</v>
      </c>
      <c r="AA1859" s="79">
        <f t="shared" si="1555"/>
        <v>1100000</v>
      </c>
      <c r="AB1859" s="79" t="e">
        <f t="shared" si="1554"/>
        <v>#VALUE!</v>
      </c>
      <c r="AC1859" s="102"/>
      <c r="AD1859" s="103"/>
    </row>
    <row r="1860" spans="1:30" s="100" customFormat="1" ht="30" customHeight="1">
      <c r="A1860" s="88"/>
      <c r="B1860" s="89"/>
      <c r="C1860" s="82" t="s">
        <v>3078</v>
      </c>
      <c r="D1860" s="83"/>
      <c r="E1860" s="83"/>
      <c r="F1860" s="822" t="s">
        <v>3079</v>
      </c>
      <c r="G1860" s="849"/>
      <c r="H1860" s="159" t="s">
        <v>376</v>
      </c>
      <c r="I1860" s="145" t="s">
        <v>44</v>
      </c>
      <c r="J1860" s="222">
        <v>65000000</v>
      </c>
      <c r="K1860" s="223" t="s">
        <v>45</v>
      </c>
      <c r="L1860" s="149" t="s">
        <v>46</v>
      </c>
      <c r="M1860" s="147"/>
      <c r="N1860" s="142">
        <v>4020000</v>
      </c>
      <c r="O1860" s="75">
        <v>26220000</v>
      </c>
      <c r="P1860" s="74">
        <v>26220000</v>
      </c>
      <c r="Q1860" s="74">
        <v>26220000</v>
      </c>
      <c r="R1860" s="74">
        <v>26220000</v>
      </c>
      <c r="S1860" s="143" t="s">
        <v>3037</v>
      </c>
      <c r="T1860" s="77">
        <v>100</v>
      </c>
      <c r="U1860" s="78">
        <v>100</v>
      </c>
      <c r="V1860" s="78">
        <v>100</v>
      </c>
      <c r="W1860" s="78">
        <v>40.338461538461537</v>
      </c>
      <c r="X1860" s="78">
        <f t="shared" si="1552"/>
        <v>40.338461538461537</v>
      </c>
      <c r="Y1860" s="78">
        <f t="shared" si="1553"/>
        <v>40.338461538461537</v>
      </c>
      <c r="Z1860" s="79">
        <f t="shared" si="1554"/>
        <v>38780000</v>
      </c>
      <c r="AA1860" s="79">
        <f t="shared" si="1555"/>
        <v>38780000</v>
      </c>
      <c r="AB1860" s="79" t="e">
        <f t="shared" si="1554"/>
        <v>#VALUE!</v>
      </c>
      <c r="AC1860" s="102"/>
      <c r="AD1860" s="103"/>
    </row>
    <row r="1861" spans="1:30" s="100" customFormat="1" ht="30" customHeight="1">
      <c r="A1861" s="88"/>
      <c r="B1861" s="89"/>
      <c r="C1861" s="82" t="s">
        <v>3080</v>
      </c>
      <c r="D1861" s="83"/>
      <c r="E1861" s="83"/>
      <c r="F1861" s="822" t="s">
        <v>3081</v>
      </c>
      <c r="G1861" s="849"/>
      <c r="H1861" s="159" t="s">
        <v>376</v>
      </c>
      <c r="I1861" s="145" t="s">
        <v>44</v>
      </c>
      <c r="J1861" s="222">
        <v>208700000</v>
      </c>
      <c r="K1861" s="223" t="s">
        <v>45</v>
      </c>
      <c r="L1861" s="149" t="s">
        <v>46</v>
      </c>
      <c r="M1861" s="147"/>
      <c r="N1861" s="142">
        <v>102300000</v>
      </c>
      <c r="O1861" s="75">
        <v>76080000</v>
      </c>
      <c r="P1861" s="74">
        <v>93176000</v>
      </c>
      <c r="Q1861" s="74">
        <v>125716000</v>
      </c>
      <c r="R1861" s="74">
        <v>93176000</v>
      </c>
      <c r="S1861" s="143" t="s">
        <v>3037</v>
      </c>
      <c r="T1861" s="77">
        <v>40</v>
      </c>
      <c r="U1861" s="78">
        <v>60</v>
      </c>
      <c r="V1861" s="78">
        <v>40</v>
      </c>
      <c r="W1861" s="78">
        <v>44.645903210349786</v>
      </c>
      <c r="X1861" s="78">
        <f t="shared" si="1552"/>
        <v>60.237661715380931</v>
      </c>
      <c r="Y1861" s="78">
        <f t="shared" si="1553"/>
        <v>44.645903210349786</v>
      </c>
      <c r="Z1861" s="79">
        <f t="shared" si="1554"/>
        <v>115524000</v>
      </c>
      <c r="AA1861" s="79">
        <f t="shared" si="1555"/>
        <v>82984000</v>
      </c>
      <c r="AB1861" s="79" t="e">
        <f t="shared" si="1554"/>
        <v>#VALUE!</v>
      </c>
      <c r="AC1861" s="102"/>
      <c r="AD1861" s="103"/>
    </row>
    <row r="1862" spans="1:30" s="35" customFormat="1" ht="30" customHeight="1">
      <c r="A1862" s="264"/>
      <c r="B1862" s="265"/>
      <c r="C1862" s="51" t="s">
        <v>3082</v>
      </c>
      <c r="D1862" s="171"/>
      <c r="E1862" s="171"/>
      <c r="F1862" s="802" t="s">
        <v>3083</v>
      </c>
      <c r="G1862" s="803"/>
      <c r="H1862" s="53"/>
      <c r="I1862" s="221"/>
      <c r="J1862" s="418"/>
      <c r="K1862" s="419"/>
      <c r="L1862" s="582"/>
      <c r="M1862" s="583"/>
      <c r="N1862" s="431"/>
      <c r="O1862" s="291"/>
      <c r="P1862" s="431"/>
      <c r="Q1862" s="431"/>
      <c r="R1862" s="431"/>
      <c r="S1862" s="292"/>
      <c r="T1862" s="220"/>
      <c r="U1862" s="220"/>
      <c r="V1862" s="220"/>
      <c r="W1862" s="220"/>
      <c r="X1862" s="220"/>
      <c r="Y1862" s="220"/>
      <c r="Z1862" s="215"/>
      <c r="AA1862" s="215"/>
      <c r="AB1862" s="215"/>
      <c r="AC1862" s="63"/>
      <c r="AD1862" s="64"/>
    </row>
    <row r="1863" spans="1:30" s="100" customFormat="1" ht="30" customHeight="1">
      <c r="A1863" s="88"/>
      <c r="B1863" s="89"/>
      <c r="C1863" s="82" t="s">
        <v>3084</v>
      </c>
      <c r="D1863" s="83"/>
      <c r="E1863" s="83"/>
      <c r="F1863" s="822" t="s">
        <v>3085</v>
      </c>
      <c r="G1863" s="849"/>
      <c r="H1863" s="159" t="s">
        <v>376</v>
      </c>
      <c r="I1863" s="145" t="s">
        <v>44</v>
      </c>
      <c r="J1863" s="222">
        <v>100000000</v>
      </c>
      <c r="K1863" s="223" t="s">
        <v>45</v>
      </c>
      <c r="L1863" s="149" t="s">
        <v>46</v>
      </c>
      <c r="M1863" s="147"/>
      <c r="N1863" s="142">
        <f t="shared" ref="N1863:R1864" si="1556">M1863</f>
        <v>0</v>
      </c>
      <c r="O1863" s="75">
        <f t="shared" si="1556"/>
        <v>0</v>
      </c>
      <c r="P1863" s="74">
        <f t="shared" si="1556"/>
        <v>0</v>
      </c>
      <c r="Q1863" s="74">
        <f t="shared" si="1556"/>
        <v>0</v>
      </c>
      <c r="R1863" s="74">
        <f t="shared" si="1556"/>
        <v>0</v>
      </c>
      <c r="S1863" s="143" t="s">
        <v>3037</v>
      </c>
      <c r="T1863" s="77">
        <v>0</v>
      </c>
      <c r="U1863" s="78">
        <v>0</v>
      </c>
      <c r="V1863" s="78">
        <v>0</v>
      </c>
      <c r="W1863" s="78">
        <v>0</v>
      </c>
      <c r="X1863" s="78">
        <f t="shared" ref="X1863:X1864" si="1557">Q1863/J1863*100</f>
        <v>0</v>
      </c>
      <c r="Y1863" s="78">
        <f>(P1863/J1863)*100</f>
        <v>0</v>
      </c>
      <c r="Z1863" s="79">
        <f t="shared" ref="Z1863:AB1864" si="1558">J1863-P1863</f>
        <v>100000000</v>
      </c>
      <c r="AA1863" s="79">
        <f>J1863-Q1863</f>
        <v>100000000</v>
      </c>
      <c r="AB1863" s="79" t="e">
        <f t="shared" si="1558"/>
        <v>#VALUE!</v>
      </c>
      <c r="AC1863" s="102"/>
      <c r="AD1863" s="103"/>
    </row>
    <row r="1864" spans="1:30" s="100" customFormat="1" ht="30" customHeight="1">
      <c r="A1864" s="88"/>
      <c r="B1864" s="89"/>
      <c r="C1864" s="82" t="s">
        <v>3086</v>
      </c>
      <c r="D1864" s="83"/>
      <c r="E1864" s="83"/>
      <c r="F1864" s="822" t="s">
        <v>3087</v>
      </c>
      <c r="G1864" s="849"/>
      <c r="H1864" s="159" t="s">
        <v>376</v>
      </c>
      <c r="I1864" s="145" t="s">
        <v>44</v>
      </c>
      <c r="J1864" s="222">
        <v>4247300000</v>
      </c>
      <c r="K1864" s="223" t="s">
        <v>45</v>
      </c>
      <c r="L1864" s="149" t="s">
        <v>46</v>
      </c>
      <c r="M1864" s="147"/>
      <c r="N1864" s="142">
        <v>134800000</v>
      </c>
      <c r="O1864" s="75">
        <f t="shared" si="1556"/>
        <v>134800000</v>
      </c>
      <c r="P1864" s="74">
        <v>331500000</v>
      </c>
      <c r="Q1864" s="74">
        <v>377800000</v>
      </c>
      <c r="R1864" s="74">
        <v>331500000</v>
      </c>
      <c r="S1864" s="143" t="s">
        <v>3037</v>
      </c>
      <c r="T1864" s="77">
        <v>78</v>
      </c>
      <c r="U1864" s="78">
        <v>80</v>
      </c>
      <c r="V1864" s="78">
        <v>78</v>
      </c>
      <c r="W1864" s="78">
        <v>7.8049584441880722</v>
      </c>
      <c r="X1864" s="78">
        <f t="shared" si="1557"/>
        <v>8.8950627457443545</v>
      </c>
      <c r="Y1864" s="78">
        <f>(P1864/J1864)*100</f>
        <v>7.8049584441880722</v>
      </c>
      <c r="Z1864" s="79">
        <f t="shared" si="1558"/>
        <v>3915800000</v>
      </c>
      <c r="AA1864" s="79">
        <f>J1864-Q1864</f>
        <v>3869500000</v>
      </c>
      <c r="AB1864" s="79" t="e">
        <f t="shared" si="1558"/>
        <v>#VALUE!</v>
      </c>
      <c r="AC1864" s="102"/>
      <c r="AD1864" s="103"/>
    </row>
    <row r="1865" spans="1:30" s="35" customFormat="1" ht="30" customHeight="1">
      <c r="A1865" s="264"/>
      <c r="B1865" s="265"/>
      <c r="C1865" s="51" t="s">
        <v>3088</v>
      </c>
      <c r="D1865" s="171"/>
      <c r="E1865" s="171"/>
      <c r="F1865" s="802" t="s">
        <v>3089</v>
      </c>
      <c r="G1865" s="803"/>
      <c r="H1865" s="53"/>
      <c r="I1865" s="221"/>
      <c r="J1865" s="418"/>
      <c r="K1865" s="419"/>
      <c r="L1865" s="582"/>
      <c r="M1865" s="583"/>
      <c r="N1865" s="431"/>
      <c r="O1865" s="291"/>
      <c r="P1865" s="431"/>
      <c r="Q1865" s="431"/>
      <c r="R1865" s="431"/>
      <c r="S1865" s="292"/>
      <c r="T1865" s="220"/>
      <c r="U1865" s="220"/>
      <c r="V1865" s="220"/>
      <c r="W1865" s="220"/>
      <c r="X1865" s="220"/>
      <c r="Y1865" s="220"/>
      <c r="Z1865" s="215"/>
      <c r="AA1865" s="215"/>
      <c r="AB1865" s="215"/>
      <c r="AC1865" s="63"/>
      <c r="AD1865" s="64"/>
    </row>
    <row r="1866" spans="1:30" s="35" customFormat="1" ht="30" customHeight="1">
      <c r="A1866" s="264"/>
      <c r="B1866" s="265"/>
      <c r="C1866" s="51" t="s">
        <v>3090</v>
      </c>
      <c r="D1866" s="171"/>
      <c r="E1866" s="171"/>
      <c r="F1866" s="802" t="s">
        <v>3091</v>
      </c>
      <c r="G1866" s="803"/>
      <c r="H1866" s="53"/>
      <c r="I1866" s="221"/>
      <c r="J1866" s="418"/>
      <c r="K1866" s="419"/>
      <c r="L1866" s="582"/>
      <c r="M1866" s="583"/>
      <c r="N1866" s="431"/>
      <c r="O1866" s="291"/>
      <c r="P1866" s="431"/>
      <c r="Q1866" s="431"/>
      <c r="R1866" s="431"/>
      <c r="S1866" s="292"/>
      <c r="T1866" s="220"/>
      <c r="U1866" s="220"/>
      <c r="V1866" s="220"/>
      <c r="W1866" s="220"/>
      <c r="X1866" s="220"/>
      <c r="Y1866" s="220"/>
      <c r="Z1866" s="215"/>
      <c r="AA1866" s="215"/>
      <c r="AB1866" s="215"/>
      <c r="AC1866" s="63"/>
      <c r="AD1866" s="64"/>
    </row>
    <row r="1867" spans="1:30" s="100" customFormat="1" ht="30" customHeight="1">
      <c r="A1867" s="88"/>
      <c r="B1867" s="89"/>
      <c r="C1867" s="82" t="s">
        <v>3092</v>
      </c>
      <c r="D1867" s="83"/>
      <c r="E1867" s="83"/>
      <c r="F1867" s="822" t="s">
        <v>3093</v>
      </c>
      <c r="G1867" s="849"/>
      <c r="H1867" s="159" t="s">
        <v>376</v>
      </c>
      <c r="I1867" s="145" t="s">
        <v>44</v>
      </c>
      <c r="J1867" s="222">
        <v>100000000</v>
      </c>
      <c r="K1867" s="223" t="s">
        <v>45</v>
      </c>
      <c r="L1867" s="149" t="s">
        <v>46</v>
      </c>
      <c r="M1867" s="147"/>
      <c r="N1867" s="142">
        <f t="shared" ref="N1867:R1868" si="1559">M1867</f>
        <v>0</v>
      </c>
      <c r="O1867" s="75">
        <f t="shared" si="1559"/>
        <v>0</v>
      </c>
      <c r="P1867" s="74">
        <f t="shared" si="1559"/>
        <v>0</v>
      </c>
      <c r="Q1867" s="74">
        <f t="shared" si="1559"/>
        <v>0</v>
      </c>
      <c r="R1867" s="74">
        <f t="shared" si="1559"/>
        <v>0</v>
      </c>
      <c r="S1867" s="143" t="s">
        <v>3037</v>
      </c>
      <c r="T1867" s="77">
        <v>0</v>
      </c>
      <c r="U1867" s="78">
        <v>0</v>
      </c>
      <c r="V1867" s="78">
        <f t="shared" ref="V1867:V1872" si="1560">ROUNDUP(Y1867,0)</f>
        <v>0</v>
      </c>
      <c r="W1867" s="78">
        <v>0</v>
      </c>
      <c r="X1867" s="78">
        <v>0</v>
      </c>
      <c r="Y1867" s="78">
        <f>(P1867/J1867)*100</f>
        <v>0</v>
      </c>
      <c r="Z1867" s="79">
        <f t="shared" ref="Z1867:AB1868" si="1561">J1867-P1867</f>
        <v>100000000</v>
      </c>
      <c r="AA1867" s="79">
        <f>J1867-Q1867</f>
        <v>100000000</v>
      </c>
      <c r="AB1867" s="79" t="e">
        <f t="shared" si="1561"/>
        <v>#VALUE!</v>
      </c>
      <c r="AC1867" s="102"/>
      <c r="AD1867" s="103"/>
    </row>
    <row r="1868" spans="1:30" s="100" customFormat="1" ht="30" customHeight="1">
      <c r="A1868" s="271"/>
      <c r="B1868" s="272"/>
      <c r="C1868" s="82" t="s">
        <v>3094</v>
      </c>
      <c r="D1868" s="83"/>
      <c r="E1868" s="83"/>
      <c r="F1868" s="822" t="s">
        <v>3095</v>
      </c>
      <c r="G1868" s="823"/>
      <c r="H1868" s="159" t="s">
        <v>376</v>
      </c>
      <c r="I1868" s="145" t="s">
        <v>44</v>
      </c>
      <c r="J1868" s="222">
        <v>125000000</v>
      </c>
      <c r="K1868" s="223" t="s">
        <v>45</v>
      </c>
      <c r="L1868" s="149" t="s">
        <v>46</v>
      </c>
      <c r="M1868" s="147"/>
      <c r="N1868" s="142">
        <f t="shared" si="1559"/>
        <v>0</v>
      </c>
      <c r="O1868" s="75">
        <f t="shared" si="1559"/>
        <v>0</v>
      </c>
      <c r="P1868" s="74">
        <f t="shared" si="1559"/>
        <v>0</v>
      </c>
      <c r="Q1868" s="74">
        <f t="shared" si="1559"/>
        <v>0</v>
      </c>
      <c r="R1868" s="74">
        <f t="shared" si="1559"/>
        <v>0</v>
      </c>
      <c r="S1868" s="143" t="s">
        <v>3037</v>
      </c>
      <c r="T1868" s="77">
        <v>0</v>
      </c>
      <c r="U1868" s="78">
        <v>0</v>
      </c>
      <c r="V1868" s="78">
        <f t="shared" si="1560"/>
        <v>0</v>
      </c>
      <c r="W1868" s="78">
        <v>0</v>
      </c>
      <c r="X1868" s="78">
        <v>0</v>
      </c>
      <c r="Y1868" s="78">
        <f>(P1868/J1868)*100</f>
        <v>0</v>
      </c>
      <c r="Z1868" s="79">
        <f t="shared" si="1561"/>
        <v>125000000</v>
      </c>
      <c r="AA1868" s="79">
        <f>J1868-Q1868</f>
        <v>125000000</v>
      </c>
      <c r="AB1868" s="79" t="e">
        <f t="shared" si="1561"/>
        <v>#VALUE!</v>
      </c>
      <c r="AC1868" s="102"/>
      <c r="AD1868" s="103"/>
    </row>
    <row r="1869" spans="1:30" s="35" customFormat="1" ht="30" customHeight="1">
      <c r="A1869" s="264"/>
      <c r="B1869" s="265"/>
      <c r="C1869" s="51" t="s">
        <v>3096</v>
      </c>
      <c r="D1869" s="171"/>
      <c r="E1869" s="171"/>
      <c r="F1869" s="802" t="s">
        <v>3097</v>
      </c>
      <c r="G1869" s="803"/>
      <c r="H1869" s="53"/>
      <c r="I1869" s="221"/>
      <c r="J1869" s="418"/>
      <c r="K1869" s="419"/>
      <c r="L1869" s="582"/>
      <c r="M1869" s="583"/>
      <c r="N1869" s="431"/>
      <c r="O1869" s="291"/>
      <c r="P1869" s="431"/>
      <c r="Q1869" s="431"/>
      <c r="R1869" s="431"/>
      <c r="S1869" s="292"/>
      <c r="T1869" s="220"/>
      <c r="U1869" s="220"/>
      <c r="V1869" s="220"/>
      <c r="W1869" s="220"/>
      <c r="X1869" s="220"/>
      <c r="Y1869" s="220"/>
      <c r="Z1869" s="215"/>
      <c r="AA1869" s="215"/>
      <c r="AB1869" s="215"/>
      <c r="AC1869" s="63"/>
      <c r="AD1869" s="64"/>
    </row>
    <row r="1870" spans="1:30" s="100" customFormat="1" ht="30" customHeight="1">
      <c r="A1870" s="88"/>
      <c r="B1870" s="89"/>
      <c r="C1870" s="82" t="s">
        <v>3098</v>
      </c>
      <c r="D1870" s="83"/>
      <c r="E1870" s="83"/>
      <c r="F1870" s="853" t="s">
        <v>3099</v>
      </c>
      <c r="G1870" s="896"/>
      <c r="H1870" s="159" t="s">
        <v>376</v>
      </c>
      <c r="I1870" s="145" t="s">
        <v>44</v>
      </c>
      <c r="J1870" s="222">
        <v>94500000</v>
      </c>
      <c r="K1870" s="223" t="s">
        <v>45</v>
      </c>
      <c r="L1870" s="149" t="s">
        <v>46</v>
      </c>
      <c r="M1870" s="147"/>
      <c r="N1870" s="142">
        <f t="shared" ref="N1870:R1872" si="1562">M1870</f>
        <v>0</v>
      </c>
      <c r="O1870" s="75">
        <f t="shared" si="1562"/>
        <v>0</v>
      </c>
      <c r="P1870" s="74">
        <f t="shared" si="1562"/>
        <v>0</v>
      </c>
      <c r="Q1870" s="74">
        <f t="shared" si="1562"/>
        <v>0</v>
      </c>
      <c r="R1870" s="74">
        <f t="shared" si="1562"/>
        <v>0</v>
      </c>
      <c r="S1870" s="143" t="s">
        <v>3037</v>
      </c>
      <c r="T1870" s="77">
        <v>0</v>
      </c>
      <c r="U1870" s="78">
        <v>50</v>
      </c>
      <c r="V1870" s="78">
        <f t="shared" si="1560"/>
        <v>0</v>
      </c>
      <c r="W1870" s="78">
        <v>0</v>
      </c>
      <c r="X1870" s="78">
        <v>0</v>
      </c>
      <c r="Y1870" s="78">
        <f>(P1870/J1870)*100</f>
        <v>0</v>
      </c>
      <c r="Z1870" s="79">
        <f t="shared" ref="Z1870:AB1874" si="1563">J1870-P1870</f>
        <v>94500000</v>
      </c>
      <c r="AA1870" s="79">
        <f>J1870-Q1870</f>
        <v>94500000</v>
      </c>
      <c r="AB1870" s="79" t="e">
        <f t="shared" si="1563"/>
        <v>#VALUE!</v>
      </c>
      <c r="AC1870" s="102"/>
      <c r="AD1870" s="103"/>
    </row>
    <row r="1871" spans="1:30" s="100" customFormat="1" ht="30" customHeight="1">
      <c r="A1871" s="88"/>
      <c r="B1871" s="89"/>
      <c r="C1871" s="82" t="s">
        <v>3100</v>
      </c>
      <c r="D1871" s="83"/>
      <c r="E1871" s="83"/>
      <c r="F1871" s="822" t="s">
        <v>3101</v>
      </c>
      <c r="G1871" s="823"/>
      <c r="H1871" s="159" t="s">
        <v>376</v>
      </c>
      <c r="I1871" s="145" t="s">
        <v>44</v>
      </c>
      <c r="J1871" s="222">
        <v>105000000</v>
      </c>
      <c r="K1871" s="223" t="s">
        <v>45</v>
      </c>
      <c r="L1871" s="149" t="s">
        <v>46</v>
      </c>
      <c r="M1871" s="149"/>
      <c r="N1871" s="142">
        <v>15659000</v>
      </c>
      <c r="O1871" s="75">
        <v>0</v>
      </c>
      <c r="P1871" s="74">
        <f t="shared" si="1562"/>
        <v>0</v>
      </c>
      <c r="Q1871" s="74">
        <f t="shared" si="1562"/>
        <v>0</v>
      </c>
      <c r="R1871" s="74">
        <f t="shared" si="1562"/>
        <v>0</v>
      </c>
      <c r="S1871" s="143" t="s">
        <v>3037</v>
      </c>
      <c r="T1871" s="77">
        <v>0</v>
      </c>
      <c r="U1871" s="78">
        <v>100</v>
      </c>
      <c r="V1871" s="78">
        <f t="shared" si="1560"/>
        <v>0</v>
      </c>
      <c r="W1871" s="78">
        <v>0</v>
      </c>
      <c r="X1871" s="78">
        <v>0</v>
      </c>
      <c r="Y1871" s="78">
        <f>(P1871/J1871)*100</f>
        <v>0</v>
      </c>
      <c r="Z1871" s="79">
        <f t="shared" si="1563"/>
        <v>105000000</v>
      </c>
      <c r="AA1871" s="79">
        <f>J1871-Q1871</f>
        <v>105000000</v>
      </c>
      <c r="AB1871" s="79" t="e">
        <f t="shared" si="1563"/>
        <v>#VALUE!</v>
      </c>
      <c r="AC1871" s="102"/>
      <c r="AD1871" s="103"/>
    </row>
    <row r="1872" spans="1:30" s="100" customFormat="1" ht="30" customHeight="1">
      <c r="A1872" s="88"/>
      <c r="B1872" s="89"/>
      <c r="C1872" s="82" t="s">
        <v>3102</v>
      </c>
      <c r="D1872" s="83"/>
      <c r="E1872" s="83"/>
      <c r="F1872" s="822" t="s">
        <v>3103</v>
      </c>
      <c r="G1872" s="823"/>
      <c r="H1872" s="159" t="s">
        <v>376</v>
      </c>
      <c r="I1872" s="145" t="s">
        <v>44</v>
      </c>
      <c r="J1872" s="222">
        <v>55000000</v>
      </c>
      <c r="K1872" s="223" t="s">
        <v>45</v>
      </c>
      <c r="L1872" s="149" t="s">
        <v>46</v>
      </c>
      <c r="M1872" s="149"/>
      <c r="N1872" s="142">
        <f t="shared" si="1562"/>
        <v>0</v>
      </c>
      <c r="O1872" s="75">
        <f t="shared" si="1562"/>
        <v>0</v>
      </c>
      <c r="P1872" s="74">
        <f t="shared" si="1562"/>
        <v>0</v>
      </c>
      <c r="Q1872" s="74">
        <f t="shared" si="1562"/>
        <v>0</v>
      </c>
      <c r="R1872" s="74">
        <f t="shared" si="1562"/>
        <v>0</v>
      </c>
      <c r="S1872" s="143" t="s">
        <v>3037</v>
      </c>
      <c r="T1872" s="77">
        <v>0</v>
      </c>
      <c r="U1872" s="78">
        <v>50</v>
      </c>
      <c r="V1872" s="78">
        <f t="shared" si="1560"/>
        <v>0</v>
      </c>
      <c r="W1872" s="78">
        <v>0</v>
      </c>
      <c r="X1872" s="78">
        <v>0</v>
      </c>
      <c r="Y1872" s="78">
        <f>(P1872/J1872)*100</f>
        <v>0</v>
      </c>
      <c r="Z1872" s="79">
        <f t="shared" si="1563"/>
        <v>55000000</v>
      </c>
      <c r="AA1872" s="79">
        <f>J1872-Q1872</f>
        <v>55000000</v>
      </c>
      <c r="AB1872" s="79" t="e">
        <f t="shared" si="1563"/>
        <v>#VALUE!</v>
      </c>
      <c r="AC1872" s="102"/>
      <c r="AD1872" s="103"/>
    </row>
    <row r="1873" spans="1:30" s="100" customFormat="1" ht="30" customHeight="1">
      <c r="A1873" s="88"/>
      <c r="B1873" s="89"/>
      <c r="C1873" s="82" t="s">
        <v>3104</v>
      </c>
      <c r="D1873" s="83"/>
      <c r="E1873" s="83"/>
      <c r="F1873" s="822" t="s">
        <v>3105</v>
      </c>
      <c r="G1873" s="823"/>
      <c r="H1873" s="159" t="s">
        <v>376</v>
      </c>
      <c r="I1873" s="145" t="s">
        <v>44</v>
      </c>
      <c r="J1873" s="222">
        <v>232500000</v>
      </c>
      <c r="K1873" s="223" t="s">
        <v>45</v>
      </c>
      <c r="L1873" s="149" t="s">
        <v>46</v>
      </c>
      <c r="M1873" s="149"/>
      <c r="N1873" s="142">
        <v>0</v>
      </c>
      <c r="O1873" s="75">
        <v>19679000</v>
      </c>
      <c r="P1873" s="74">
        <v>67366000</v>
      </c>
      <c r="Q1873" s="74">
        <v>86813000</v>
      </c>
      <c r="R1873" s="74">
        <v>67366000</v>
      </c>
      <c r="S1873" s="143" t="s">
        <v>3037</v>
      </c>
      <c r="T1873" s="77">
        <v>66.666666666666657</v>
      </c>
      <c r="U1873" s="78">
        <v>66.6666666666667</v>
      </c>
      <c r="V1873" s="78">
        <v>66.666666666666657</v>
      </c>
      <c r="W1873" s="78">
        <v>28.974623655913977</v>
      </c>
      <c r="X1873" s="78">
        <f t="shared" ref="X1873" si="1564">Q1873/J1873*100</f>
        <v>37.338924731182793</v>
      </c>
      <c r="Y1873" s="78">
        <f>(P1873/J1873)*100</f>
        <v>28.974623655913977</v>
      </c>
      <c r="Z1873" s="79">
        <f t="shared" si="1563"/>
        <v>165134000</v>
      </c>
      <c r="AA1873" s="79">
        <f>J1873-Q1873</f>
        <v>145687000</v>
      </c>
      <c r="AB1873" s="79" t="e">
        <f t="shared" si="1563"/>
        <v>#VALUE!</v>
      </c>
      <c r="AC1873" s="102"/>
      <c r="AD1873" s="103"/>
    </row>
    <row r="1874" spans="1:30" s="104" customFormat="1" ht="30" customHeight="1">
      <c r="A1874" s="36"/>
      <c r="B1874" s="37"/>
      <c r="C1874" s="25" t="s">
        <v>3106</v>
      </c>
      <c r="D1874" s="109"/>
      <c r="E1874" s="109"/>
      <c r="F1874" s="770" t="s">
        <v>3107</v>
      </c>
      <c r="G1874" s="771"/>
      <c r="H1874" s="27"/>
      <c r="I1874" s="28"/>
      <c r="J1874" s="258">
        <f>SUM(J1875:J1943)</f>
        <v>12144307233</v>
      </c>
      <c r="K1874" s="207"/>
      <c r="L1874" s="320"/>
      <c r="M1874" s="320"/>
      <c r="N1874" s="258">
        <f>SUM(N1875:N1943)</f>
        <v>1866014457</v>
      </c>
      <c r="O1874" s="258">
        <f>SUM(O1875:O1943)</f>
        <v>2243376845</v>
      </c>
      <c r="P1874" s="258">
        <v>3225123111</v>
      </c>
      <c r="Q1874" s="258">
        <f>SUM(Q1875:Q1943)</f>
        <v>3902196925</v>
      </c>
      <c r="R1874" s="258">
        <v>3225123111</v>
      </c>
      <c r="S1874" s="209"/>
      <c r="T1874" s="259">
        <v>27</v>
      </c>
      <c r="U1874" s="259">
        <f t="shared" ref="U1874:V1874" si="1565">ROUNDUP(X1874,0)</f>
        <v>33</v>
      </c>
      <c r="V1874" s="259">
        <f t="shared" si="1565"/>
        <v>27</v>
      </c>
      <c r="W1874" s="259">
        <v>31.708915184046983</v>
      </c>
      <c r="X1874" s="259">
        <f>Q1874/J1874*100</f>
        <v>32.131902216673765</v>
      </c>
      <c r="Y1874" s="259">
        <f>(P1874/J1874)*100</f>
        <v>26.556666009208829</v>
      </c>
      <c r="Z1874" s="29">
        <f t="shared" si="1563"/>
        <v>8919184122</v>
      </c>
      <c r="AA1874" s="29">
        <f>J1874-Q1874</f>
        <v>8242110308</v>
      </c>
      <c r="AB1874" s="29">
        <f t="shared" si="1563"/>
        <v>-3225123111</v>
      </c>
      <c r="AC1874" s="111"/>
      <c r="AD1874" s="112"/>
    </row>
    <row r="1875" spans="1:30" s="104" customFormat="1" ht="30" customHeight="1">
      <c r="A1875" s="5"/>
      <c r="B1875" s="24"/>
      <c r="C1875" s="38" t="s">
        <v>3108</v>
      </c>
      <c r="D1875" s="39"/>
      <c r="E1875" s="39"/>
      <c r="F1875" s="800" t="s">
        <v>38</v>
      </c>
      <c r="G1875" s="801"/>
      <c r="H1875" s="40"/>
      <c r="I1875" s="512"/>
      <c r="J1875" s="391"/>
      <c r="K1875" s="120"/>
      <c r="L1875" s="116"/>
      <c r="M1875" s="116"/>
      <c r="N1875" s="287"/>
      <c r="O1875" s="287"/>
      <c r="P1875" s="287"/>
      <c r="Q1875" s="287"/>
      <c r="R1875" s="287"/>
      <c r="S1875" s="119"/>
      <c r="T1875" s="120"/>
      <c r="U1875" s="393"/>
      <c r="V1875" s="393"/>
      <c r="W1875" s="120"/>
      <c r="X1875" s="120"/>
      <c r="Y1875" s="120"/>
      <c r="Z1875" s="210"/>
      <c r="AA1875" s="210"/>
      <c r="AB1875" s="210"/>
      <c r="AC1875" s="42"/>
      <c r="AD1875" s="122"/>
    </row>
    <row r="1876" spans="1:30" s="104" customFormat="1" ht="30" customHeight="1">
      <c r="A1876" s="36"/>
      <c r="B1876" s="37"/>
      <c r="C1876" s="123" t="s">
        <v>3109</v>
      </c>
      <c r="D1876" s="124"/>
      <c r="E1876" s="124"/>
      <c r="F1876" s="894" t="s">
        <v>40</v>
      </c>
      <c r="G1876" s="895"/>
      <c r="H1876" s="125"/>
      <c r="I1876" s="520"/>
      <c r="J1876" s="584"/>
      <c r="K1876" s="585"/>
      <c r="L1876" s="582"/>
      <c r="M1876" s="582"/>
      <c r="N1876" s="586"/>
      <c r="O1876" s="586"/>
      <c r="P1876" s="586"/>
      <c r="Q1876" s="586"/>
      <c r="R1876" s="586"/>
      <c r="S1876" s="495"/>
      <c r="T1876" s="133"/>
      <c r="U1876" s="133"/>
      <c r="V1876" s="133"/>
      <c r="W1876" s="133"/>
      <c r="X1876" s="133"/>
      <c r="Y1876" s="133"/>
      <c r="Z1876" s="276"/>
      <c r="AA1876" s="276"/>
      <c r="AB1876" s="276"/>
      <c r="AC1876" s="98"/>
      <c r="AD1876" s="337"/>
    </row>
    <row r="1877" spans="1:30" s="50" customFormat="1" ht="30" customHeight="1">
      <c r="A1877" s="36"/>
      <c r="B1877" s="37"/>
      <c r="C1877" s="66" t="s">
        <v>3110</v>
      </c>
      <c r="D1877" s="67"/>
      <c r="E1877" s="67"/>
      <c r="F1877" s="762" t="s">
        <v>49</v>
      </c>
      <c r="G1877" s="765"/>
      <c r="H1877" s="226" t="s">
        <v>1299</v>
      </c>
      <c r="I1877" s="587" t="s">
        <v>44</v>
      </c>
      <c r="J1877" s="295">
        <v>1844600</v>
      </c>
      <c r="K1877" s="274" t="s">
        <v>45</v>
      </c>
      <c r="L1877" s="372" t="s">
        <v>46</v>
      </c>
      <c r="M1877" s="497"/>
      <c r="N1877" s="142">
        <v>0</v>
      </c>
      <c r="O1877" s="75">
        <f>N1877</f>
        <v>0</v>
      </c>
      <c r="P1877" s="74">
        <v>1180000</v>
      </c>
      <c r="Q1877" s="74">
        <v>1597300</v>
      </c>
      <c r="R1877" s="74">
        <v>1180000</v>
      </c>
      <c r="S1877" s="588" t="s">
        <v>3111</v>
      </c>
      <c r="T1877" s="77">
        <v>64</v>
      </c>
      <c r="U1877" s="78">
        <f t="shared" ref="U1877:V1877" si="1566">ROUNDUP(X1877,0)</f>
        <v>87</v>
      </c>
      <c r="V1877" s="78">
        <f t="shared" si="1566"/>
        <v>64</v>
      </c>
      <c r="W1877" s="78">
        <v>31.708915184046983</v>
      </c>
      <c r="X1877" s="78">
        <f t="shared" ref="X1877" si="1567">Q1877/J1877*100</f>
        <v>86.593299360294921</v>
      </c>
      <c r="Y1877" s="78">
        <f>(P1877/J1877)*100</f>
        <v>63.970508511330372</v>
      </c>
      <c r="Z1877" s="79">
        <f>J1877-P1877</f>
        <v>664600</v>
      </c>
      <c r="AA1877" s="79">
        <f>J1877-Q1877</f>
        <v>247300</v>
      </c>
      <c r="AB1877" s="79" t="e">
        <f>L1877-R1877</f>
        <v>#VALUE!</v>
      </c>
      <c r="AC1877" s="79"/>
      <c r="AD1877" s="589"/>
    </row>
    <row r="1878" spans="1:30" s="104" customFormat="1" ht="30" customHeight="1">
      <c r="A1878" s="36"/>
      <c r="B1878" s="37"/>
      <c r="C1878" s="123" t="s">
        <v>3112</v>
      </c>
      <c r="D1878" s="124"/>
      <c r="E1878" s="124"/>
      <c r="F1878" s="894" t="s">
        <v>51</v>
      </c>
      <c r="G1878" s="895"/>
      <c r="H1878" s="125"/>
      <c r="I1878" s="520"/>
      <c r="J1878" s="584"/>
      <c r="K1878" s="585"/>
      <c r="L1878" s="582"/>
      <c r="M1878" s="582"/>
      <c r="N1878" s="586"/>
      <c r="O1878" s="586"/>
      <c r="P1878" s="586"/>
      <c r="Q1878" s="586"/>
      <c r="R1878" s="586"/>
      <c r="S1878" s="495"/>
      <c r="T1878" s="133"/>
      <c r="U1878" s="133"/>
      <c r="V1878" s="133"/>
      <c r="W1878" s="133"/>
      <c r="X1878" s="133"/>
      <c r="Y1878" s="133"/>
      <c r="Z1878" s="276"/>
      <c r="AA1878" s="276"/>
      <c r="AB1878" s="276"/>
      <c r="AC1878" s="98"/>
      <c r="AD1878" s="337"/>
    </row>
    <row r="1879" spans="1:30" s="50" customFormat="1" ht="30" customHeight="1">
      <c r="A1879" s="36"/>
      <c r="B1879" s="37"/>
      <c r="C1879" s="66" t="s">
        <v>3113</v>
      </c>
      <c r="D1879" s="67"/>
      <c r="E1879" s="67"/>
      <c r="F1879" s="762" t="s">
        <v>53</v>
      </c>
      <c r="G1879" s="785"/>
      <c r="H1879" s="226" t="s">
        <v>1299</v>
      </c>
      <c r="I1879" s="587" t="s">
        <v>44</v>
      </c>
      <c r="J1879" s="295">
        <v>6395627100</v>
      </c>
      <c r="K1879" s="274" t="s">
        <v>45</v>
      </c>
      <c r="L1879" s="372" t="s">
        <v>46</v>
      </c>
      <c r="M1879" s="497"/>
      <c r="N1879" s="142">
        <v>1826337557</v>
      </c>
      <c r="O1879" s="75">
        <v>2145805745</v>
      </c>
      <c r="P1879" s="74">
        <v>3133898011</v>
      </c>
      <c r="Q1879" s="74">
        <v>3739633625</v>
      </c>
      <c r="R1879" s="74">
        <v>3133898011</v>
      </c>
      <c r="S1879" s="588" t="s">
        <v>3111</v>
      </c>
      <c r="T1879" s="77">
        <v>50</v>
      </c>
      <c r="U1879" s="78">
        <f t="shared" ref="U1879:V1881" si="1568">ROUNDUP(X1879,0)</f>
        <v>59</v>
      </c>
      <c r="V1879" s="78">
        <f t="shared" si="1568"/>
        <v>50</v>
      </c>
      <c r="W1879" s="78">
        <v>31.708915184046983</v>
      </c>
      <c r="X1879" s="78">
        <f t="shared" ref="X1879:X1881" si="1569">Q1879/J1879*100</f>
        <v>58.47172711179487</v>
      </c>
      <c r="Y1879" s="78">
        <f>(P1879/J1879)*100</f>
        <v>49.000636872653189</v>
      </c>
      <c r="Z1879" s="79">
        <f t="shared" ref="Z1879:AB1881" si="1570">J1879-P1879</f>
        <v>3261729089</v>
      </c>
      <c r="AA1879" s="79">
        <f>J1879-Q1879</f>
        <v>2655993475</v>
      </c>
      <c r="AB1879" s="79" t="e">
        <f t="shared" si="1570"/>
        <v>#VALUE!</v>
      </c>
      <c r="AC1879" s="79"/>
      <c r="AD1879" s="589"/>
    </row>
    <row r="1880" spans="1:30" s="50" customFormat="1" ht="30" customHeight="1">
      <c r="A1880" s="36"/>
      <c r="B1880" s="37"/>
      <c r="C1880" s="66" t="s">
        <v>3114</v>
      </c>
      <c r="D1880" s="67"/>
      <c r="E1880" s="67"/>
      <c r="F1880" s="762" t="s">
        <v>174</v>
      </c>
      <c r="G1880" s="785"/>
      <c r="H1880" s="226" t="s">
        <v>1299</v>
      </c>
      <c r="I1880" s="587" t="s">
        <v>44</v>
      </c>
      <c r="J1880" s="295">
        <v>41427600</v>
      </c>
      <c r="K1880" s="274" t="s">
        <v>45</v>
      </c>
      <c r="L1880" s="372" t="s">
        <v>46</v>
      </c>
      <c r="M1880" s="497"/>
      <c r="N1880" s="142">
        <v>10356900</v>
      </c>
      <c r="O1880" s="75">
        <v>24166100</v>
      </c>
      <c r="P1880" s="74">
        <v>17261500</v>
      </c>
      <c r="Q1880" s="74">
        <v>24166100</v>
      </c>
      <c r="R1880" s="74">
        <v>17261500</v>
      </c>
      <c r="S1880" s="588" t="s">
        <v>3111</v>
      </c>
      <c r="T1880" s="77">
        <v>42</v>
      </c>
      <c r="U1880" s="78">
        <f t="shared" si="1568"/>
        <v>59</v>
      </c>
      <c r="V1880" s="78">
        <f t="shared" si="1568"/>
        <v>42</v>
      </c>
      <c r="W1880" s="78">
        <v>31.708915184046983</v>
      </c>
      <c r="X1880" s="78">
        <f t="shared" si="1569"/>
        <v>58.333333333333336</v>
      </c>
      <c r="Y1880" s="78">
        <f>(P1880/J1880)*100</f>
        <v>41.666666666666671</v>
      </c>
      <c r="Z1880" s="79">
        <f t="shared" si="1570"/>
        <v>24166100</v>
      </c>
      <c r="AA1880" s="79">
        <f>J1880-Q1880</f>
        <v>17261500</v>
      </c>
      <c r="AB1880" s="79" t="e">
        <f t="shared" si="1570"/>
        <v>#VALUE!</v>
      </c>
      <c r="AC1880" s="79"/>
      <c r="AD1880" s="589"/>
    </row>
    <row r="1881" spans="1:30" s="50" customFormat="1" ht="30" customHeight="1">
      <c r="A1881" s="36"/>
      <c r="B1881" s="37"/>
      <c r="C1881" s="66" t="s">
        <v>3115</v>
      </c>
      <c r="D1881" s="67"/>
      <c r="E1881" s="67"/>
      <c r="F1881" s="762" t="s">
        <v>57</v>
      </c>
      <c r="G1881" s="785"/>
      <c r="H1881" s="226" t="s">
        <v>1299</v>
      </c>
      <c r="I1881" s="587" t="s">
        <v>44</v>
      </c>
      <c r="J1881" s="295">
        <v>1711900</v>
      </c>
      <c r="K1881" s="274" t="s">
        <v>45</v>
      </c>
      <c r="L1881" s="372" t="s">
        <v>46</v>
      </c>
      <c r="M1881" s="497"/>
      <c r="N1881" s="142">
        <f t="shared" ref="N1881:O1881" si="1571">M1881</f>
        <v>0</v>
      </c>
      <c r="O1881" s="75">
        <f t="shared" si="1571"/>
        <v>0</v>
      </c>
      <c r="P1881" s="74">
        <v>1000000</v>
      </c>
      <c r="Q1881" s="74">
        <v>1660200</v>
      </c>
      <c r="R1881" s="74">
        <v>1000000</v>
      </c>
      <c r="S1881" s="588" t="s">
        <v>3111</v>
      </c>
      <c r="T1881" s="77">
        <v>59</v>
      </c>
      <c r="U1881" s="78">
        <f t="shared" si="1568"/>
        <v>97</v>
      </c>
      <c r="V1881" s="78">
        <f t="shared" si="1568"/>
        <v>59</v>
      </c>
      <c r="W1881" s="78">
        <v>31.708915184046983</v>
      </c>
      <c r="X1881" s="78">
        <f t="shared" si="1569"/>
        <v>96.97996378293125</v>
      </c>
      <c r="Y1881" s="78">
        <f>(P1881/J1881)*100</f>
        <v>58.41462702260646</v>
      </c>
      <c r="Z1881" s="79">
        <f t="shared" si="1570"/>
        <v>711900</v>
      </c>
      <c r="AA1881" s="79">
        <f>J1881-Q1881</f>
        <v>51700</v>
      </c>
      <c r="AB1881" s="79" t="e">
        <f t="shared" si="1570"/>
        <v>#VALUE!</v>
      </c>
      <c r="AC1881" s="79"/>
      <c r="AD1881" s="589"/>
    </row>
    <row r="1882" spans="1:30" s="104" customFormat="1" ht="30" customHeight="1">
      <c r="A1882" s="36"/>
      <c r="B1882" s="37"/>
      <c r="C1882" s="123" t="s">
        <v>3116</v>
      </c>
      <c r="D1882" s="124"/>
      <c r="E1882" s="124"/>
      <c r="F1882" s="894" t="s">
        <v>63</v>
      </c>
      <c r="G1882" s="895"/>
      <c r="H1882" s="125"/>
      <c r="I1882" s="520"/>
      <c r="J1882" s="584"/>
      <c r="K1882" s="585"/>
      <c r="L1882" s="582"/>
      <c r="M1882" s="582"/>
      <c r="N1882" s="586"/>
      <c r="O1882" s="586"/>
      <c r="P1882" s="586"/>
      <c r="Q1882" s="586"/>
      <c r="R1882" s="586"/>
      <c r="S1882" s="495"/>
      <c r="T1882" s="133"/>
      <c r="U1882" s="133"/>
      <c r="V1882" s="133"/>
      <c r="W1882" s="133"/>
      <c r="X1882" s="133"/>
      <c r="Y1882" s="133"/>
      <c r="Z1882" s="276"/>
      <c r="AA1882" s="276"/>
      <c r="AB1882" s="276"/>
      <c r="AC1882" s="98"/>
      <c r="AD1882" s="337"/>
    </row>
    <row r="1883" spans="1:30" s="50" customFormat="1" ht="30" customHeight="1">
      <c r="A1883" s="36"/>
      <c r="B1883" s="37"/>
      <c r="C1883" s="66" t="s">
        <v>3117</v>
      </c>
      <c r="D1883" s="67"/>
      <c r="E1883" s="67"/>
      <c r="F1883" s="762" t="s">
        <v>65</v>
      </c>
      <c r="G1883" s="765"/>
      <c r="H1883" s="226" t="s">
        <v>1299</v>
      </c>
      <c r="I1883" s="587" t="s">
        <v>44</v>
      </c>
      <c r="J1883" s="295">
        <v>1990400</v>
      </c>
      <c r="K1883" s="274" t="s">
        <v>45</v>
      </c>
      <c r="L1883" s="372" t="s">
        <v>46</v>
      </c>
      <c r="M1883" s="497"/>
      <c r="N1883" s="142">
        <v>0</v>
      </c>
      <c r="O1883" s="75">
        <f t="shared" ref="O1883:R1887" si="1572">N1883</f>
        <v>0</v>
      </c>
      <c r="P1883" s="74">
        <f t="shared" si="1572"/>
        <v>0</v>
      </c>
      <c r="Q1883" s="74">
        <v>1872000</v>
      </c>
      <c r="R1883" s="74">
        <f t="shared" si="1572"/>
        <v>1872000</v>
      </c>
      <c r="S1883" s="588" t="s">
        <v>3111</v>
      </c>
      <c r="T1883" s="77">
        <v>0</v>
      </c>
      <c r="U1883" s="78">
        <f t="shared" ref="U1883:V1887" si="1573">ROUNDUP(X1883,0)</f>
        <v>95</v>
      </c>
      <c r="V1883" s="78">
        <f t="shared" si="1573"/>
        <v>0</v>
      </c>
      <c r="W1883" s="78">
        <v>31.708915184046983</v>
      </c>
      <c r="X1883" s="78">
        <f t="shared" ref="X1883:X1887" si="1574">Q1883/J1883*100</f>
        <v>94.051446945337631</v>
      </c>
      <c r="Y1883" s="78">
        <f>(P1883/J1883)*100</f>
        <v>0</v>
      </c>
      <c r="Z1883" s="79">
        <f t="shared" ref="Z1883:AB1887" si="1575">J1883-P1883</f>
        <v>1990400</v>
      </c>
      <c r="AA1883" s="79">
        <f>J1883-Q1883</f>
        <v>118400</v>
      </c>
      <c r="AB1883" s="79" t="e">
        <f t="shared" si="1575"/>
        <v>#VALUE!</v>
      </c>
      <c r="AC1883" s="79"/>
      <c r="AD1883" s="589"/>
    </row>
    <row r="1884" spans="1:30" s="50" customFormat="1" ht="30" customHeight="1">
      <c r="A1884" s="36"/>
      <c r="B1884" s="37"/>
      <c r="C1884" s="66" t="s">
        <v>3118</v>
      </c>
      <c r="D1884" s="67"/>
      <c r="E1884" s="67"/>
      <c r="F1884" s="762" t="s">
        <v>67</v>
      </c>
      <c r="G1884" s="765"/>
      <c r="H1884" s="226" t="s">
        <v>1299</v>
      </c>
      <c r="I1884" s="587" t="s">
        <v>44</v>
      </c>
      <c r="J1884" s="295">
        <v>11999600</v>
      </c>
      <c r="K1884" s="274" t="s">
        <v>45</v>
      </c>
      <c r="L1884" s="372" t="s">
        <v>46</v>
      </c>
      <c r="M1884" s="497"/>
      <c r="N1884" s="142">
        <v>0</v>
      </c>
      <c r="O1884" s="75">
        <f t="shared" si="1572"/>
        <v>0</v>
      </c>
      <c r="P1884" s="74">
        <v>5923700</v>
      </c>
      <c r="Q1884" s="74">
        <v>9617400</v>
      </c>
      <c r="R1884" s="74">
        <v>5923700</v>
      </c>
      <c r="S1884" s="588" t="s">
        <v>3111</v>
      </c>
      <c r="T1884" s="77">
        <v>50</v>
      </c>
      <c r="U1884" s="78">
        <f t="shared" si="1573"/>
        <v>81</v>
      </c>
      <c r="V1884" s="78">
        <f t="shared" si="1573"/>
        <v>50</v>
      </c>
      <c r="W1884" s="78">
        <v>31.708915184046983</v>
      </c>
      <c r="X1884" s="78">
        <f t="shared" si="1574"/>
        <v>80.147671589052976</v>
      </c>
      <c r="Y1884" s="78">
        <f>(P1884/J1884)*100</f>
        <v>49.365812193739785</v>
      </c>
      <c r="Z1884" s="79">
        <f t="shared" si="1575"/>
        <v>6075900</v>
      </c>
      <c r="AA1884" s="79">
        <f>J1884-Q1884</f>
        <v>2382200</v>
      </c>
      <c r="AB1884" s="79" t="e">
        <f t="shared" si="1575"/>
        <v>#VALUE!</v>
      </c>
      <c r="AC1884" s="79"/>
      <c r="AD1884" s="589"/>
    </row>
    <row r="1885" spans="1:30" s="50" customFormat="1" ht="30" customHeight="1">
      <c r="A1885" s="36"/>
      <c r="B1885" s="37"/>
      <c r="C1885" s="66" t="s">
        <v>3119</v>
      </c>
      <c r="D1885" s="67"/>
      <c r="E1885" s="67"/>
      <c r="F1885" s="762" t="s">
        <v>69</v>
      </c>
      <c r="G1885" s="765"/>
      <c r="H1885" s="226" t="s">
        <v>1299</v>
      </c>
      <c r="I1885" s="587" t="s">
        <v>44</v>
      </c>
      <c r="J1885" s="295">
        <v>4493700</v>
      </c>
      <c r="K1885" s="274" t="s">
        <v>45</v>
      </c>
      <c r="L1885" s="372" t="s">
        <v>46</v>
      </c>
      <c r="M1885" s="497"/>
      <c r="N1885" s="142">
        <v>0</v>
      </c>
      <c r="O1885" s="75">
        <f t="shared" si="1572"/>
        <v>0</v>
      </c>
      <c r="P1885" s="74">
        <f t="shared" si="1572"/>
        <v>0</v>
      </c>
      <c r="Q1885" s="74">
        <v>2858000</v>
      </c>
      <c r="R1885" s="74">
        <f t="shared" si="1572"/>
        <v>2858000</v>
      </c>
      <c r="S1885" s="588" t="s">
        <v>3111</v>
      </c>
      <c r="T1885" s="77">
        <v>0</v>
      </c>
      <c r="U1885" s="78">
        <f t="shared" si="1573"/>
        <v>64</v>
      </c>
      <c r="V1885" s="78">
        <f t="shared" si="1573"/>
        <v>0</v>
      </c>
      <c r="W1885" s="78">
        <v>31.708915184046983</v>
      </c>
      <c r="X1885" s="78">
        <f t="shared" si="1574"/>
        <v>63.600151322963264</v>
      </c>
      <c r="Y1885" s="78">
        <f>(P1885/J1885)*100</f>
        <v>0</v>
      </c>
      <c r="Z1885" s="79">
        <f t="shared" si="1575"/>
        <v>4493700</v>
      </c>
      <c r="AA1885" s="79">
        <f>J1885-Q1885</f>
        <v>1635700</v>
      </c>
      <c r="AB1885" s="79" t="e">
        <f t="shared" si="1575"/>
        <v>#VALUE!</v>
      </c>
      <c r="AC1885" s="79"/>
      <c r="AD1885" s="589"/>
    </row>
    <row r="1886" spans="1:30" s="50" customFormat="1" ht="30" customHeight="1">
      <c r="A1886" s="36"/>
      <c r="B1886" s="37"/>
      <c r="C1886" s="66" t="s">
        <v>3120</v>
      </c>
      <c r="D1886" s="67"/>
      <c r="E1886" s="67"/>
      <c r="F1886" s="762" t="s">
        <v>71</v>
      </c>
      <c r="G1886" s="765"/>
      <c r="H1886" s="226" t="s">
        <v>1299</v>
      </c>
      <c r="I1886" s="587" t="s">
        <v>44</v>
      </c>
      <c r="J1886" s="295">
        <v>8740400</v>
      </c>
      <c r="K1886" s="274" t="s">
        <v>45</v>
      </c>
      <c r="L1886" s="372" t="s">
        <v>46</v>
      </c>
      <c r="M1886" s="497"/>
      <c r="N1886" s="142">
        <f t="shared" ref="N1886:N1887" si="1576">M1886</f>
        <v>0</v>
      </c>
      <c r="O1886" s="75">
        <f t="shared" si="1572"/>
        <v>0</v>
      </c>
      <c r="P1886" s="74">
        <f t="shared" si="1572"/>
        <v>0</v>
      </c>
      <c r="Q1886" s="74">
        <v>5890900</v>
      </c>
      <c r="R1886" s="74">
        <f t="shared" si="1572"/>
        <v>5890900</v>
      </c>
      <c r="S1886" s="588" t="s">
        <v>3111</v>
      </c>
      <c r="T1886" s="77">
        <v>0</v>
      </c>
      <c r="U1886" s="78">
        <f t="shared" si="1573"/>
        <v>68</v>
      </c>
      <c r="V1886" s="78">
        <f t="shared" si="1573"/>
        <v>0</v>
      </c>
      <c r="W1886" s="78">
        <v>31.708915184046983</v>
      </c>
      <c r="X1886" s="78">
        <f t="shared" si="1574"/>
        <v>67.398517230332715</v>
      </c>
      <c r="Y1886" s="78">
        <f>(P1886/J1886)*100</f>
        <v>0</v>
      </c>
      <c r="Z1886" s="79">
        <f t="shared" si="1575"/>
        <v>8740400</v>
      </c>
      <c r="AA1886" s="79">
        <f>J1886-Q1886</f>
        <v>2849500</v>
      </c>
      <c r="AB1886" s="79" t="e">
        <f t="shared" si="1575"/>
        <v>#VALUE!</v>
      </c>
      <c r="AC1886" s="79"/>
      <c r="AD1886" s="589"/>
    </row>
    <row r="1887" spans="1:30" s="50" customFormat="1" ht="30" customHeight="1">
      <c r="A1887" s="36"/>
      <c r="B1887" s="37"/>
      <c r="C1887" s="66" t="s">
        <v>3121</v>
      </c>
      <c r="D1887" s="67"/>
      <c r="E1887" s="67"/>
      <c r="F1887" s="762" t="s">
        <v>77</v>
      </c>
      <c r="G1887" s="765"/>
      <c r="H1887" s="226" t="s">
        <v>1299</v>
      </c>
      <c r="I1887" s="587" t="s">
        <v>44</v>
      </c>
      <c r="J1887" s="295">
        <v>36800000</v>
      </c>
      <c r="K1887" s="274" t="s">
        <v>45</v>
      </c>
      <c r="L1887" s="372" t="s">
        <v>46</v>
      </c>
      <c r="M1887" s="497"/>
      <c r="N1887" s="142">
        <f t="shared" si="1576"/>
        <v>0</v>
      </c>
      <c r="O1887" s="75">
        <f t="shared" si="1572"/>
        <v>0</v>
      </c>
      <c r="P1887" s="74">
        <f t="shared" si="1572"/>
        <v>0</v>
      </c>
      <c r="Q1887" s="74">
        <v>3600000</v>
      </c>
      <c r="R1887" s="74">
        <f t="shared" si="1572"/>
        <v>3600000</v>
      </c>
      <c r="S1887" s="588" t="s">
        <v>3111</v>
      </c>
      <c r="T1887" s="77">
        <v>0</v>
      </c>
      <c r="U1887" s="78">
        <f t="shared" si="1573"/>
        <v>10</v>
      </c>
      <c r="V1887" s="78">
        <f t="shared" si="1573"/>
        <v>0</v>
      </c>
      <c r="W1887" s="78">
        <v>31.708915184046983</v>
      </c>
      <c r="X1887" s="78">
        <f t="shared" si="1574"/>
        <v>9.7826086956521738</v>
      </c>
      <c r="Y1887" s="78">
        <f>(P1887/J1887)*100</f>
        <v>0</v>
      </c>
      <c r="Z1887" s="79">
        <f t="shared" si="1575"/>
        <v>36800000</v>
      </c>
      <c r="AA1887" s="79">
        <f>J1887-Q1887</f>
        <v>33200000</v>
      </c>
      <c r="AB1887" s="79" t="e">
        <f t="shared" si="1575"/>
        <v>#VALUE!</v>
      </c>
      <c r="AC1887" s="79"/>
      <c r="AD1887" s="589"/>
    </row>
    <row r="1888" spans="1:30" s="35" customFormat="1" ht="30" customHeight="1">
      <c r="A1888" s="264"/>
      <c r="B1888" s="265"/>
      <c r="C1888" s="51" t="s">
        <v>3122</v>
      </c>
      <c r="D1888" s="171"/>
      <c r="E1888" s="171"/>
      <c r="F1888" s="802" t="s">
        <v>193</v>
      </c>
      <c r="G1888" s="803"/>
      <c r="H1888" s="53"/>
      <c r="I1888" s="221"/>
      <c r="J1888" s="418"/>
      <c r="K1888" s="419"/>
      <c r="L1888" s="582"/>
      <c r="M1888" s="583"/>
      <c r="N1888" s="431"/>
      <c r="O1888" s="291"/>
      <c r="P1888" s="431"/>
      <c r="Q1888" s="431"/>
      <c r="R1888" s="431"/>
      <c r="S1888" s="292"/>
      <c r="T1888" s="220"/>
      <c r="U1888" s="220"/>
      <c r="V1888" s="220"/>
      <c r="W1888" s="220"/>
      <c r="X1888" s="220"/>
      <c r="Y1888" s="220"/>
      <c r="Z1888" s="215"/>
      <c r="AA1888" s="215"/>
      <c r="AB1888" s="215"/>
      <c r="AC1888" s="63"/>
      <c r="AD1888" s="64"/>
    </row>
    <row r="1889" spans="1:30" s="100" customFormat="1" ht="30" customHeight="1">
      <c r="A1889" s="271"/>
      <c r="B1889" s="272"/>
      <c r="C1889" s="82" t="s">
        <v>3123</v>
      </c>
      <c r="D1889" s="83"/>
      <c r="E1889" s="83"/>
      <c r="F1889" s="822" t="s">
        <v>195</v>
      </c>
      <c r="G1889" s="823"/>
      <c r="H1889" s="159" t="s">
        <v>376</v>
      </c>
      <c r="I1889" s="145" t="s">
        <v>44</v>
      </c>
      <c r="J1889" s="222">
        <v>15464000</v>
      </c>
      <c r="K1889" s="223" t="s">
        <v>45</v>
      </c>
      <c r="L1889" s="149" t="s">
        <v>46</v>
      </c>
      <c r="M1889" s="147"/>
      <c r="N1889" s="142">
        <f t="shared" ref="N1889" si="1577">M1889</f>
        <v>0</v>
      </c>
      <c r="O1889" s="75">
        <f>N1889</f>
        <v>0</v>
      </c>
      <c r="P1889" s="74">
        <f t="shared" ref="P1889:R1889" si="1578">O1889</f>
        <v>0</v>
      </c>
      <c r="Q1889" s="74">
        <v>10464000</v>
      </c>
      <c r="R1889" s="74">
        <f t="shared" si="1578"/>
        <v>10464000</v>
      </c>
      <c r="S1889" s="142">
        <f>P1889</f>
        <v>0</v>
      </c>
      <c r="T1889" s="77">
        <v>0</v>
      </c>
      <c r="U1889" s="78">
        <f t="shared" ref="U1889:V1889" si="1579">ROUNDUP(X1889,0)</f>
        <v>68</v>
      </c>
      <c r="V1889" s="78">
        <f t="shared" si="1579"/>
        <v>0</v>
      </c>
      <c r="W1889" s="78">
        <v>31.708915184046983</v>
      </c>
      <c r="X1889" s="78">
        <f t="shared" ref="X1889" si="1580">Q1889/J1889*100</f>
        <v>67.666839110191418</v>
      </c>
      <c r="Y1889" s="78">
        <f>(P1889/J1889)*100</f>
        <v>0</v>
      </c>
      <c r="Z1889" s="79">
        <f>J1889-P1889</f>
        <v>15464000</v>
      </c>
      <c r="AA1889" s="79">
        <f>J1889-Q1889</f>
        <v>5000000</v>
      </c>
      <c r="AB1889" s="79" t="e">
        <f>L1889-R1889</f>
        <v>#VALUE!</v>
      </c>
      <c r="AC1889" s="102"/>
      <c r="AD1889" s="103"/>
    </row>
    <row r="1890" spans="1:30" s="35" customFormat="1" ht="30" customHeight="1">
      <c r="A1890" s="264"/>
      <c r="B1890" s="265"/>
      <c r="C1890" s="51" t="s">
        <v>3124</v>
      </c>
      <c r="D1890" s="171"/>
      <c r="E1890" s="171"/>
      <c r="F1890" s="802" t="s">
        <v>79</v>
      </c>
      <c r="G1890" s="803"/>
      <c r="H1890" s="53"/>
      <c r="I1890" s="221"/>
      <c r="J1890" s="418"/>
      <c r="K1890" s="419"/>
      <c r="L1890" s="582"/>
      <c r="M1890" s="583"/>
      <c r="N1890" s="431"/>
      <c r="O1890" s="291"/>
      <c r="P1890" s="431"/>
      <c r="Q1890" s="431"/>
      <c r="R1890" s="431"/>
      <c r="S1890" s="292"/>
      <c r="T1890" s="220"/>
      <c r="U1890" s="220"/>
      <c r="V1890" s="220"/>
      <c r="W1890" s="220"/>
      <c r="X1890" s="220"/>
      <c r="Y1890" s="220"/>
      <c r="Z1890" s="215"/>
      <c r="AA1890" s="215"/>
      <c r="AB1890" s="215"/>
      <c r="AC1890" s="63"/>
      <c r="AD1890" s="64"/>
    </row>
    <row r="1891" spans="1:30" s="100" customFormat="1" ht="30" customHeight="1">
      <c r="A1891" s="271"/>
      <c r="B1891" s="272"/>
      <c r="C1891" s="82" t="s">
        <v>3125</v>
      </c>
      <c r="D1891" s="83"/>
      <c r="E1891" s="83"/>
      <c r="F1891" s="822" t="s">
        <v>81</v>
      </c>
      <c r="G1891" s="823"/>
      <c r="H1891" s="159" t="s">
        <v>376</v>
      </c>
      <c r="I1891" s="145" t="s">
        <v>44</v>
      </c>
      <c r="J1891" s="222">
        <v>1300000</v>
      </c>
      <c r="K1891" s="223" t="s">
        <v>45</v>
      </c>
      <c r="L1891" s="149" t="s">
        <v>46</v>
      </c>
      <c r="M1891" s="147"/>
      <c r="N1891" s="142">
        <v>300000</v>
      </c>
      <c r="O1891" s="75">
        <v>300000</v>
      </c>
      <c r="P1891" s="74">
        <f t="shared" ref="P1891:R1893" si="1581">O1891</f>
        <v>300000</v>
      </c>
      <c r="Q1891" s="74">
        <f t="shared" si="1581"/>
        <v>300000</v>
      </c>
      <c r="R1891" s="74">
        <f t="shared" si="1581"/>
        <v>300000</v>
      </c>
      <c r="S1891" s="142">
        <f>P1891</f>
        <v>300000</v>
      </c>
      <c r="T1891" s="77">
        <v>24</v>
      </c>
      <c r="U1891" s="78">
        <f t="shared" ref="U1891:V1893" si="1582">ROUNDUP(X1891,0)</f>
        <v>24</v>
      </c>
      <c r="V1891" s="78">
        <f t="shared" si="1582"/>
        <v>24</v>
      </c>
      <c r="W1891" s="78">
        <v>31.708915184046983</v>
      </c>
      <c r="X1891" s="78">
        <f t="shared" ref="X1891:X1893" si="1583">Q1891/J1891*100</f>
        <v>23.076923076923077</v>
      </c>
      <c r="Y1891" s="78">
        <f>(P1891/J1891)*100</f>
        <v>23.076923076923077</v>
      </c>
      <c r="Z1891" s="79">
        <f t="shared" ref="Z1891:AB1893" si="1584">J1891-P1891</f>
        <v>1000000</v>
      </c>
      <c r="AA1891" s="79">
        <f>J1891-Q1891</f>
        <v>1000000</v>
      </c>
      <c r="AB1891" s="79" t="e">
        <f t="shared" si="1584"/>
        <v>#VALUE!</v>
      </c>
      <c r="AC1891" s="102"/>
      <c r="AD1891" s="103"/>
    </row>
    <row r="1892" spans="1:30" s="100" customFormat="1" ht="30" customHeight="1">
      <c r="A1892" s="271"/>
      <c r="B1892" s="272"/>
      <c r="C1892" s="82" t="s">
        <v>3126</v>
      </c>
      <c r="D1892" s="83"/>
      <c r="E1892" s="83"/>
      <c r="F1892" s="822" t="s">
        <v>83</v>
      </c>
      <c r="G1892" s="849"/>
      <c r="H1892" s="159" t="s">
        <v>376</v>
      </c>
      <c r="I1892" s="145" t="s">
        <v>44</v>
      </c>
      <c r="J1892" s="222">
        <v>17912300</v>
      </c>
      <c r="K1892" s="223" t="s">
        <v>45</v>
      </c>
      <c r="L1892" s="149" t="s">
        <v>46</v>
      </c>
      <c r="M1892" s="147"/>
      <c r="N1892" s="142">
        <v>1020000</v>
      </c>
      <c r="O1892" s="75">
        <v>3304000</v>
      </c>
      <c r="P1892" s="74">
        <f t="shared" si="1581"/>
        <v>3304000</v>
      </c>
      <c r="Q1892" s="74">
        <v>4130700</v>
      </c>
      <c r="R1892" s="74">
        <f t="shared" si="1581"/>
        <v>4130700</v>
      </c>
      <c r="S1892" s="142">
        <f>P1892</f>
        <v>3304000</v>
      </c>
      <c r="T1892" s="77">
        <v>19</v>
      </c>
      <c r="U1892" s="78">
        <f t="shared" si="1582"/>
        <v>24</v>
      </c>
      <c r="V1892" s="78">
        <f t="shared" si="1582"/>
        <v>19</v>
      </c>
      <c r="W1892" s="78">
        <v>31.708915184046983</v>
      </c>
      <c r="X1892" s="78">
        <f t="shared" si="1583"/>
        <v>23.060690140294657</v>
      </c>
      <c r="Y1892" s="78">
        <f>(P1892/J1892)*100</f>
        <v>18.44542576888507</v>
      </c>
      <c r="Z1892" s="79">
        <f t="shared" si="1584"/>
        <v>14608300</v>
      </c>
      <c r="AA1892" s="79">
        <f>J1892-Q1892</f>
        <v>13781600</v>
      </c>
      <c r="AB1892" s="79" t="e">
        <f t="shared" si="1584"/>
        <v>#VALUE!</v>
      </c>
      <c r="AC1892" s="102"/>
      <c r="AD1892" s="103"/>
    </row>
    <row r="1893" spans="1:30" s="100" customFormat="1" ht="30" customHeight="1">
      <c r="A1893" s="271"/>
      <c r="B1893" s="272"/>
      <c r="C1893" s="82" t="s">
        <v>3127</v>
      </c>
      <c r="D1893" s="83"/>
      <c r="E1893" s="83"/>
      <c r="F1893" s="822" t="s">
        <v>87</v>
      </c>
      <c r="G1893" s="849"/>
      <c r="H1893" s="159" t="s">
        <v>376</v>
      </c>
      <c r="I1893" s="145" t="s">
        <v>44</v>
      </c>
      <c r="J1893" s="222">
        <v>72662400</v>
      </c>
      <c r="K1893" s="223" t="s">
        <v>45</v>
      </c>
      <c r="L1893" s="149" t="s">
        <v>46</v>
      </c>
      <c r="M1893" s="147"/>
      <c r="N1893" s="142">
        <v>18000000</v>
      </c>
      <c r="O1893" s="75">
        <v>42000000</v>
      </c>
      <c r="P1893" s="74">
        <f t="shared" si="1581"/>
        <v>42000000</v>
      </c>
      <c r="Q1893" s="74">
        <f t="shared" si="1581"/>
        <v>42000000</v>
      </c>
      <c r="R1893" s="74">
        <f t="shared" si="1581"/>
        <v>42000000</v>
      </c>
      <c r="S1893" s="142">
        <f>P1893</f>
        <v>42000000</v>
      </c>
      <c r="T1893" s="77">
        <v>58</v>
      </c>
      <c r="U1893" s="78">
        <f t="shared" si="1582"/>
        <v>58</v>
      </c>
      <c r="V1893" s="78">
        <f t="shared" si="1582"/>
        <v>58</v>
      </c>
      <c r="W1893" s="78">
        <v>31.708915184046983</v>
      </c>
      <c r="X1893" s="78">
        <f t="shared" si="1583"/>
        <v>57.801558990619625</v>
      </c>
      <c r="Y1893" s="78">
        <f>(P1893/J1893)*100</f>
        <v>57.801558990619625</v>
      </c>
      <c r="Z1893" s="79">
        <f t="shared" si="1584"/>
        <v>30662400</v>
      </c>
      <c r="AA1893" s="79">
        <f>J1893-Q1893</f>
        <v>30662400</v>
      </c>
      <c r="AB1893" s="79" t="e">
        <f t="shared" si="1584"/>
        <v>#VALUE!</v>
      </c>
      <c r="AC1893" s="102"/>
      <c r="AD1893" s="103"/>
    </row>
    <row r="1894" spans="1:30" s="104" customFormat="1" ht="30" customHeight="1">
      <c r="A1894" s="36"/>
      <c r="B1894" s="37"/>
      <c r="C1894" s="123" t="s">
        <v>3128</v>
      </c>
      <c r="D1894" s="124"/>
      <c r="E1894" s="124"/>
      <c r="F1894" s="894" t="s">
        <v>90</v>
      </c>
      <c r="G1894" s="895"/>
      <c r="H1894" s="125"/>
      <c r="I1894" s="520"/>
      <c r="J1894" s="584"/>
      <c r="K1894" s="585"/>
      <c r="L1894" s="582"/>
      <c r="M1894" s="582"/>
      <c r="N1894" s="586"/>
      <c r="O1894" s="586"/>
      <c r="P1894" s="586"/>
      <c r="Q1894" s="586"/>
      <c r="R1894" s="586"/>
      <c r="S1894" s="495"/>
      <c r="T1894" s="133"/>
      <c r="U1894" s="133"/>
      <c r="V1894" s="133"/>
      <c r="W1894" s="133"/>
      <c r="X1894" s="133"/>
      <c r="Y1894" s="133"/>
      <c r="Z1894" s="276"/>
      <c r="AA1894" s="276"/>
      <c r="AB1894" s="276"/>
      <c r="AC1894" s="98"/>
      <c r="AD1894" s="337"/>
    </row>
    <row r="1895" spans="1:30" s="50" customFormat="1" ht="30" customHeight="1">
      <c r="A1895" s="277"/>
      <c r="B1895" s="278"/>
      <c r="C1895" s="66" t="s">
        <v>3129</v>
      </c>
      <c r="D1895" s="590"/>
      <c r="E1895" s="591"/>
      <c r="F1895" s="762" t="s">
        <v>1332</v>
      </c>
      <c r="G1895" s="785"/>
      <c r="H1895" s="226" t="s">
        <v>1299</v>
      </c>
      <c r="I1895" s="587" t="s">
        <v>44</v>
      </c>
      <c r="J1895" s="295">
        <v>37767750</v>
      </c>
      <c r="K1895" s="274" t="s">
        <v>45</v>
      </c>
      <c r="L1895" s="372" t="s">
        <v>46</v>
      </c>
      <c r="M1895" s="592"/>
      <c r="N1895" s="142">
        <v>4600000</v>
      </c>
      <c r="O1895" s="75">
        <v>14346000</v>
      </c>
      <c r="P1895" s="74">
        <f t="shared" ref="P1895:R1896" si="1585">O1895</f>
        <v>14346000</v>
      </c>
      <c r="Q1895" s="74">
        <v>20219700</v>
      </c>
      <c r="R1895" s="74">
        <f t="shared" si="1585"/>
        <v>20219700</v>
      </c>
      <c r="S1895" s="588" t="s">
        <v>3111</v>
      </c>
      <c r="T1895" s="77">
        <v>38</v>
      </c>
      <c r="U1895" s="78">
        <f t="shared" ref="U1895:V1896" si="1586">ROUNDUP(X1895,0)</f>
        <v>54</v>
      </c>
      <c r="V1895" s="78">
        <f t="shared" si="1586"/>
        <v>38</v>
      </c>
      <c r="W1895" s="78">
        <v>31.708915184046983</v>
      </c>
      <c r="X1895" s="78">
        <f t="shared" ref="X1895:X1896" si="1587">Q1895/J1895*100</f>
        <v>53.536946204102712</v>
      </c>
      <c r="Y1895" s="78">
        <f>(P1895/J1895)*100</f>
        <v>37.984788609329392</v>
      </c>
      <c r="Z1895" s="79">
        <f t="shared" ref="Z1895:AB1896" si="1588">J1895-P1895</f>
        <v>23421750</v>
      </c>
      <c r="AA1895" s="79">
        <f>J1895-Q1895</f>
        <v>17548050</v>
      </c>
      <c r="AB1895" s="79" t="e">
        <f t="shared" si="1588"/>
        <v>#VALUE!</v>
      </c>
      <c r="AC1895" s="79"/>
      <c r="AD1895" s="589"/>
    </row>
    <row r="1896" spans="1:30" s="50" customFormat="1" ht="27.75" customHeight="1">
      <c r="A1896" s="277"/>
      <c r="B1896" s="278"/>
      <c r="C1896" s="66" t="s">
        <v>3130</v>
      </c>
      <c r="D1896" s="590"/>
      <c r="E1896" s="591"/>
      <c r="F1896" s="762" t="s">
        <v>206</v>
      </c>
      <c r="G1896" s="785"/>
      <c r="H1896" s="226" t="s">
        <v>1299</v>
      </c>
      <c r="I1896" s="587" t="s">
        <v>44</v>
      </c>
      <c r="J1896" s="295">
        <v>14722900</v>
      </c>
      <c r="K1896" s="274" t="s">
        <v>45</v>
      </c>
      <c r="L1896" s="372" t="s">
        <v>46</v>
      </c>
      <c r="M1896" s="592"/>
      <c r="N1896" s="142">
        <f t="shared" ref="N1896:O1896" si="1589">M1896</f>
        <v>0</v>
      </c>
      <c r="O1896" s="75">
        <f t="shared" si="1589"/>
        <v>0</v>
      </c>
      <c r="P1896" s="74">
        <f t="shared" si="1585"/>
        <v>0</v>
      </c>
      <c r="Q1896" s="74">
        <f t="shared" si="1585"/>
        <v>0</v>
      </c>
      <c r="R1896" s="74">
        <f t="shared" si="1585"/>
        <v>0</v>
      </c>
      <c r="S1896" s="588" t="s">
        <v>3111</v>
      </c>
      <c r="T1896" s="77">
        <v>0</v>
      </c>
      <c r="U1896" s="78">
        <f t="shared" si="1586"/>
        <v>0</v>
      </c>
      <c r="V1896" s="78">
        <f t="shared" si="1586"/>
        <v>0</v>
      </c>
      <c r="W1896" s="78">
        <v>31.708915184046983</v>
      </c>
      <c r="X1896" s="78">
        <f t="shared" si="1587"/>
        <v>0</v>
      </c>
      <c r="Y1896" s="78">
        <f>(P1896/J1896)*100</f>
        <v>0</v>
      </c>
      <c r="Z1896" s="79">
        <f t="shared" si="1588"/>
        <v>14722900</v>
      </c>
      <c r="AA1896" s="79">
        <f>J1896-Q1896</f>
        <v>14722900</v>
      </c>
      <c r="AB1896" s="79" t="e">
        <f t="shared" si="1588"/>
        <v>#VALUE!</v>
      </c>
      <c r="AC1896" s="79"/>
      <c r="AD1896" s="589"/>
    </row>
    <row r="1897" spans="1:30" s="104" customFormat="1" ht="30" customHeight="1">
      <c r="A1897" s="36"/>
      <c r="B1897" s="37"/>
      <c r="C1897" s="123" t="s">
        <v>3131</v>
      </c>
      <c r="D1897" s="124"/>
      <c r="E1897" s="124"/>
      <c r="F1897" s="894" t="s">
        <v>3132</v>
      </c>
      <c r="G1897" s="895"/>
      <c r="H1897" s="125"/>
      <c r="I1897" s="520"/>
      <c r="J1897" s="584"/>
      <c r="K1897" s="585"/>
      <c r="L1897" s="582"/>
      <c r="M1897" s="582"/>
      <c r="N1897" s="586"/>
      <c r="O1897" s="586"/>
      <c r="P1897" s="586"/>
      <c r="Q1897" s="586"/>
      <c r="R1897" s="586"/>
      <c r="S1897" s="495"/>
      <c r="T1897" s="133"/>
      <c r="U1897" s="133"/>
      <c r="V1897" s="133"/>
      <c r="W1897" s="133"/>
      <c r="X1897" s="133"/>
      <c r="Y1897" s="133"/>
      <c r="Z1897" s="276"/>
      <c r="AA1897" s="276"/>
      <c r="AB1897" s="276"/>
      <c r="AC1897" s="98"/>
      <c r="AD1897" s="337"/>
    </row>
    <row r="1898" spans="1:30" s="104" customFormat="1" ht="30" customHeight="1">
      <c r="A1898" s="36"/>
      <c r="B1898" s="37"/>
      <c r="C1898" s="123" t="s">
        <v>3133</v>
      </c>
      <c r="D1898" s="124"/>
      <c r="E1898" s="124"/>
      <c r="F1898" s="894" t="s">
        <v>3134</v>
      </c>
      <c r="G1898" s="895"/>
      <c r="H1898" s="125"/>
      <c r="I1898" s="520"/>
      <c r="J1898" s="584"/>
      <c r="K1898" s="585"/>
      <c r="L1898" s="582"/>
      <c r="M1898" s="582"/>
      <c r="N1898" s="586"/>
      <c r="O1898" s="586"/>
      <c r="P1898" s="586"/>
      <c r="Q1898" s="586"/>
      <c r="R1898" s="586"/>
      <c r="S1898" s="495"/>
      <c r="T1898" s="133"/>
      <c r="U1898" s="133"/>
      <c r="V1898" s="133"/>
      <c r="W1898" s="133"/>
      <c r="X1898" s="133"/>
      <c r="Y1898" s="133"/>
      <c r="Z1898" s="276"/>
      <c r="AA1898" s="276"/>
      <c r="AB1898" s="276"/>
      <c r="AC1898" s="98"/>
      <c r="AD1898" s="337"/>
    </row>
    <row r="1899" spans="1:30" s="50" customFormat="1" ht="30" customHeight="1">
      <c r="A1899" s="277"/>
      <c r="B1899" s="278"/>
      <c r="C1899" s="66" t="s">
        <v>3135</v>
      </c>
      <c r="D1899" s="590"/>
      <c r="E1899" s="591"/>
      <c r="F1899" s="762" t="s">
        <v>3136</v>
      </c>
      <c r="G1899" s="812"/>
      <c r="H1899" s="226" t="s">
        <v>1299</v>
      </c>
      <c r="I1899" s="587" t="s">
        <v>44</v>
      </c>
      <c r="J1899" s="295">
        <v>61393700</v>
      </c>
      <c r="K1899" s="274" t="s">
        <v>45</v>
      </c>
      <c r="L1899" s="372" t="s">
        <v>46</v>
      </c>
      <c r="M1899" s="592"/>
      <c r="N1899" s="142">
        <v>5400000</v>
      </c>
      <c r="O1899" s="75">
        <v>13455000</v>
      </c>
      <c r="P1899" s="74">
        <v>18570000</v>
      </c>
      <c r="Q1899" s="74">
        <v>34187000</v>
      </c>
      <c r="R1899" s="74">
        <v>18570000</v>
      </c>
      <c r="S1899" s="588" t="s">
        <v>3111</v>
      </c>
      <c r="T1899" s="77">
        <v>31</v>
      </c>
      <c r="U1899" s="78">
        <f t="shared" ref="U1899:V1899" si="1590">ROUNDUP(X1899,0)</f>
        <v>56</v>
      </c>
      <c r="V1899" s="78">
        <f t="shared" si="1590"/>
        <v>31</v>
      </c>
      <c r="W1899" s="78">
        <v>31.708915184046983</v>
      </c>
      <c r="X1899" s="78">
        <f t="shared" ref="X1899" si="1591">Q1899/J1899*100</f>
        <v>55.684866688275832</v>
      </c>
      <c r="Y1899" s="78">
        <f>(P1899/J1899)*100</f>
        <v>30.24740323518537</v>
      </c>
      <c r="Z1899" s="79">
        <f>J1899-P1899</f>
        <v>42823700</v>
      </c>
      <c r="AA1899" s="79">
        <f>J1899-Q1899</f>
        <v>27206700</v>
      </c>
      <c r="AB1899" s="79" t="e">
        <f>L1899-R1899</f>
        <v>#VALUE!</v>
      </c>
      <c r="AC1899" s="79"/>
      <c r="AD1899" s="589"/>
    </row>
    <row r="1900" spans="1:30" s="104" customFormat="1" ht="30" customHeight="1">
      <c r="A1900" s="36"/>
      <c r="B1900" s="37"/>
      <c r="C1900" s="25" t="s">
        <v>3137</v>
      </c>
      <c r="D1900" s="109"/>
      <c r="E1900" s="109"/>
      <c r="F1900" s="770" t="s">
        <v>3138</v>
      </c>
      <c r="G1900" s="771"/>
      <c r="H1900" s="27"/>
      <c r="I1900" s="28"/>
      <c r="J1900" s="258"/>
      <c r="K1900" s="207"/>
      <c r="L1900" s="320"/>
      <c r="M1900" s="320"/>
      <c r="N1900" s="258"/>
      <c r="O1900" s="258"/>
      <c r="P1900" s="258"/>
      <c r="Q1900" s="258"/>
      <c r="R1900" s="258"/>
      <c r="S1900" s="209"/>
      <c r="T1900" s="259"/>
      <c r="U1900" s="259"/>
      <c r="V1900" s="259"/>
      <c r="W1900" s="259"/>
      <c r="X1900" s="259"/>
      <c r="Y1900" s="259"/>
      <c r="Z1900" s="258"/>
      <c r="AA1900" s="258"/>
      <c r="AB1900" s="258"/>
      <c r="AC1900" s="111"/>
      <c r="AD1900" s="112"/>
    </row>
    <row r="1901" spans="1:30" s="104" customFormat="1" ht="30" customHeight="1">
      <c r="A1901" s="36"/>
      <c r="B1901" s="37"/>
      <c r="C1901" s="123" t="s">
        <v>3139</v>
      </c>
      <c r="D1901" s="124"/>
      <c r="E1901" s="124"/>
      <c r="F1901" s="894" t="s">
        <v>3140</v>
      </c>
      <c r="G1901" s="895"/>
      <c r="H1901" s="125"/>
      <c r="I1901" s="520"/>
      <c r="J1901" s="584"/>
      <c r="K1901" s="585"/>
      <c r="L1901" s="582"/>
      <c r="M1901" s="582"/>
      <c r="N1901" s="586"/>
      <c r="O1901" s="586"/>
      <c r="P1901" s="586"/>
      <c r="Q1901" s="586"/>
      <c r="R1901" s="586"/>
      <c r="S1901" s="495"/>
      <c r="T1901" s="133"/>
      <c r="U1901" s="133"/>
      <c r="V1901" s="133"/>
      <c r="W1901" s="133"/>
      <c r="X1901" s="133"/>
      <c r="Y1901" s="133"/>
      <c r="Z1901" s="276"/>
      <c r="AA1901" s="276"/>
      <c r="AB1901" s="276"/>
      <c r="AC1901" s="98"/>
      <c r="AD1901" s="337"/>
    </row>
    <row r="1902" spans="1:30" s="104" customFormat="1" ht="30" customHeight="1">
      <c r="A1902" s="36"/>
      <c r="B1902" s="37"/>
      <c r="C1902" s="123" t="s">
        <v>3141</v>
      </c>
      <c r="D1902" s="124"/>
      <c r="E1902" s="124"/>
      <c r="F1902" s="894" t="s">
        <v>3142</v>
      </c>
      <c r="G1902" s="895"/>
      <c r="H1902" s="125"/>
      <c r="I1902" s="520"/>
      <c r="J1902" s="584"/>
      <c r="K1902" s="585"/>
      <c r="L1902" s="582"/>
      <c r="M1902" s="582"/>
      <c r="N1902" s="586"/>
      <c r="O1902" s="586"/>
      <c r="P1902" s="586"/>
      <c r="Q1902" s="586"/>
      <c r="R1902" s="586"/>
      <c r="S1902" s="495"/>
      <c r="T1902" s="133"/>
      <c r="U1902" s="133"/>
      <c r="V1902" s="133"/>
      <c r="W1902" s="133"/>
      <c r="X1902" s="133"/>
      <c r="Y1902" s="133"/>
      <c r="Z1902" s="276"/>
      <c r="AA1902" s="276"/>
      <c r="AB1902" s="276"/>
      <c r="AC1902" s="98"/>
      <c r="AD1902" s="337"/>
    </row>
    <row r="1903" spans="1:30" s="50" customFormat="1" ht="38.25" customHeight="1">
      <c r="A1903" s="277"/>
      <c r="B1903" s="278"/>
      <c r="C1903" s="593" t="s">
        <v>3143</v>
      </c>
      <c r="D1903" s="590"/>
      <c r="E1903" s="591"/>
      <c r="F1903" s="897" t="s">
        <v>3144</v>
      </c>
      <c r="G1903" s="898"/>
      <c r="H1903" s="226" t="s">
        <v>1544</v>
      </c>
      <c r="I1903" s="587" t="s">
        <v>44</v>
      </c>
      <c r="J1903" s="295">
        <v>4999900</v>
      </c>
      <c r="K1903" s="71" t="s">
        <v>3145</v>
      </c>
      <c r="L1903" s="372" t="s">
        <v>1115</v>
      </c>
      <c r="M1903" s="592"/>
      <c r="N1903" s="142">
        <f t="shared" ref="N1903:R1905" si="1592">M1903</f>
        <v>0</v>
      </c>
      <c r="O1903" s="75">
        <f t="shared" si="1592"/>
        <v>0</v>
      </c>
      <c r="P1903" s="74">
        <f t="shared" si="1592"/>
        <v>0</v>
      </c>
      <c r="Q1903" s="74">
        <f t="shared" si="1592"/>
        <v>0</v>
      </c>
      <c r="R1903" s="74">
        <f t="shared" si="1592"/>
        <v>0</v>
      </c>
      <c r="S1903" s="588" t="s">
        <v>3111</v>
      </c>
      <c r="T1903" s="77">
        <v>0</v>
      </c>
      <c r="U1903" s="78">
        <v>0</v>
      </c>
      <c r="V1903" s="78">
        <f t="shared" ref="V1903:V1905" si="1593">ROUNDUP(Y1903,0)</f>
        <v>0</v>
      </c>
      <c r="W1903" s="78">
        <v>0</v>
      </c>
      <c r="X1903" s="78">
        <v>0</v>
      </c>
      <c r="Y1903" s="78">
        <f>(P1903/J1903)*100</f>
        <v>0</v>
      </c>
      <c r="Z1903" s="79">
        <f t="shared" ref="Z1903:AB1905" si="1594">J1903-P1903</f>
        <v>4999900</v>
      </c>
      <c r="AA1903" s="79">
        <f>J1903-Q1903</f>
        <v>4999900</v>
      </c>
      <c r="AB1903" s="79" t="e">
        <f t="shared" si="1594"/>
        <v>#VALUE!</v>
      </c>
      <c r="AC1903" s="79"/>
      <c r="AD1903" s="589"/>
    </row>
    <row r="1904" spans="1:30" s="50" customFormat="1" ht="30" customHeight="1">
      <c r="A1904" s="277"/>
      <c r="B1904" s="278"/>
      <c r="C1904" s="593" t="s">
        <v>3146</v>
      </c>
      <c r="D1904" s="590"/>
      <c r="E1904" s="591"/>
      <c r="F1904" s="897" t="s">
        <v>3147</v>
      </c>
      <c r="G1904" s="898"/>
      <c r="H1904" s="226" t="s">
        <v>3148</v>
      </c>
      <c r="I1904" s="587" t="s">
        <v>44</v>
      </c>
      <c r="J1904" s="295">
        <v>548960493</v>
      </c>
      <c r="K1904" s="71" t="s">
        <v>3145</v>
      </c>
      <c r="L1904" s="372" t="s">
        <v>1115</v>
      </c>
      <c r="M1904" s="592"/>
      <c r="N1904" s="142">
        <f t="shared" si="1592"/>
        <v>0</v>
      </c>
      <c r="O1904" s="75">
        <f t="shared" si="1592"/>
        <v>0</v>
      </c>
      <c r="P1904" s="74">
        <f t="shared" si="1592"/>
        <v>0</v>
      </c>
      <c r="Q1904" s="74">
        <f t="shared" si="1592"/>
        <v>0</v>
      </c>
      <c r="R1904" s="74">
        <f t="shared" si="1592"/>
        <v>0</v>
      </c>
      <c r="S1904" s="588" t="s">
        <v>3111</v>
      </c>
      <c r="T1904" s="77">
        <v>0</v>
      </c>
      <c r="U1904" s="78">
        <v>0</v>
      </c>
      <c r="V1904" s="78">
        <f t="shared" si="1593"/>
        <v>0</v>
      </c>
      <c r="W1904" s="78">
        <v>0</v>
      </c>
      <c r="X1904" s="78">
        <v>0</v>
      </c>
      <c r="Y1904" s="78">
        <f>(P1904/J1904)*100</f>
        <v>0</v>
      </c>
      <c r="Z1904" s="79">
        <f t="shared" si="1594"/>
        <v>548960493</v>
      </c>
      <c r="AA1904" s="79">
        <f>J1904-Q1904</f>
        <v>548960493</v>
      </c>
      <c r="AB1904" s="79" t="e">
        <f t="shared" si="1594"/>
        <v>#VALUE!</v>
      </c>
      <c r="AC1904" s="79"/>
      <c r="AD1904" s="589"/>
    </row>
    <row r="1905" spans="1:30" s="50" customFormat="1" ht="30" customHeight="1">
      <c r="A1905" s="277"/>
      <c r="B1905" s="278"/>
      <c r="C1905" s="66" t="s">
        <v>3149</v>
      </c>
      <c r="D1905" s="590"/>
      <c r="E1905" s="591"/>
      <c r="F1905" s="762" t="s">
        <v>3150</v>
      </c>
      <c r="G1905" s="785"/>
      <c r="H1905" s="226" t="s">
        <v>3148</v>
      </c>
      <c r="I1905" s="587" t="s">
        <v>44</v>
      </c>
      <c r="J1905" s="295">
        <v>219999100</v>
      </c>
      <c r="K1905" s="71" t="s">
        <v>3145</v>
      </c>
      <c r="L1905" s="372" t="s">
        <v>46</v>
      </c>
      <c r="M1905" s="592"/>
      <c r="N1905" s="142">
        <f t="shared" si="1592"/>
        <v>0</v>
      </c>
      <c r="O1905" s="75">
        <f t="shared" si="1592"/>
        <v>0</v>
      </c>
      <c r="P1905" s="74">
        <f t="shared" si="1592"/>
        <v>0</v>
      </c>
      <c r="Q1905" s="74">
        <f t="shared" si="1592"/>
        <v>0</v>
      </c>
      <c r="R1905" s="74">
        <f t="shared" si="1592"/>
        <v>0</v>
      </c>
      <c r="S1905" s="588" t="s">
        <v>3111</v>
      </c>
      <c r="T1905" s="77">
        <v>0</v>
      </c>
      <c r="U1905" s="78">
        <v>0</v>
      </c>
      <c r="V1905" s="78">
        <f t="shared" si="1593"/>
        <v>0</v>
      </c>
      <c r="W1905" s="78">
        <v>0</v>
      </c>
      <c r="X1905" s="78">
        <v>0</v>
      </c>
      <c r="Y1905" s="78">
        <f>(P1905/J1905)*100</f>
        <v>0</v>
      </c>
      <c r="Z1905" s="79">
        <f t="shared" si="1594"/>
        <v>219999100</v>
      </c>
      <c r="AA1905" s="79">
        <f>J1905-Q1905</f>
        <v>219999100</v>
      </c>
      <c r="AB1905" s="79" t="e">
        <f t="shared" si="1594"/>
        <v>#VALUE!</v>
      </c>
      <c r="AC1905" s="79"/>
      <c r="AD1905" s="589"/>
    </row>
    <row r="1906" spans="1:30" s="104" customFormat="1" ht="30" customHeight="1">
      <c r="A1906" s="36"/>
      <c r="B1906" s="37"/>
      <c r="C1906" s="25" t="s">
        <v>3151</v>
      </c>
      <c r="D1906" s="109"/>
      <c r="E1906" s="109"/>
      <c r="F1906" s="770" t="s">
        <v>3152</v>
      </c>
      <c r="G1906" s="771"/>
      <c r="H1906" s="27"/>
      <c r="I1906" s="28"/>
      <c r="J1906" s="258"/>
      <c r="K1906" s="207"/>
      <c r="L1906" s="320"/>
      <c r="M1906" s="320"/>
      <c r="N1906" s="258"/>
      <c r="O1906" s="258"/>
      <c r="P1906" s="258"/>
      <c r="Q1906" s="258"/>
      <c r="R1906" s="258"/>
      <c r="S1906" s="209"/>
      <c r="T1906" s="259"/>
      <c r="U1906" s="259"/>
      <c r="V1906" s="259"/>
      <c r="W1906" s="259"/>
      <c r="X1906" s="259"/>
      <c r="Y1906" s="259"/>
      <c r="Z1906" s="258"/>
      <c r="AA1906" s="258"/>
      <c r="AB1906" s="258"/>
      <c r="AC1906" s="111"/>
      <c r="AD1906" s="112"/>
    </row>
    <row r="1907" spans="1:30" s="104" customFormat="1" ht="30" customHeight="1">
      <c r="A1907" s="36"/>
      <c r="B1907" s="37"/>
      <c r="C1907" s="123" t="s">
        <v>3139</v>
      </c>
      <c r="D1907" s="124"/>
      <c r="E1907" s="124"/>
      <c r="F1907" s="894" t="s">
        <v>3140</v>
      </c>
      <c r="G1907" s="895"/>
      <c r="H1907" s="125"/>
      <c r="I1907" s="520"/>
      <c r="J1907" s="584"/>
      <c r="K1907" s="585"/>
      <c r="L1907" s="582"/>
      <c r="M1907" s="582"/>
      <c r="N1907" s="586"/>
      <c r="O1907" s="586"/>
      <c r="P1907" s="586"/>
      <c r="Q1907" s="586"/>
      <c r="R1907" s="586"/>
      <c r="S1907" s="495"/>
      <c r="T1907" s="133"/>
      <c r="U1907" s="133"/>
      <c r="V1907" s="133"/>
      <c r="W1907" s="133"/>
      <c r="X1907" s="133"/>
      <c r="Y1907" s="133"/>
      <c r="Z1907" s="276"/>
      <c r="AA1907" s="276"/>
      <c r="AB1907" s="276"/>
      <c r="AC1907" s="98"/>
      <c r="AD1907" s="337"/>
    </row>
    <row r="1908" spans="1:30" s="104" customFormat="1" ht="30" customHeight="1">
      <c r="A1908" s="36"/>
      <c r="B1908" s="37"/>
      <c r="C1908" s="123" t="s">
        <v>3141</v>
      </c>
      <c r="D1908" s="124"/>
      <c r="E1908" s="124"/>
      <c r="F1908" s="894" t="s">
        <v>3142</v>
      </c>
      <c r="G1908" s="895"/>
      <c r="H1908" s="125"/>
      <c r="I1908" s="520"/>
      <c r="J1908" s="584"/>
      <c r="K1908" s="585"/>
      <c r="L1908" s="582"/>
      <c r="M1908" s="582"/>
      <c r="N1908" s="586"/>
      <c r="O1908" s="586"/>
      <c r="P1908" s="586"/>
      <c r="Q1908" s="586"/>
      <c r="R1908" s="586"/>
      <c r="S1908" s="495"/>
      <c r="T1908" s="133"/>
      <c r="U1908" s="133"/>
      <c r="V1908" s="133"/>
      <c r="W1908" s="133"/>
      <c r="X1908" s="133"/>
      <c r="Y1908" s="133"/>
      <c r="Z1908" s="276"/>
      <c r="AA1908" s="276"/>
      <c r="AB1908" s="276"/>
      <c r="AC1908" s="98"/>
      <c r="AD1908" s="337"/>
    </row>
    <row r="1909" spans="1:30" s="50" customFormat="1" ht="38.25" customHeight="1">
      <c r="A1909" s="277"/>
      <c r="B1909" s="278"/>
      <c r="C1909" s="593" t="s">
        <v>3143</v>
      </c>
      <c r="D1909" s="590"/>
      <c r="E1909" s="591"/>
      <c r="F1909" s="897" t="s">
        <v>3144</v>
      </c>
      <c r="G1909" s="898"/>
      <c r="H1909" s="226" t="s">
        <v>1544</v>
      </c>
      <c r="I1909" s="587" t="s">
        <v>44</v>
      </c>
      <c r="J1909" s="295">
        <v>5000000</v>
      </c>
      <c r="K1909" s="71" t="s">
        <v>3145</v>
      </c>
      <c r="L1909" s="372" t="s">
        <v>1115</v>
      </c>
      <c r="M1909" s="592"/>
      <c r="N1909" s="142">
        <f t="shared" ref="N1909:R1911" si="1595">M1909</f>
        <v>0</v>
      </c>
      <c r="O1909" s="75">
        <f t="shared" si="1595"/>
        <v>0</v>
      </c>
      <c r="P1909" s="74">
        <f t="shared" si="1595"/>
        <v>0</v>
      </c>
      <c r="Q1909" s="74">
        <f t="shared" si="1595"/>
        <v>0</v>
      </c>
      <c r="R1909" s="74">
        <f t="shared" si="1595"/>
        <v>0</v>
      </c>
      <c r="S1909" s="588" t="s">
        <v>3111</v>
      </c>
      <c r="T1909" s="77">
        <v>0</v>
      </c>
      <c r="U1909" s="78">
        <v>0</v>
      </c>
      <c r="V1909" s="78">
        <f t="shared" ref="V1909:V1911" si="1596">ROUNDUP(Y1909,0)</f>
        <v>0</v>
      </c>
      <c r="W1909" s="78">
        <v>0</v>
      </c>
      <c r="X1909" s="78">
        <v>0</v>
      </c>
      <c r="Y1909" s="78">
        <f>(P1909/J1909)*100</f>
        <v>0</v>
      </c>
      <c r="Z1909" s="79">
        <f t="shared" ref="Z1909:AB1911" si="1597">J1909-P1909</f>
        <v>5000000</v>
      </c>
      <c r="AA1909" s="79">
        <f>J1909-Q1909</f>
        <v>5000000</v>
      </c>
      <c r="AB1909" s="79" t="e">
        <f t="shared" si="1597"/>
        <v>#VALUE!</v>
      </c>
      <c r="AC1909" s="79"/>
      <c r="AD1909" s="589"/>
    </row>
    <row r="1910" spans="1:30" s="50" customFormat="1" ht="30" customHeight="1">
      <c r="A1910" s="277"/>
      <c r="B1910" s="278"/>
      <c r="C1910" s="593" t="s">
        <v>3146</v>
      </c>
      <c r="D1910" s="590"/>
      <c r="E1910" s="591"/>
      <c r="F1910" s="897" t="s">
        <v>3147</v>
      </c>
      <c r="G1910" s="898"/>
      <c r="H1910" s="226" t="s">
        <v>1544</v>
      </c>
      <c r="I1910" s="587" t="s">
        <v>44</v>
      </c>
      <c r="J1910" s="295">
        <v>548961481</v>
      </c>
      <c r="K1910" s="71" t="s">
        <v>3145</v>
      </c>
      <c r="L1910" s="372" t="s">
        <v>1115</v>
      </c>
      <c r="M1910" s="592"/>
      <c r="N1910" s="142">
        <f t="shared" si="1595"/>
        <v>0</v>
      </c>
      <c r="O1910" s="75">
        <f t="shared" si="1595"/>
        <v>0</v>
      </c>
      <c r="P1910" s="74">
        <f t="shared" si="1595"/>
        <v>0</v>
      </c>
      <c r="Q1910" s="74">
        <f t="shared" si="1595"/>
        <v>0</v>
      </c>
      <c r="R1910" s="74">
        <f t="shared" si="1595"/>
        <v>0</v>
      </c>
      <c r="S1910" s="588" t="s">
        <v>3111</v>
      </c>
      <c r="T1910" s="77">
        <v>0</v>
      </c>
      <c r="U1910" s="78">
        <v>0</v>
      </c>
      <c r="V1910" s="78">
        <f t="shared" si="1596"/>
        <v>0</v>
      </c>
      <c r="W1910" s="78">
        <v>0</v>
      </c>
      <c r="X1910" s="78">
        <v>0</v>
      </c>
      <c r="Y1910" s="78">
        <f>(P1910/J1910)*100</f>
        <v>0</v>
      </c>
      <c r="Z1910" s="79">
        <f t="shared" si="1597"/>
        <v>548961481</v>
      </c>
      <c r="AA1910" s="79">
        <f>J1910-Q1910</f>
        <v>548961481</v>
      </c>
      <c r="AB1910" s="79" t="e">
        <f t="shared" si="1597"/>
        <v>#VALUE!</v>
      </c>
      <c r="AC1910" s="79"/>
      <c r="AD1910" s="589"/>
    </row>
    <row r="1911" spans="1:30" s="50" customFormat="1" ht="30" customHeight="1">
      <c r="A1911" s="277"/>
      <c r="B1911" s="278"/>
      <c r="C1911" s="66" t="s">
        <v>3149</v>
      </c>
      <c r="D1911" s="590"/>
      <c r="E1911" s="591"/>
      <c r="F1911" s="762" t="s">
        <v>3150</v>
      </c>
      <c r="G1911" s="785"/>
      <c r="H1911" s="226" t="s">
        <v>1544</v>
      </c>
      <c r="I1911" s="587" t="s">
        <v>44</v>
      </c>
      <c r="J1911" s="295">
        <v>219999900</v>
      </c>
      <c r="K1911" s="71" t="s">
        <v>3145</v>
      </c>
      <c r="L1911" s="372" t="s">
        <v>46</v>
      </c>
      <c r="M1911" s="592"/>
      <c r="N1911" s="142">
        <f t="shared" si="1595"/>
        <v>0</v>
      </c>
      <c r="O1911" s="75">
        <f t="shared" si="1595"/>
        <v>0</v>
      </c>
      <c r="P1911" s="74">
        <f t="shared" si="1595"/>
        <v>0</v>
      </c>
      <c r="Q1911" s="74">
        <f t="shared" si="1595"/>
        <v>0</v>
      </c>
      <c r="R1911" s="74">
        <f t="shared" si="1595"/>
        <v>0</v>
      </c>
      <c r="S1911" s="588" t="s">
        <v>3111</v>
      </c>
      <c r="T1911" s="77">
        <v>0</v>
      </c>
      <c r="U1911" s="78">
        <v>0</v>
      </c>
      <c r="V1911" s="78">
        <f t="shared" si="1596"/>
        <v>0</v>
      </c>
      <c r="W1911" s="78">
        <v>0</v>
      </c>
      <c r="X1911" s="78">
        <v>0</v>
      </c>
      <c r="Y1911" s="78">
        <f>(P1911/J1911)*100</f>
        <v>0</v>
      </c>
      <c r="Z1911" s="79">
        <f t="shared" si="1597"/>
        <v>219999900</v>
      </c>
      <c r="AA1911" s="79">
        <f>J1911-Q1911</f>
        <v>219999900</v>
      </c>
      <c r="AB1911" s="79" t="e">
        <f t="shared" si="1597"/>
        <v>#VALUE!</v>
      </c>
      <c r="AC1911" s="79"/>
      <c r="AD1911" s="589"/>
    </row>
    <row r="1912" spans="1:30" s="104" customFormat="1" ht="30" customHeight="1">
      <c r="A1912" s="36"/>
      <c r="B1912" s="37"/>
      <c r="C1912" s="25" t="s">
        <v>3153</v>
      </c>
      <c r="D1912" s="109"/>
      <c r="E1912" s="109"/>
      <c r="F1912" s="770" t="s">
        <v>3154</v>
      </c>
      <c r="G1912" s="771"/>
      <c r="H1912" s="27"/>
      <c r="I1912" s="28"/>
      <c r="J1912" s="258"/>
      <c r="K1912" s="207"/>
      <c r="L1912" s="320"/>
      <c r="M1912" s="320"/>
      <c r="N1912" s="258"/>
      <c r="O1912" s="258"/>
      <c r="P1912" s="258"/>
      <c r="Q1912" s="258"/>
      <c r="R1912" s="258"/>
      <c r="S1912" s="209"/>
      <c r="T1912" s="259"/>
      <c r="U1912" s="259"/>
      <c r="V1912" s="259"/>
      <c r="W1912" s="259"/>
      <c r="X1912" s="259"/>
      <c r="Y1912" s="259"/>
      <c r="Z1912" s="258"/>
      <c r="AA1912" s="258"/>
      <c r="AB1912" s="258"/>
      <c r="AC1912" s="111"/>
      <c r="AD1912" s="112"/>
    </row>
    <row r="1913" spans="1:30" s="104" customFormat="1" ht="30" customHeight="1">
      <c r="A1913" s="36"/>
      <c r="B1913" s="37"/>
      <c r="C1913" s="123" t="s">
        <v>3108</v>
      </c>
      <c r="D1913" s="124"/>
      <c r="E1913" s="124"/>
      <c r="F1913" s="894" t="s">
        <v>38</v>
      </c>
      <c r="G1913" s="895"/>
      <c r="H1913" s="125"/>
      <c r="I1913" s="520"/>
      <c r="J1913" s="584"/>
      <c r="K1913" s="585"/>
      <c r="L1913" s="582"/>
      <c r="M1913" s="582"/>
      <c r="N1913" s="586"/>
      <c r="O1913" s="586"/>
      <c r="P1913" s="586"/>
      <c r="Q1913" s="586"/>
      <c r="R1913" s="586"/>
      <c r="S1913" s="495"/>
      <c r="T1913" s="133"/>
      <c r="U1913" s="133"/>
      <c r="V1913" s="133"/>
      <c r="W1913" s="133"/>
      <c r="X1913" s="133"/>
      <c r="Y1913" s="133"/>
      <c r="Z1913" s="276"/>
      <c r="AA1913" s="276"/>
      <c r="AB1913" s="276"/>
      <c r="AC1913" s="98"/>
      <c r="AD1913" s="337"/>
    </row>
    <row r="1914" spans="1:30" s="104" customFormat="1" ht="30" customHeight="1">
      <c r="A1914" s="36"/>
      <c r="B1914" s="37"/>
      <c r="C1914" s="123" t="s">
        <v>3116</v>
      </c>
      <c r="D1914" s="124"/>
      <c r="E1914" s="124"/>
      <c r="F1914" s="894" t="s">
        <v>63</v>
      </c>
      <c r="G1914" s="895"/>
      <c r="H1914" s="125"/>
      <c r="I1914" s="520"/>
      <c r="J1914" s="584"/>
      <c r="K1914" s="585"/>
      <c r="L1914" s="582"/>
      <c r="M1914" s="582"/>
      <c r="N1914" s="586"/>
      <c r="O1914" s="586"/>
      <c r="P1914" s="586"/>
      <c r="Q1914" s="586"/>
      <c r="R1914" s="586"/>
      <c r="S1914" s="495"/>
      <c r="T1914" s="133"/>
      <c r="U1914" s="133"/>
      <c r="V1914" s="133"/>
      <c r="W1914" s="133"/>
      <c r="X1914" s="133"/>
      <c r="Y1914" s="133"/>
      <c r="Z1914" s="276"/>
      <c r="AA1914" s="276"/>
      <c r="AB1914" s="276"/>
      <c r="AC1914" s="98"/>
      <c r="AD1914" s="337"/>
    </row>
    <row r="1915" spans="1:30" s="50" customFormat="1" ht="30" customHeight="1">
      <c r="A1915" s="277"/>
      <c r="B1915" s="278"/>
      <c r="C1915" s="66" t="s">
        <v>3118</v>
      </c>
      <c r="D1915" s="590"/>
      <c r="E1915" s="591"/>
      <c r="F1915" s="762" t="s">
        <v>67</v>
      </c>
      <c r="G1915" s="785"/>
      <c r="H1915" s="226" t="s">
        <v>1299</v>
      </c>
      <c r="I1915" s="587" t="s">
        <v>44</v>
      </c>
      <c r="J1915" s="295">
        <v>51000100</v>
      </c>
      <c r="K1915" s="71" t="s">
        <v>45</v>
      </c>
      <c r="L1915" s="372" t="s">
        <v>46</v>
      </c>
      <c r="M1915" s="592"/>
      <c r="N1915" s="142">
        <f>M1915</f>
        <v>0</v>
      </c>
      <c r="O1915" s="75">
        <f>N1915</f>
        <v>0</v>
      </c>
      <c r="P1915" s="74">
        <f t="shared" ref="P1915:R1915" si="1598">O1915</f>
        <v>0</v>
      </c>
      <c r="Q1915" s="74">
        <f t="shared" si="1598"/>
        <v>0</v>
      </c>
      <c r="R1915" s="74">
        <f t="shared" si="1598"/>
        <v>0</v>
      </c>
      <c r="S1915" s="588" t="s">
        <v>3111</v>
      </c>
      <c r="T1915" s="77">
        <v>0</v>
      </c>
      <c r="U1915" s="78">
        <v>0</v>
      </c>
      <c r="V1915" s="78">
        <f>ROUNDUP(Y1915,0)</f>
        <v>0</v>
      </c>
      <c r="W1915" s="78">
        <v>0</v>
      </c>
      <c r="X1915" s="78">
        <v>0</v>
      </c>
      <c r="Y1915" s="78">
        <f>(P1915/J1915)*100</f>
        <v>0</v>
      </c>
      <c r="Z1915" s="79">
        <f>J1915-P1915</f>
        <v>51000100</v>
      </c>
      <c r="AA1915" s="79">
        <f>J1915-Q1915</f>
        <v>51000100</v>
      </c>
      <c r="AB1915" s="79" t="e">
        <f>L1915-R1915</f>
        <v>#VALUE!</v>
      </c>
      <c r="AC1915" s="79"/>
      <c r="AD1915" s="589"/>
    </row>
    <row r="1916" spans="1:30" s="104" customFormat="1" ht="30" customHeight="1">
      <c r="A1916" s="36"/>
      <c r="B1916" s="37"/>
      <c r="C1916" s="123" t="s">
        <v>3139</v>
      </c>
      <c r="D1916" s="124"/>
      <c r="E1916" s="124"/>
      <c r="F1916" s="894" t="s">
        <v>3140</v>
      </c>
      <c r="G1916" s="895"/>
      <c r="H1916" s="125"/>
      <c r="I1916" s="520"/>
      <c r="J1916" s="584"/>
      <c r="K1916" s="585"/>
      <c r="L1916" s="582"/>
      <c r="M1916" s="582"/>
      <c r="N1916" s="586"/>
      <c r="O1916" s="586"/>
      <c r="P1916" s="586"/>
      <c r="Q1916" s="586"/>
      <c r="R1916" s="586"/>
      <c r="S1916" s="495"/>
      <c r="T1916" s="133"/>
      <c r="U1916" s="133"/>
      <c r="V1916" s="133"/>
      <c r="W1916" s="133"/>
      <c r="X1916" s="133"/>
      <c r="Y1916" s="133"/>
      <c r="Z1916" s="276"/>
      <c r="AA1916" s="276"/>
      <c r="AB1916" s="276"/>
      <c r="AC1916" s="98"/>
      <c r="AD1916" s="337"/>
    </row>
    <row r="1917" spans="1:30" s="104" customFormat="1" ht="30" customHeight="1">
      <c r="A1917" s="36"/>
      <c r="B1917" s="37"/>
      <c r="C1917" s="123" t="s">
        <v>3141</v>
      </c>
      <c r="D1917" s="124"/>
      <c r="E1917" s="124"/>
      <c r="F1917" s="894" t="s">
        <v>3142</v>
      </c>
      <c r="G1917" s="895"/>
      <c r="H1917" s="125"/>
      <c r="I1917" s="520"/>
      <c r="J1917" s="584"/>
      <c r="K1917" s="585"/>
      <c r="L1917" s="582"/>
      <c r="M1917" s="582"/>
      <c r="N1917" s="586"/>
      <c r="O1917" s="586"/>
      <c r="P1917" s="586"/>
      <c r="Q1917" s="586"/>
      <c r="R1917" s="586"/>
      <c r="S1917" s="495"/>
      <c r="T1917" s="133"/>
      <c r="U1917" s="133"/>
      <c r="V1917" s="133"/>
      <c r="W1917" s="133"/>
      <c r="X1917" s="133"/>
      <c r="Y1917" s="133"/>
      <c r="Z1917" s="276"/>
      <c r="AA1917" s="276"/>
      <c r="AB1917" s="276"/>
      <c r="AC1917" s="98"/>
      <c r="AD1917" s="337"/>
    </row>
    <row r="1918" spans="1:30" s="50" customFormat="1" ht="31.5" customHeight="1">
      <c r="A1918" s="277"/>
      <c r="B1918" s="278"/>
      <c r="C1918" s="593" t="s">
        <v>3143</v>
      </c>
      <c r="D1918" s="590"/>
      <c r="E1918" s="591"/>
      <c r="F1918" s="897" t="s">
        <v>3155</v>
      </c>
      <c r="G1918" s="898"/>
      <c r="H1918" s="226" t="s">
        <v>1544</v>
      </c>
      <c r="I1918" s="587" t="s">
        <v>44</v>
      </c>
      <c r="J1918" s="295">
        <v>5999900</v>
      </c>
      <c r="K1918" s="71" t="s">
        <v>3145</v>
      </c>
      <c r="L1918" s="372" t="s">
        <v>1115</v>
      </c>
      <c r="M1918" s="592"/>
      <c r="N1918" s="142">
        <f t="shared" ref="N1918:R1920" si="1599">M1918</f>
        <v>0</v>
      </c>
      <c r="O1918" s="75">
        <f t="shared" si="1599"/>
        <v>0</v>
      </c>
      <c r="P1918" s="74">
        <f t="shared" si="1599"/>
        <v>0</v>
      </c>
      <c r="Q1918" s="74">
        <f t="shared" si="1599"/>
        <v>0</v>
      </c>
      <c r="R1918" s="74">
        <f t="shared" si="1599"/>
        <v>0</v>
      </c>
      <c r="S1918" s="588" t="s">
        <v>3111</v>
      </c>
      <c r="T1918" s="77">
        <v>0</v>
      </c>
      <c r="U1918" s="78">
        <v>0</v>
      </c>
      <c r="V1918" s="78">
        <f t="shared" ref="V1918:V1920" si="1600">ROUNDUP(Y1918,0)</f>
        <v>0</v>
      </c>
      <c r="W1918" s="78">
        <v>0</v>
      </c>
      <c r="X1918" s="78">
        <v>0</v>
      </c>
      <c r="Y1918" s="78">
        <f>(P1918/J1918)*100</f>
        <v>0</v>
      </c>
      <c r="Z1918" s="79">
        <f t="shared" ref="Z1918:AB1920" si="1601">J1918-P1918</f>
        <v>5999900</v>
      </c>
      <c r="AA1918" s="79">
        <f>J1918-Q1918</f>
        <v>5999900</v>
      </c>
      <c r="AB1918" s="79" t="e">
        <f t="shared" si="1601"/>
        <v>#VALUE!</v>
      </c>
      <c r="AC1918" s="79"/>
      <c r="AD1918" s="589"/>
    </row>
    <row r="1919" spans="1:30" s="50" customFormat="1" ht="30" customHeight="1">
      <c r="A1919" s="277"/>
      <c r="B1919" s="278"/>
      <c r="C1919" s="593" t="s">
        <v>3146</v>
      </c>
      <c r="D1919" s="590"/>
      <c r="E1919" s="591"/>
      <c r="F1919" s="897" t="s">
        <v>3147</v>
      </c>
      <c r="G1919" s="898"/>
      <c r="H1919" s="226" t="s">
        <v>1299</v>
      </c>
      <c r="I1919" s="587" t="s">
        <v>44</v>
      </c>
      <c r="J1919" s="295">
        <v>467754947</v>
      </c>
      <c r="K1919" s="71" t="s">
        <v>3145</v>
      </c>
      <c r="L1919" s="372" t="s">
        <v>1115</v>
      </c>
      <c r="M1919" s="592"/>
      <c r="N1919" s="142">
        <f t="shared" si="1599"/>
        <v>0</v>
      </c>
      <c r="O1919" s="75">
        <f t="shared" si="1599"/>
        <v>0</v>
      </c>
      <c r="P1919" s="74">
        <f t="shared" si="1599"/>
        <v>0</v>
      </c>
      <c r="Q1919" s="74">
        <f t="shared" si="1599"/>
        <v>0</v>
      </c>
      <c r="R1919" s="74">
        <f t="shared" si="1599"/>
        <v>0</v>
      </c>
      <c r="S1919" s="588" t="s">
        <v>3111</v>
      </c>
      <c r="T1919" s="77">
        <v>0</v>
      </c>
      <c r="U1919" s="78">
        <v>0</v>
      </c>
      <c r="V1919" s="78">
        <f t="shared" si="1600"/>
        <v>0</v>
      </c>
      <c r="W1919" s="78">
        <v>0</v>
      </c>
      <c r="X1919" s="78">
        <v>0</v>
      </c>
      <c r="Y1919" s="78">
        <f>(P1919/J1919)*100</f>
        <v>0</v>
      </c>
      <c r="Z1919" s="79">
        <f t="shared" si="1601"/>
        <v>467754947</v>
      </c>
      <c r="AA1919" s="79">
        <f>J1919-Q1919</f>
        <v>467754947</v>
      </c>
      <c r="AB1919" s="79" t="e">
        <f t="shared" si="1601"/>
        <v>#VALUE!</v>
      </c>
      <c r="AC1919" s="79"/>
      <c r="AD1919" s="589"/>
    </row>
    <row r="1920" spans="1:30" s="50" customFormat="1" ht="30" customHeight="1">
      <c r="A1920" s="277"/>
      <c r="B1920" s="278"/>
      <c r="C1920" s="66" t="s">
        <v>3149</v>
      </c>
      <c r="D1920" s="590"/>
      <c r="E1920" s="591"/>
      <c r="F1920" s="762" t="s">
        <v>3150</v>
      </c>
      <c r="G1920" s="785"/>
      <c r="H1920" s="226" t="s">
        <v>1299</v>
      </c>
      <c r="I1920" s="587" t="s">
        <v>44</v>
      </c>
      <c r="J1920" s="295">
        <v>250206500</v>
      </c>
      <c r="K1920" s="71" t="s">
        <v>3145</v>
      </c>
      <c r="L1920" s="372" t="s">
        <v>46</v>
      </c>
      <c r="M1920" s="592"/>
      <c r="N1920" s="142">
        <f t="shared" si="1599"/>
        <v>0</v>
      </c>
      <c r="O1920" s="75">
        <f t="shared" si="1599"/>
        <v>0</v>
      </c>
      <c r="P1920" s="74">
        <f t="shared" si="1599"/>
        <v>0</v>
      </c>
      <c r="Q1920" s="74">
        <f t="shared" si="1599"/>
        <v>0</v>
      </c>
      <c r="R1920" s="74">
        <f t="shared" si="1599"/>
        <v>0</v>
      </c>
      <c r="S1920" s="588" t="s">
        <v>3111</v>
      </c>
      <c r="T1920" s="77">
        <v>0</v>
      </c>
      <c r="U1920" s="78">
        <v>0</v>
      </c>
      <c r="V1920" s="78">
        <f t="shared" si="1600"/>
        <v>0</v>
      </c>
      <c r="W1920" s="78">
        <v>0</v>
      </c>
      <c r="X1920" s="78">
        <v>0</v>
      </c>
      <c r="Y1920" s="78">
        <f>(P1920/J1920)*100</f>
        <v>0</v>
      </c>
      <c r="Z1920" s="79">
        <f t="shared" si="1601"/>
        <v>250206500</v>
      </c>
      <c r="AA1920" s="79">
        <f>J1920-Q1920</f>
        <v>250206500</v>
      </c>
      <c r="AB1920" s="79" t="e">
        <f t="shared" si="1601"/>
        <v>#VALUE!</v>
      </c>
      <c r="AC1920" s="79"/>
      <c r="AD1920" s="589"/>
    </row>
    <row r="1921" spans="1:30" s="104" customFormat="1" ht="30" customHeight="1">
      <c r="A1921" s="36"/>
      <c r="B1921" s="37"/>
      <c r="C1921" s="25" t="s">
        <v>3156</v>
      </c>
      <c r="D1921" s="109"/>
      <c r="E1921" s="109"/>
      <c r="F1921" s="770" t="s">
        <v>3157</v>
      </c>
      <c r="G1921" s="771"/>
      <c r="H1921" s="27"/>
      <c r="I1921" s="28"/>
      <c r="J1921" s="258"/>
      <c r="K1921" s="207"/>
      <c r="L1921" s="320"/>
      <c r="M1921" s="320"/>
      <c r="N1921" s="258"/>
      <c r="O1921" s="258"/>
      <c r="P1921" s="258"/>
      <c r="Q1921" s="258"/>
      <c r="R1921" s="258"/>
      <c r="S1921" s="209"/>
      <c r="T1921" s="259"/>
      <c r="U1921" s="259"/>
      <c r="V1921" s="259"/>
      <c r="W1921" s="259"/>
      <c r="X1921" s="259"/>
      <c r="Y1921" s="259"/>
      <c r="Z1921" s="258"/>
      <c r="AA1921" s="258"/>
      <c r="AB1921" s="258"/>
      <c r="AC1921" s="111"/>
      <c r="AD1921" s="112"/>
    </row>
    <row r="1922" spans="1:30" s="104" customFormat="1" ht="30" customHeight="1">
      <c r="A1922" s="36"/>
      <c r="B1922" s="37"/>
      <c r="C1922" s="123" t="s">
        <v>3139</v>
      </c>
      <c r="D1922" s="124"/>
      <c r="E1922" s="124"/>
      <c r="F1922" s="894" t="s">
        <v>3140</v>
      </c>
      <c r="G1922" s="895"/>
      <c r="H1922" s="125"/>
      <c r="I1922" s="520"/>
      <c r="J1922" s="584"/>
      <c r="K1922" s="585"/>
      <c r="L1922" s="582"/>
      <c r="M1922" s="582"/>
      <c r="N1922" s="586"/>
      <c r="O1922" s="586"/>
      <c r="P1922" s="586"/>
      <c r="Q1922" s="586"/>
      <c r="R1922" s="586"/>
      <c r="S1922" s="495"/>
      <c r="T1922" s="133"/>
      <c r="U1922" s="133"/>
      <c r="V1922" s="133"/>
      <c r="W1922" s="133"/>
      <c r="X1922" s="133"/>
      <c r="Y1922" s="133"/>
      <c r="Z1922" s="276"/>
      <c r="AA1922" s="276"/>
      <c r="AB1922" s="276"/>
      <c r="AC1922" s="98"/>
      <c r="AD1922" s="337"/>
    </row>
    <row r="1923" spans="1:30" s="104" customFormat="1" ht="30" customHeight="1">
      <c r="A1923" s="36"/>
      <c r="B1923" s="37"/>
      <c r="C1923" s="123" t="s">
        <v>3141</v>
      </c>
      <c r="D1923" s="124"/>
      <c r="E1923" s="124"/>
      <c r="F1923" s="894" t="s">
        <v>3142</v>
      </c>
      <c r="G1923" s="895"/>
      <c r="H1923" s="125"/>
      <c r="I1923" s="520"/>
      <c r="J1923" s="584"/>
      <c r="K1923" s="585"/>
      <c r="L1923" s="582"/>
      <c r="M1923" s="582"/>
      <c r="N1923" s="586"/>
      <c r="O1923" s="586"/>
      <c r="P1923" s="586"/>
      <c r="Q1923" s="586"/>
      <c r="R1923" s="586"/>
      <c r="S1923" s="495"/>
      <c r="T1923" s="133"/>
      <c r="U1923" s="133"/>
      <c r="V1923" s="133"/>
      <c r="W1923" s="133"/>
      <c r="X1923" s="133"/>
      <c r="Y1923" s="133"/>
      <c r="Z1923" s="276"/>
      <c r="AA1923" s="276"/>
      <c r="AB1923" s="276"/>
      <c r="AC1923" s="98"/>
      <c r="AD1923" s="337"/>
    </row>
    <row r="1924" spans="1:30" s="50" customFormat="1" ht="31.5" customHeight="1">
      <c r="A1924" s="277"/>
      <c r="B1924" s="278"/>
      <c r="C1924" s="593" t="s">
        <v>3143</v>
      </c>
      <c r="D1924" s="590"/>
      <c r="E1924" s="591"/>
      <c r="F1924" s="897" t="s">
        <v>3155</v>
      </c>
      <c r="G1924" s="898"/>
      <c r="H1924" s="226" t="s">
        <v>1544</v>
      </c>
      <c r="I1924" s="587" t="s">
        <v>44</v>
      </c>
      <c r="J1924" s="295">
        <v>4999200</v>
      </c>
      <c r="K1924" s="71" t="s">
        <v>3145</v>
      </c>
      <c r="L1924" s="372" t="s">
        <v>1115</v>
      </c>
      <c r="M1924" s="592"/>
      <c r="N1924" s="142">
        <f t="shared" ref="N1924:R1926" si="1602">M1924</f>
        <v>0</v>
      </c>
      <c r="O1924" s="75">
        <f t="shared" si="1602"/>
        <v>0</v>
      </c>
      <c r="P1924" s="74">
        <f t="shared" si="1602"/>
        <v>0</v>
      </c>
      <c r="Q1924" s="74">
        <f t="shared" si="1602"/>
        <v>0</v>
      </c>
      <c r="R1924" s="74">
        <f t="shared" si="1602"/>
        <v>0</v>
      </c>
      <c r="S1924" s="588" t="s">
        <v>3111</v>
      </c>
      <c r="T1924" s="77">
        <v>0</v>
      </c>
      <c r="U1924" s="78">
        <v>0</v>
      </c>
      <c r="V1924" s="78">
        <f t="shared" ref="V1924:V1926" si="1603">ROUNDUP(Y1924,0)</f>
        <v>0</v>
      </c>
      <c r="W1924" s="78">
        <v>0</v>
      </c>
      <c r="X1924" s="78">
        <v>0</v>
      </c>
      <c r="Y1924" s="78">
        <f>(P1924/J1924)*100</f>
        <v>0</v>
      </c>
      <c r="Z1924" s="79">
        <f t="shared" ref="Z1924:AB1926" si="1604">J1924-P1924</f>
        <v>4999200</v>
      </c>
      <c r="AA1924" s="79">
        <f>J1924-Q1924</f>
        <v>4999200</v>
      </c>
      <c r="AB1924" s="79" t="e">
        <f t="shared" si="1604"/>
        <v>#VALUE!</v>
      </c>
      <c r="AC1924" s="79"/>
      <c r="AD1924" s="589"/>
    </row>
    <row r="1925" spans="1:30" s="50" customFormat="1" ht="30" customHeight="1">
      <c r="A1925" s="277"/>
      <c r="B1925" s="278"/>
      <c r="C1925" s="593" t="s">
        <v>3146</v>
      </c>
      <c r="D1925" s="590"/>
      <c r="E1925" s="591"/>
      <c r="F1925" s="897" t="s">
        <v>3147</v>
      </c>
      <c r="G1925" s="898"/>
      <c r="H1925" s="226" t="s">
        <v>43</v>
      </c>
      <c r="I1925" s="587" t="s">
        <v>44</v>
      </c>
      <c r="J1925" s="295">
        <v>567521849</v>
      </c>
      <c r="K1925" s="71" t="s">
        <v>3145</v>
      </c>
      <c r="L1925" s="372" t="s">
        <v>1115</v>
      </c>
      <c r="M1925" s="592"/>
      <c r="N1925" s="142">
        <f t="shared" si="1602"/>
        <v>0</v>
      </c>
      <c r="O1925" s="75">
        <f t="shared" si="1602"/>
        <v>0</v>
      </c>
      <c r="P1925" s="74">
        <f t="shared" si="1602"/>
        <v>0</v>
      </c>
      <c r="Q1925" s="74">
        <f t="shared" si="1602"/>
        <v>0</v>
      </c>
      <c r="R1925" s="74">
        <f t="shared" si="1602"/>
        <v>0</v>
      </c>
      <c r="S1925" s="588" t="s">
        <v>3111</v>
      </c>
      <c r="T1925" s="77">
        <v>0</v>
      </c>
      <c r="U1925" s="78">
        <v>0</v>
      </c>
      <c r="V1925" s="78">
        <f t="shared" si="1603"/>
        <v>0</v>
      </c>
      <c r="W1925" s="78">
        <v>0</v>
      </c>
      <c r="X1925" s="78">
        <v>0</v>
      </c>
      <c r="Y1925" s="78">
        <f>(P1925/J1925)*100</f>
        <v>0</v>
      </c>
      <c r="Z1925" s="79">
        <f t="shared" si="1604"/>
        <v>567521849</v>
      </c>
      <c r="AA1925" s="79">
        <f>J1925-Q1925</f>
        <v>567521849</v>
      </c>
      <c r="AB1925" s="79" t="e">
        <f t="shared" si="1604"/>
        <v>#VALUE!</v>
      </c>
      <c r="AC1925" s="79"/>
      <c r="AD1925" s="589"/>
    </row>
    <row r="1926" spans="1:30" s="50" customFormat="1" ht="30" customHeight="1">
      <c r="A1926" s="277"/>
      <c r="B1926" s="278"/>
      <c r="C1926" s="66" t="s">
        <v>3149</v>
      </c>
      <c r="D1926" s="590"/>
      <c r="E1926" s="591"/>
      <c r="F1926" s="762" t="s">
        <v>3150</v>
      </c>
      <c r="G1926" s="785"/>
      <c r="H1926" s="226" t="s">
        <v>43</v>
      </c>
      <c r="I1926" s="587" t="s">
        <v>44</v>
      </c>
      <c r="J1926" s="295">
        <v>201440400</v>
      </c>
      <c r="K1926" s="71" t="s">
        <v>3145</v>
      </c>
      <c r="L1926" s="372" t="s">
        <v>46</v>
      </c>
      <c r="M1926" s="592"/>
      <c r="N1926" s="142">
        <f t="shared" si="1602"/>
        <v>0</v>
      </c>
      <c r="O1926" s="75">
        <f t="shared" si="1602"/>
        <v>0</v>
      </c>
      <c r="P1926" s="74">
        <f t="shared" si="1602"/>
        <v>0</v>
      </c>
      <c r="Q1926" s="74">
        <f t="shared" si="1602"/>
        <v>0</v>
      </c>
      <c r="R1926" s="74">
        <f t="shared" si="1602"/>
        <v>0</v>
      </c>
      <c r="S1926" s="588" t="s">
        <v>3111</v>
      </c>
      <c r="T1926" s="77">
        <v>0</v>
      </c>
      <c r="U1926" s="78">
        <v>0</v>
      </c>
      <c r="V1926" s="78">
        <f t="shared" si="1603"/>
        <v>0</v>
      </c>
      <c r="W1926" s="78">
        <v>0</v>
      </c>
      <c r="X1926" s="78">
        <v>0</v>
      </c>
      <c r="Y1926" s="78">
        <f>(P1926/J1926)*100</f>
        <v>0</v>
      </c>
      <c r="Z1926" s="79">
        <f t="shared" si="1604"/>
        <v>201440400</v>
      </c>
      <c r="AA1926" s="79">
        <f>J1926-Q1926</f>
        <v>201440400</v>
      </c>
      <c r="AB1926" s="79" t="e">
        <f t="shared" si="1604"/>
        <v>#VALUE!</v>
      </c>
      <c r="AC1926" s="79"/>
      <c r="AD1926" s="589"/>
    </row>
    <row r="1927" spans="1:30" s="104" customFormat="1" ht="30" customHeight="1">
      <c r="A1927" s="36"/>
      <c r="B1927" s="37"/>
      <c r="C1927" s="25" t="s">
        <v>3158</v>
      </c>
      <c r="D1927" s="109"/>
      <c r="E1927" s="109"/>
      <c r="F1927" s="770" t="s">
        <v>3159</v>
      </c>
      <c r="G1927" s="771"/>
      <c r="H1927" s="27"/>
      <c r="I1927" s="28"/>
      <c r="J1927" s="258"/>
      <c r="K1927" s="207"/>
      <c r="L1927" s="320"/>
      <c r="M1927" s="320"/>
      <c r="N1927" s="258"/>
      <c r="O1927" s="258"/>
      <c r="P1927" s="258"/>
      <c r="Q1927" s="258"/>
      <c r="R1927" s="258"/>
      <c r="S1927" s="209"/>
      <c r="T1927" s="259"/>
      <c r="U1927" s="259"/>
      <c r="V1927" s="259"/>
      <c r="W1927" s="259"/>
      <c r="X1927" s="259"/>
      <c r="Y1927" s="259"/>
      <c r="Z1927" s="258"/>
      <c r="AA1927" s="258"/>
      <c r="AB1927" s="258"/>
      <c r="AC1927" s="111"/>
      <c r="AD1927" s="112"/>
    </row>
    <row r="1928" spans="1:30" s="104" customFormat="1" ht="30" customHeight="1">
      <c r="A1928" s="36"/>
      <c r="B1928" s="37"/>
      <c r="C1928" s="123" t="s">
        <v>3139</v>
      </c>
      <c r="D1928" s="124"/>
      <c r="E1928" s="124"/>
      <c r="F1928" s="894" t="s">
        <v>3140</v>
      </c>
      <c r="G1928" s="895"/>
      <c r="H1928" s="125"/>
      <c r="I1928" s="520"/>
      <c r="J1928" s="584"/>
      <c r="K1928" s="585"/>
      <c r="L1928" s="582"/>
      <c r="M1928" s="582"/>
      <c r="N1928" s="586"/>
      <c r="O1928" s="586"/>
      <c r="P1928" s="586"/>
      <c r="Q1928" s="586"/>
      <c r="R1928" s="586"/>
      <c r="S1928" s="495"/>
      <c r="T1928" s="133"/>
      <c r="U1928" s="133"/>
      <c r="V1928" s="133"/>
      <c r="W1928" s="133"/>
      <c r="X1928" s="133"/>
      <c r="Y1928" s="133"/>
      <c r="Z1928" s="276"/>
      <c r="AA1928" s="276"/>
      <c r="AB1928" s="276"/>
      <c r="AC1928" s="98"/>
      <c r="AD1928" s="337"/>
    </row>
    <row r="1929" spans="1:30" s="104" customFormat="1" ht="30" customHeight="1">
      <c r="A1929" s="36"/>
      <c r="B1929" s="37"/>
      <c r="C1929" s="123" t="s">
        <v>3141</v>
      </c>
      <c r="D1929" s="124"/>
      <c r="E1929" s="124"/>
      <c r="F1929" s="894" t="s">
        <v>3142</v>
      </c>
      <c r="G1929" s="895"/>
      <c r="H1929" s="125"/>
      <c r="I1929" s="520"/>
      <c r="J1929" s="584"/>
      <c r="K1929" s="585"/>
      <c r="L1929" s="582"/>
      <c r="M1929" s="582"/>
      <c r="N1929" s="586"/>
      <c r="O1929" s="586"/>
      <c r="P1929" s="586"/>
      <c r="Q1929" s="586"/>
      <c r="R1929" s="586"/>
      <c r="S1929" s="495"/>
      <c r="T1929" s="133"/>
      <c r="U1929" s="133"/>
      <c r="V1929" s="133"/>
      <c r="W1929" s="133"/>
      <c r="X1929" s="133"/>
      <c r="Y1929" s="133"/>
      <c r="Z1929" s="276"/>
      <c r="AA1929" s="276"/>
      <c r="AB1929" s="276"/>
      <c r="AC1929" s="98"/>
      <c r="AD1929" s="337"/>
    </row>
    <row r="1930" spans="1:30" s="50" customFormat="1" ht="31.5" customHeight="1">
      <c r="A1930" s="277"/>
      <c r="B1930" s="278"/>
      <c r="C1930" s="593" t="s">
        <v>3143</v>
      </c>
      <c r="D1930" s="590"/>
      <c r="E1930" s="591"/>
      <c r="F1930" s="897" t="s">
        <v>3155</v>
      </c>
      <c r="G1930" s="898"/>
      <c r="H1930" s="226" t="s">
        <v>1544</v>
      </c>
      <c r="I1930" s="587" t="s">
        <v>44</v>
      </c>
      <c r="J1930" s="295">
        <v>5000000</v>
      </c>
      <c r="K1930" s="71" t="s">
        <v>3145</v>
      </c>
      <c r="L1930" s="372" t="s">
        <v>1115</v>
      </c>
      <c r="M1930" s="592"/>
      <c r="N1930" s="142">
        <f t="shared" ref="N1930:R1932" si="1605">M1930</f>
        <v>0</v>
      </c>
      <c r="O1930" s="75">
        <f t="shared" si="1605"/>
        <v>0</v>
      </c>
      <c r="P1930" s="74">
        <f t="shared" si="1605"/>
        <v>0</v>
      </c>
      <c r="Q1930" s="74">
        <f t="shared" si="1605"/>
        <v>0</v>
      </c>
      <c r="R1930" s="74">
        <f t="shared" si="1605"/>
        <v>0</v>
      </c>
      <c r="S1930" s="588" t="s">
        <v>3111</v>
      </c>
      <c r="T1930" s="77">
        <v>0</v>
      </c>
      <c r="U1930" s="78">
        <v>0</v>
      </c>
      <c r="V1930" s="78">
        <f t="shared" ref="V1930:V1932" si="1606">ROUNDUP(Y1930,0)</f>
        <v>0</v>
      </c>
      <c r="W1930" s="78">
        <v>0</v>
      </c>
      <c r="X1930" s="78">
        <v>0</v>
      </c>
      <c r="Y1930" s="78">
        <f>(P1930/J1930)*100</f>
        <v>0</v>
      </c>
      <c r="Z1930" s="79">
        <f t="shared" ref="Z1930:AB1932" si="1607">J1930-P1930</f>
        <v>5000000</v>
      </c>
      <c r="AA1930" s="79">
        <f>J1930-Q1930</f>
        <v>5000000</v>
      </c>
      <c r="AB1930" s="79" t="e">
        <f t="shared" si="1607"/>
        <v>#VALUE!</v>
      </c>
      <c r="AC1930" s="79"/>
      <c r="AD1930" s="589"/>
    </row>
    <row r="1931" spans="1:30" s="50" customFormat="1" ht="30" customHeight="1">
      <c r="A1931" s="277"/>
      <c r="B1931" s="278"/>
      <c r="C1931" s="593" t="s">
        <v>3146</v>
      </c>
      <c r="D1931" s="590"/>
      <c r="E1931" s="591"/>
      <c r="F1931" s="897" t="s">
        <v>3147</v>
      </c>
      <c r="G1931" s="898"/>
      <c r="H1931" s="226" t="s">
        <v>376</v>
      </c>
      <c r="I1931" s="587" t="s">
        <v>44</v>
      </c>
      <c r="J1931" s="295">
        <v>548911077</v>
      </c>
      <c r="K1931" s="71" t="s">
        <v>3145</v>
      </c>
      <c r="L1931" s="372" t="s">
        <v>1115</v>
      </c>
      <c r="M1931" s="592"/>
      <c r="N1931" s="142">
        <f t="shared" si="1605"/>
        <v>0</v>
      </c>
      <c r="O1931" s="75">
        <f t="shared" si="1605"/>
        <v>0</v>
      </c>
      <c r="P1931" s="74">
        <f t="shared" si="1605"/>
        <v>0</v>
      </c>
      <c r="Q1931" s="74">
        <f t="shared" si="1605"/>
        <v>0</v>
      </c>
      <c r="R1931" s="74">
        <f t="shared" si="1605"/>
        <v>0</v>
      </c>
      <c r="S1931" s="588" t="s">
        <v>3111</v>
      </c>
      <c r="T1931" s="77">
        <v>0</v>
      </c>
      <c r="U1931" s="78">
        <v>0</v>
      </c>
      <c r="V1931" s="78">
        <f t="shared" si="1606"/>
        <v>0</v>
      </c>
      <c r="W1931" s="78">
        <v>0</v>
      </c>
      <c r="X1931" s="78">
        <v>0</v>
      </c>
      <c r="Y1931" s="78">
        <f>(P1931/J1931)*100</f>
        <v>0</v>
      </c>
      <c r="Z1931" s="79">
        <f t="shared" si="1607"/>
        <v>548911077</v>
      </c>
      <c r="AA1931" s="79">
        <f>J1931-Q1931</f>
        <v>548911077</v>
      </c>
      <c r="AB1931" s="79" t="e">
        <f t="shared" si="1607"/>
        <v>#VALUE!</v>
      </c>
      <c r="AC1931" s="79"/>
      <c r="AD1931" s="589"/>
    </row>
    <row r="1932" spans="1:30" s="50" customFormat="1" ht="30" customHeight="1">
      <c r="A1932" s="277"/>
      <c r="B1932" s="278"/>
      <c r="C1932" s="66" t="s">
        <v>3149</v>
      </c>
      <c r="D1932" s="590"/>
      <c r="E1932" s="591"/>
      <c r="F1932" s="762" t="s">
        <v>3150</v>
      </c>
      <c r="G1932" s="785"/>
      <c r="H1932" s="226" t="s">
        <v>376</v>
      </c>
      <c r="I1932" s="587" t="s">
        <v>44</v>
      </c>
      <c r="J1932" s="295">
        <v>220000000</v>
      </c>
      <c r="K1932" s="71" t="s">
        <v>3145</v>
      </c>
      <c r="L1932" s="372" t="s">
        <v>46</v>
      </c>
      <c r="M1932" s="592"/>
      <c r="N1932" s="142">
        <f t="shared" si="1605"/>
        <v>0</v>
      </c>
      <c r="O1932" s="75">
        <f t="shared" si="1605"/>
        <v>0</v>
      </c>
      <c r="P1932" s="74">
        <f t="shared" si="1605"/>
        <v>0</v>
      </c>
      <c r="Q1932" s="74">
        <f t="shared" si="1605"/>
        <v>0</v>
      </c>
      <c r="R1932" s="74">
        <f t="shared" si="1605"/>
        <v>0</v>
      </c>
      <c r="S1932" s="588" t="s">
        <v>3111</v>
      </c>
      <c r="T1932" s="77">
        <v>0</v>
      </c>
      <c r="U1932" s="78">
        <v>0</v>
      </c>
      <c r="V1932" s="78">
        <f t="shared" si="1606"/>
        <v>0</v>
      </c>
      <c r="W1932" s="78">
        <v>0</v>
      </c>
      <c r="X1932" s="78">
        <v>0</v>
      </c>
      <c r="Y1932" s="78">
        <f>(P1932/J1932)*100</f>
        <v>0</v>
      </c>
      <c r="Z1932" s="79">
        <f t="shared" si="1607"/>
        <v>220000000</v>
      </c>
      <c r="AA1932" s="79">
        <f>J1932-Q1932</f>
        <v>220000000</v>
      </c>
      <c r="AB1932" s="79" t="e">
        <f t="shared" si="1607"/>
        <v>#VALUE!</v>
      </c>
      <c r="AC1932" s="79"/>
      <c r="AD1932" s="589"/>
    </row>
    <row r="1933" spans="1:30" s="104" customFormat="1" ht="30" customHeight="1">
      <c r="A1933" s="36"/>
      <c r="B1933" s="37"/>
      <c r="C1933" s="25" t="s">
        <v>3160</v>
      </c>
      <c r="D1933" s="109"/>
      <c r="E1933" s="109"/>
      <c r="F1933" s="770" t="s">
        <v>3161</v>
      </c>
      <c r="G1933" s="771"/>
      <c r="H1933" s="27"/>
      <c r="I1933" s="28"/>
      <c r="J1933" s="258"/>
      <c r="K1933" s="207"/>
      <c r="L1933" s="320"/>
      <c r="M1933" s="320"/>
      <c r="N1933" s="258"/>
      <c r="O1933" s="258"/>
      <c r="P1933" s="258"/>
      <c r="Q1933" s="258"/>
      <c r="R1933" s="258"/>
      <c r="S1933" s="209"/>
      <c r="T1933" s="259"/>
      <c r="U1933" s="259"/>
      <c r="V1933" s="259"/>
      <c r="W1933" s="259"/>
      <c r="X1933" s="259"/>
      <c r="Y1933" s="259"/>
      <c r="Z1933" s="258"/>
      <c r="AA1933" s="258"/>
      <c r="AB1933" s="258"/>
      <c r="AC1933" s="111"/>
      <c r="AD1933" s="112"/>
    </row>
    <row r="1934" spans="1:30" s="104" customFormat="1" ht="30" customHeight="1">
      <c r="A1934" s="36"/>
      <c r="B1934" s="37"/>
      <c r="C1934" s="123" t="s">
        <v>3139</v>
      </c>
      <c r="D1934" s="124"/>
      <c r="E1934" s="124"/>
      <c r="F1934" s="894" t="s">
        <v>3140</v>
      </c>
      <c r="G1934" s="895"/>
      <c r="H1934" s="125"/>
      <c r="I1934" s="520"/>
      <c r="J1934" s="584"/>
      <c r="K1934" s="585"/>
      <c r="L1934" s="582"/>
      <c r="M1934" s="582"/>
      <c r="N1934" s="586"/>
      <c r="O1934" s="586"/>
      <c r="P1934" s="586"/>
      <c r="Q1934" s="586"/>
      <c r="R1934" s="586"/>
      <c r="S1934" s="495"/>
      <c r="T1934" s="133"/>
      <c r="U1934" s="133"/>
      <c r="V1934" s="133"/>
      <c r="W1934" s="133"/>
      <c r="X1934" s="133"/>
      <c r="Y1934" s="133"/>
      <c r="Z1934" s="276"/>
      <c r="AA1934" s="276"/>
      <c r="AB1934" s="276"/>
      <c r="AC1934" s="98"/>
      <c r="AD1934" s="337"/>
    </row>
    <row r="1935" spans="1:30" s="104" customFormat="1" ht="30" customHeight="1">
      <c r="A1935" s="36"/>
      <c r="B1935" s="37"/>
      <c r="C1935" s="123" t="s">
        <v>3141</v>
      </c>
      <c r="D1935" s="124"/>
      <c r="E1935" s="124"/>
      <c r="F1935" s="894" t="s">
        <v>3142</v>
      </c>
      <c r="G1935" s="895"/>
      <c r="H1935" s="125"/>
      <c r="I1935" s="520"/>
      <c r="J1935" s="584"/>
      <c r="K1935" s="585"/>
      <c r="L1935" s="582"/>
      <c r="M1935" s="582"/>
      <c r="N1935" s="586"/>
      <c r="O1935" s="586"/>
      <c r="P1935" s="586"/>
      <c r="Q1935" s="586"/>
      <c r="R1935" s="586"/>
      <c r="S1935" s="495"/>
      <c r="T1935" s="133"/>
      <c r="U1935" s="133"/>
      <c r="V1935" s="133"/>
      <c r="W1935" s="133"/>
      <c r="X1935" s="133"/>
      <c r="Y1935" s="133"/>
      <c r="Z1935" s="276"/>
      <c r="AA1935" s="276"/>
      <c r="AB1935" s="276"/>
      <c r="AC1935" s="98"/>
      <c r="AD1935" s="337"/>
    </row>
    <row r="1936" spans="1:30" s="50" customFormat="1" ht="30" customHeight="1">
      <c r="A1936" s="277"/>
      <c r="B1936" s="278"/>
      <c r="C1936" s="593" t="s">
        <v>3146</v>
      </c>
      <c r="D1936" s="590"/>
      <c r="E1936" s="591"/>
      <c r="F1936" s="897" t="s">
        <v>3147</v>
      </c>
      <c r="G1936" s="898"/>
      <c r="H1936" s="226" t="s">
        <v>3162</v>
      </c>
      <c r="I1936" s="587" t="s">
        <v>44</v>
      </c>
      <c r="J1936" s="295">
        <v>450000003</v>
      </c>
      <c r="K1936" s="71" t="s">
        <v>3145</v>
      </c>
      <c r="L1936" s="372" t="s">
        <v>1115</v>
      </c>
      <c r="M1936" s="592"/>
      <c r="N1936" s="142">
        <f t="shared" ref="N1936:R1937" si="1608">M1936</f>
        <v>0</v>
      </c>
      <c r="O1936" s="75">
        <f t="shared" si="1608"/>
        <v>0</v>
      </c>
      <c r="P1936" s="74">
        <f t="shared" si="1608"/>
        <v>0</v>
      </c>
      <c r="Q1936" s="74">
        <f t="shared" si="1608"/>
        <v>0</v>
      </c>
      <c r="R1936" s="74">
        <f t="shared" si="1608"/>
        <v>0</v>
      </c>
      <c r="S1936" s="588" t="s">
        <v>3111</v>
      </c>
      <c r="T1936" s="77">
        <v>0</v>
      </c>
      <c r="U1936" s="78">
        <v>0</v>
      </c>
      <c r="V1936" s="78">
        <f t="shared" ref="V1936:V1937" si="1609">ROUNDUP(Y1936,0)</f>
        <v>0</v>
      </c>
      <c r="W1936" s="78">
        <v>0</v>
      </c>
      <c r="X1936" s="78">
        <v>0</v>
      </c>
      <c r="Y1936" s="78">
        <v>0</v>
      </c>
      <c r="Z1936" s="79">
        <f t="shared" ref="Z1936:AB1937" si="1610">J1936-P1936</f>
        <v>450000003</v>
      </c>
      <c r="AA1936" s="79">
        <f>J1936-Q1936</f>
        <v>450000003</v>
      </c>
      <c r="AB1936" s="79" t="e">
        <f t="shared" si="1610"/>
        <v>#VALUE!</v>
      </c>
      <c r="AC1936" s="79"/>
      <c r="AD1936" s="589"/>
    </row>
    <row r="1937" spans="1:30" s="50" customFormat="1" ht="30" customHeight="1">
      <c r="A1937" s="277"/>
      <c r="B1937" s="278"/>
      <c r="C1937" s="66" t="s">
        <v>3149</v>
      </c>
      <c r="D1937" s="590"/>
      <c r="E1937" s="591"/>
      <c r="F1937" s="762" t="s">
        <v>3150</v>
      </c>
      <c r="G1937" s="785"/>
      <c r="H1937" s="226" t="s">
        <v>3162</v>
      </c>
      <c r="I1937" s="587" t="s">
        <v>44</v>
      </c>
      <c r="J1937" s="295">
        <v>323961450</v>
      </c>
      <c r="K1937" s="71" t="s">
        <v>3145</v>
      </c>
      <c r="L1937" s="372" t="s">
        <v>46</v>
      </c>
      <c r="M1937" s="592"/>
      <c r="N1937" s="142">
        <f t="shared" si="1608"/>
        <v>0</v>
      </c>
      <c r="O1937" s="75">
        <f t="shared" si="1608"/>
        <v>0</v>
      </c>
      <c r="P1937" s="74">
        <f t="shared" si="1608"/>
        <v>0</v>
      </c>
      <c r="Q1937" s="74">
        <f t="shared" si="1608"/>
        <v>0</v>
      </c>
      <c r="R1937" s="74">
        <f t="shared" si="1608"/>
        <v>0</v>
      </c>
      <c r="S1937" s="588" t="s">
        <v>3111</v>
      </c>
      <c r="T1937" s="77">
        <v>0</v>
      </c>
      <c r="U1937" s="78">
        <v>0</v>
      </c>
      <c r="V1937" s="78">
        <f t="shared" si="1609"/>
        <v>0</v>
      </c>
      <c r="W1937" s="78">
        <v>0</v>
      </c>
      <c r="X1937" s="78">
        <v>0</v>
      </c>
      <c r="Y1937" s="78">
        <v>0</v>
      </c>
      <c r="Z1937" s="79">
        <f t="shared" si="1610"/>
        <v>323961450</v>
      </c>
      <c r="AA1937" s="79">
        <f>J1937-Q1937</f>
        <v>323961450</v>
      </c>
      <c r="AB1937" s="79" t="e">
        <f t="shared" si="1610"/>
        <v>#VALUE!</v>
      </c>
      <c r="AC1937" s="79"/>
      <c r="AD1937" s="589"/>
    </row>
    <row r="1938" spans="1:30" s="104" customFormat="1" ht="30" customHeight="1">
      <c r="A1938" s="36"/>
      <c r="B1938" s="37"/>
      <c r="C1938" s="25" t="s">
        <v>3163</v>
      </c>
      <c r="D1938" s="109"/>
      <c r="E1938" s="109"/>
      <c r="F1938" s="770" t="s">
        <v>3164</v>
      </c>
      <c r="G1938" s="771"/>
      <c r="H1938" s="27"/>
      <c r="I1938" s="28"/>
      <c r="J1938" s="258"/>
      <c r="K1938" s="207"/>
      <c r="L1938" s="320"/>
      <c r="M1938" s="320"/>
      <c r="N1938" s="258"/>
      <c r="O1938" s="258"/>
      <c r="P1938" s="258"/>
      <c r="Q1938" s="258"/>
      <c r="R1938" s="258"/>
      <c r="S1938" s="209"/>
      <c r="T1938" s="259"/>
      <c r="U1938" s="259"/>
      <c r="V1938" s="259"/>
      <c r="W1938" s="259"/>
      <c r="X1938" s="259"/>
      <c r="Y1938" s="259"/>
      <c r="Z1938" s="258"/>
      <c r="AA1938" s="258"/>
      <c r="AB1938" s="258"/>
      <c r="AC1938" s="111"/>
      <c r="AD1938" s="112"/>
    </row>
    <row r="1939" spans="1:30" s="104" customFormat="1" ht="30" customHeight="1">
      <c r="A1939" s="36"/>
      <c r="B1939" s="37"/>
      <c r="C1939" s="123" t="s">
        <v>3139</v>
      </c>
      <c r="D1939" s="124"/>
      <c r="E1939" s="124"/>
      <c r="F1939" s="894" t="s">
        <v>3140</v>
      </c>
      <c r="G1939" s="895"/>
      <c r="H1939" s="125"/>
      <c r="I1939" s="520"/>
      <c r="J1939" s="584"/>
      <c r="K1939" s="585"/>
      <c r="L1939" s="582"/>
      <c r="M1939" s="582"/>
      <c r="N1939" s="586"/>
      <c r="O1939" s="586"/>
      <c r="P1939" s="586"/>
      <c r="Q1939" s="586"/>
      <c r="R1939" s="586"/>
      <c r="S1939" s="495"/>
      <c r="T1939" s="133"/>
      <c r="U1939" s="133"/>
      <c r="V1939" s="133"/>
      <c r="W1939" s="133"/>
      <c r="X1939" s="133"/>
      <c r="Y1939" s="133"/>
      <c r="Z1939" s="276"/>
      <c r="AA1939" s="276"/>
      <c r="AB1939" s="276"/>
      <c r="AC1939" s="98"/>
      <c r="AD1939" s="337"/>
    </row>
    <row r="1940" spans="1:30" s="104" customFormat="1" ht="30" customHeight="1">
      <c r="A1940" s="36"/>
      <c r="B1940" s="37"/>
      <c r="C1940" s="123" t="s">
        <v>3141</v>
      </c>
      <c r="D1940" s="124"/>
      <c r="E1940" s="124"/>
      <c r="F1940" s="894" t="s">
        <v>3142</v>
      </c>
      <c r="G1940" s="895"/>
      <c r="H1940" s="125"/>
      <c r="I1940" s="520"/>
      <c r="J1940" s="584"/>
      <c r="K1940" s="585"/>
      <c r="L1940" s="582"/>
      <c r="M1940" s="582"/>
      <c r="N1940" s="586"/>
      <c r="O1940" s="586"/>
      <c r="P1940" s="586"/>
      <c r="Q1940" s="586"/>
      <c r="R1940" s="586"/>
      <c r="S1940" s="495"/>
      <c r="T1940" s="133"/>
      <c r="U1940" s="133"/>
      <c r="V1940" s="133"/>
      <c r="W1940" s="133"/>
      <c r="X1940" s="133"/>
      <c r="Y1940" s="133"/>
      <c r="Z1940" s="276"/>
      <c r="AA1940" s="276"/>
      <c r="AB1940" s="276"/>
      <c r="AC1940" s="98"/>
      <c r="AD1940" s="337"/>
    </row>
    <row r="1941" spans="1:30" s="50" customFormat="1" ht="31.5" customHeight="1">
      <c r="A1941" s="277"/>
      <c r="B1941" s="278"/>
      <c r="C1941" s="593" t="s">
        <v>3143</v>
      </c>
      <c r="D1941" s="590"/>
      <c r="E1941" s="591"/>
      <c r="F1941" s="897" t="s">
        <v>3155</v>
      </c>
      <c r="G1941" s="898"/>
      <c r="H1941" s="226" t="s">
        <v>1544</v>
      </c>
      <c r="I1941" s="587" t="s">
        <v>44</v>
      </c>
      <c r="J1941" s="295">
        <v>5000000</v>
      </c>
      <c r="K1941" s="71" t="s">
        <v>3145</v>
      </c>
      <c r="L1941" s="372" t="s">
        <v>1115</v>
      </c>
      <c r="M1941" s="592"/>
      <c r="N1941" s="142">
        <f t="shared" ref="N1941:R1943" si="1611">M1941</f>
        <v>0</v>
      </c>
      <c r="O1941" s="75">
        <f t="shared" si="1611"/>
        <v>0</v>
      </c>
      <c r="P1941" s="74">
        <f t="shared" si="1611"/>
        <v>0</v>
      </c>
      <c r="Q1941" s="74">
        <f t="shared" si="1611"/>
        <v>0</v>
      </c>
      <c r="R1941" s="74">
        <f t="shared" si="1611"/>
        <v>0</v>
      </c>
      <c r="S1941" s="588" t="s">
        <v>3111</v>
      </c>
      <c r="T1941" s="77">
        <v>0</v>
      </c>
      <c r="U1941" s="78">
        <v>0</v>
      </c>
      <c r="V1941" s="78">
        <f t="shared" ref="V1941:V1944" si="1612">ROUNDUP(Y1941,0)</f>
        <v>0</v>
      </c>
      <c r="W1941" s="78">
        <v>0</v>
      </c>
      <c r="X1941" s="78">
        <v>0</v>
      </c>
      <c r="Y1941" s="78">
        <f>(P1941/J1941)*100</f>
        <v>0</v>
      </c>
      <c r="Z1941" s="79">
        <f t="shared" ref="Z1941:AB1944" si="1613">J1941-P1941</f>
        <v>5000000</v>
      </c>
      <c r="AA1941" s="79">
        <f>J1941-Q1941</f>
        <v>5000000</v>
      </c>
      <c r="AB1941" s="79" t="e">
        <f t="shared" si="1613"/>
        <v>#VALUE!</v>
      </c>
      <c r="AC1941" s="79"/>
      <c r="AD1941" s="589"/>
    </row>
    <row r="1942" spans="1:30" s="50" customFormat="1" ht="30" customHeight="1">
      <c r="A1942" s="277"/>
      <c r="B1942" s="278"/>
      <c r="C1942" s="593" t="s">
        <v>3146</v>
      </c>
      <c r="D1942" s="590"/>
      <c r="E1942" s="591"/>
      <c r="F1942" s="897" t="s">
        <v>3147</v>
      </c>
      <c r="G1942" s="898"/>
      <c r="H1942" s="226" t="s">
        <v>3165</v>
      </c>
      <c r="I1942" s="587" t="s">
        <v>44</v>
      </c>
      <c r="J1942" s="295">
        <v>562630583</v>
      </c>
      <c r="K1942" s="71" t="s">
        <v>3145</v>
      </c>
      <c r="L1942" s="372" t="s">
        <v>1115</v>
      </c>
      <c r="M1942" s="592"/>
      <c r="N1942" s="142">
        <f t="shared" si="1611"/>
        <v>0</v>
      </c>
      <c r="O1942" s="75">
        <f t="shared" si="1611"/>
        <v>0</v>
      </c>
      <c r="P1942" s="74">
        <f t="shared" si="1611"/>
        <v>0</v>
      </c>
      <c r="Q1942" s="74">
        <f t="shared" si="1611"/>
        <v>0</v>
      </c>
      <c r="R1942" s="74">
        <f t="shared" si="1611"/>
        <v>0</v>
      </c>
      <c r="S1942" s="588" t="s">
        <v>3111</v>
      </c>
      <c r="T1942" s="77">
        <v>0</v>
      </c>
      <c r="U1942" s="78">
        <v>0</v>
      </c>
      <c r="V1942" s="78">
        <f t="shared" si="1612"/>
        <v>0</v>
      </c>
      <c r="W1942" s="78">
        <v>0</v>
      </c>
      <c r="X1942" s="78">
        <v>0</v>
      </c>
      <c r="Y1942" s="78">
        <f>(P1942/J1942)*100</f>
        <v>0</v>
      </c>
      <c r="Z1942" s="79">
        <f t="shared" si="1613"/>
        <v>562630583</v>
      </c>
      <c r="AA1942" s="79">
        <f>J1942-Q1942</f>
        <v>562630583</v>
      </c>
      <c r="AB1942" s="79" t="e">
        <f t="shared" si="1613"/>
        <v>#VALUE!</v>
      </c>
      <c r="AC1942" s="79"/>
      <c r="AD1942" s="589"/>
    </row>
    <row r="1943" spans="1:30" s="50" customFormat="1" ht="30" customHeight="1">
      <c r="A1943" s="277"/>
      <c r="B1943" s="278"/>
      <c r="C1943" s="66" t="s">
        <v>3149</v>
      </c>
      <c r="D1943" s="590"/>
      <c r="E1943" s="591"/>
      <c r="F1943" s="762" t="s">
        <v>3150</v>
      </c>
      <c r="G1943" s="785"/>
      <c r="H1943" s="226" t="s">
        <v>3165</v>
      </c>
      <c r="I1943" s="587" t="s">
        <v>44</v>
      </c>
      <c r="J1943" s="295">
        <v>206102000</v>
      </c>
      <c r="K1943" s="71" t="s">
        <v>3145</v>
      </c>
      <c r="L1943" s="372" t="s">
        <v>46</v>
      </c>
      <c r="M1943" s="592"/>
      <c r="N1943" s="142">
        <f t="shared" si="1611"/>
        <v>0</v>
      </c>
      <c r="O1943" s="75">
        <f t="shared" si="1611"/>
        <v>0</v>
      </c>
      <c r="P1943" s="74">
        <f t="shared" si="1611"/>
        <v>0</v>
      </c>
      <c r="Q1943" s="74">
        <f t="shared" si="1611"/>
        <v>0</v>
      </c>
      <c r="R1943" s="74">
        <f t="shared" si="1611"/>
        <v>0</v>
      </c>
      <c r="S1943" s="588" t="s">
        <v>3111</v>
      </c>
      <c r="T1943" s="77">
        <v>0</v>
      </c>
      <c r="U1943" s="78">
        <v>0</v>
      </c>
      <c r="V1943" s="78">
        <f t="shared" si="1612"/>
        <v>0</v>
      </c>
      <c r="W1943" s="78">
        <v>0</v>
      </c>
      <c r="X1943" s="78">
        <v>0</v>
      </c>
      <c r="Y1943" s="78">
        <f>(P1943/J1943)*100</f>
        <v>0</v>
      </c>
      <c r="Z1943" s="79">
        <f t="shared" si="1613"/>
        <v>206102000</v>
      </c>
      <c r="AA1943" s="79">
        <f>J1943-Q1943</f>
        <v>206102000</v>
      </c>
      <c r="AB1943" s="79" t="e">
        <f t="shared" si="1613"/>
        <v>#VALUE!</v>
      </c>
      <c r="AC1943" s="79"/>
      <c r="AD1943" s="589"/>
    </row>
    <row r="1944" spans="1:30" s="104" customFormat="1" ht="30" customHeight="1">
      <c r="A1944" s="277"/>
      <c r="B1944" s="278"/>
      <c r="C1944" s="25" t="s">
        <v>3166</v>
      </c>
      <c r="D1944" s="109"/>
      <c r="E1944" s="109"/>
      <c r="F1944" s="770" t="s">
        <v>3167</v>
      </c>
      <c r="G1944" s="771"/>
      <c r="H1944" s="27"/>
      <c r="I1944" s="28"/>
      <c r="J1944" s="258">
        <f>SUM(J1945:J1971)</f>
        <v>1681455350</v>
      </c>
      <c r="K1944" s="207"/>
      <c r="L1944" s="320"/>
      <c r="M1944" s="320"/>
      <c r="N1944" s="258">
        <f>SUM(N1945:N1971)</f>
        <v>210909362</v>
      </c>
      <c r="O1944" s="258">
        <f>SUM(O1945:O1971)</f>
        <v>669676472</v>
      </c>
      <c r="P1944" s="258">
        <v>1057242711</v>
      </c>
      <c r="Q1944" s="258">
        <f>SUM(Q1945:Q1971)</f>
        <v>1148390555</v>
      </c>
      <c r="R1944" s="258">
        <v>1057242711</v>
      </c>
      <c r="S1944" s="209"/>
      <c r="T1944" s="259">
        <v>63</v>
      </c>
      <c r="U1944" s="259">
        <f t="shared" ref="U1944" si="1614">ROUNDUP(X1944,0)</f>
        <v>69</v>
      </c>
      <c r="V1944" s="259">
        <f t="shared" si="1612"/>
        <v>63</v>
      </c>
      <c r="W1944" s="259">
        <v>31.708915184046983</v>
      </c>
      <c r="X1944" s="259">
        <f t="shared" ref="X1944" si="1615">Q1944/J1944*100</f>
        <v>68.297415985503278</v>
      </c>
      <c r="Y1944" s="259">
        <f>(P1944/J1944)*100</f>
        <v>62.876644984953067</v>
      </c>
      <c r="Z1944" s="29">
        <f t="shared" si="1613"/>
        <v>624212639</v>
      </c>
      <c r="AA1944" s="29">
        <f>J1944-Q1944</f>
        <v>533064795</v>
      </c>
      <c r="AB1944" s="29">
        <f t="shared" si="1613"/>
        <v>-1057242711</v>
      </c>
      <c r="AC1944" s="111"/>
      <c r="AD1944" s="112"/>
    </row>
    <row r="1945" spans="1:30" s="104" customFormat="1" ht="30" customHeight="1">
      <c r="A1945" s="5"/>
      <c r="B1945" s="24"/>
      <c r="C1945" s="38" t="s">
        <v>3108</v>
      </c>
      <c r="D1945" s="39"/>
      <c r="E1945" s="39"/>
      <c r="F1945" s="800" t="s">
        <v>38</v>
      </c>
      <c r="G1945" s="801"/>
      <c r="H1945" s="40"/>
      <c r="I1945" s="122"/>
      <c r="J1945" s="391"/>
      <c r="K1945" s="120"/>
      <c r="L1945" s="116"/>
      <c r="M1945" s="116"/>
      <c r="N1945" s="287"/>
      <c r="O1945" s="287"/>
      <c r="P1945" s="287"/>
      <c r="Q1945" s="287"/>
      <c r="R1945" s="287"/>
      <c r="S1945" s="119"/>
      <c r="T1945" s="120"/>
      <c r="U1945" s="393"/>
      <c r="V1945" s="393"/>
      <c r="W1945" s="120"/>
      <c r="X1945" s="120"/>
      <c r="Y1945" s="120"/>
      <c r="Z1945" s="210"/>
      <c r="AA1945" s="210"/>
      <c r="AB1945" s="210"/>
      <c r="AC1945" s="42"/>
      <c r="AD1945" s="122"/>
    </row>
    <row r="1946" spans="1:30" s="104" customFormat="1" ht="30" customHeight="1">
      <c r="A1946" s="277"/>
      <c r="B1946" s="278"/>
      <c r="C1946" s="123" t="s">
        <v>3109</v>
      </c>
      <c r="D1946" s="124"/>
      <c r="E1946" s="124"/>
      <c r="F1946" s="894" t="s">
        <v>40</v>
      </c>
      <c r="G1946" s="895"/>
      <c r="H1946" s="125"/>
      <c r="I1946" s="221"/>
      <c r="J1946" s="584"/>
      <c r="K1946" s="585"/>
      <c r="L1946" s="582"/>
      <c r="M1946" s="583"/>
      <c r="N1946" s="431"/>
      <c r="O1946" s="431"/>
      <c r="P1946" s="431"/>
      <c r="Q1946" s="431"/>
      <c r="R1946" s="431"/>
      <c r="S1946" s="495"/>
      <c r="T1946" s="133"/>
      <c r="U1946" s="133"/>
      <c r="V1946" s="133"/>
      <c r="W1946" s="133"/>
      <c r="X1946" s="133"/>
      <c r="Y1946" s="133"/>
      <c r="Z1946" s="276"/>
      <c r="AA1946" s="276"/>
      <c r="AB1946" s="276"/>
      <c r="AC1946" s="98"/>
      <c r="AD1946" s="337"/>
    </row>
    <row r="1947" spans="1:30" s="50" customFormat="1" ht="30" customHeight="1">
      <c r="A1947" s="36"/>
      <c r="B1947" s="37"/>
      <c r="C1947" s="66" t="s">
        <v>3110</v>
      </c>
      <c r="D1947" s="67"/>
      <c r="E1947" s="67"/>
      <c r="F1947" s="762" t="s">
        <v>49</v>
      </c>
      <c r="G1947" s="765"/>
      <c r="H1947" s="68" t="s">
        <v>937</v>
      </c>
      <c r="I1947" s="589" t="s">
        <v>653</v>
      </c>
      <c r="J1947" s="295">
        <v>1500000</v>
      </c>
      <c r="K1947" s="71" t="s">
        <v>45</v>
      </c>
      <c r="L1947" s="497" t="s">
        <v>46</v>
      </c>
      <c r="M1947" s="461"/>
      <c r="N1947" s="74">
        <v>780000</v>
      </c>
      <c r="O1947" s="75">
        <v>1500000</v>
      </c>
      <c r="P1947" s="74">
        <f t="shared" ref="P1947:R1947" si="1616">O1947</f>
        <v>1500000</v>
      </c>
      <c r="Q1947" s="74">
        <f t="shared" si="1616"/>
        <v>1500000</v>
      </c>
      <c r="R1947" s="74">
        <f t="shared" si="1616"/>
        <v>1500000</v>
      </c>
      <c r="S1947" s="588" t="s">
        <v>3168</v>
      </c>
      <c r="T1947" s="77">
        <v>100</v>
      </c>
      <c r="U1947" s="78">
        <f t="shared" ref="U1947:V1947" si="1617">ROUNDUP(X1947,0)</f>
        <v>100</v>
      </c>
      <c r="V1947" s="78">
        <f t="shared" si="1617"/>
        <v>100</v>
      </c>
      <c r="W1947" s="78">
        <v>31.708915184046983</v>
      </c>
      <c r="X1947" s="78">
        <f t="shared" ref="X1947" si="1618">Q1947/J1947*100</f>
        <v>100</v>
      </c>
      <c r="Y1947" s="78">
        <f>(P1947/J1947)*100</f>
        <v>100</v>
      </c>
      <c r="Z1947" s="79">
        <f>J1947-P1947</f>
        <v>0</v>
      </c>
      <c r="AA1947" s="79">
        <f>J1947-Q1947</f>
        <v>0</v>
      </c>
      <c r="AB1947" s="79" t="e">
        <f>L1947-R1947</f>
        <v>#VALUE!</v>
      </c>
      <c r="AC1947" s="79"/>
      <c r="AD1947" s="589"/>
    </row>
    <row r="1948" spans="1:30" s="104" customFormat="1" ht="30" customHeight="1">
      <c r="A1948" s="277"/>
      <c r="B1948" s="278"/>
      <c r="C1948" s="123" t="s">
        <v>3169</v>
      </c>
      <c r="D1948" s="124"/>
      <c r="E1948" s="124"/>
      <c r="F1948" s="894" t="s">
        <v>51</v>
      </c>
      <c r="G1948" s="895"/>
      <c r="H1948" s="125"/>
      <c r="I1948" s="221"/>
      <c r="J1948" s="584"/>
      <c r="K1948" s="585"/>
      <c r="L1948" s="582"/>
      <c r="M1948" s="583"/>
      <c r="N1948" s="431"/>
      <c r="O1948" s="431"/>
      <c r="P1948" s="431"/>
      <c r="Q1948" s="431"/>
      <c r="R1948" s="431"/>
      <c r="S1948" s="495"/>
      <c r="T1948" s="133"/>
      <c r="U1948" s="133"/>
      <c r="V1948" s="133"/>
      <c r="W1948" s="133"/>
      <c r="X1948" s="133"/>
      <c r="Y1948" s="133"/>
      <c r="Z1948" s="276"/>
      <c r="AA1948" s="276"/>
      <c r="AB1948" s="276"/>
      <c r="AC1948" s="98"/>
      <c r="AD1948" s="337"/>
    </row>
    <row r="1949" spans="1:30" s="50" customFormat="1" ht="30" customHeight="1">
      <c r="A1949" s="277"/>
      <c r="B1949" s="278"/>
      <c r="C1949" s="66" t="s">
        <v>3113</v>
      </c>
      <c r="D1949" s="67"/>
      <c r="E1949" s="67"/>
      <c r="F1949" s="762" t="s">
        <v>53</v>
      </c>
      <c r="G1949" s="785"/>
      <c r="H1949" s="68" t="s">
        <v>937</v>
      </c>
      <c r="I1949" s="589" t="s">
        <v>653</v>
      </c>
      <c r="J1949" s="295">
        <v>1401630400</v>
      </c>
      <c r="K1949" s="71" t="s">
        <v>45</v>
      </c>
      <c r="L1949" s="497" t="s">
        <v>46</v>
      </c>
      <c r="M1949" s="461"/>
      <c r="N1949" s="74">
        <v>194593862</v>
      </c>
      <c r="O1949" s="75">
        <v>611523730</v>
      </c>
      <c r="P1949" s="74">
        <v>959275577</v>
      </c>
      <c r="Q1949" s="74">
        <v>1044340499</v>
      </c>
      <c r="R1949" s="74">
        <v>959275577</v>
      </c>
      <c r="S1949" s="588" t="s">
        <v>3168</v>
      </c>
      <c r="T1949" s="77">
        <v>69</v>
      </c>
      <c r="U1949" s="78">
        <f t="shared" ref="U1949:V1951" si="1619">ROUNDUP(X1949,0)</f>
        <v>75</v>
      </c>
      <c r="V1949" s="78">
        <f t="shared" si="1619"/>
        <v>69</v>
      </c>
      <c r="W1949" s="78">
        <v>31.708915184046983</v>
      </c>
      <c r="X1949" s="78">
        <f t="shared" ref="X1949:X1951" si="1620">Q1949/J1949*100</f>
        <v>74.50897890057179</v>
      </c>
      <c r="Y1949" s="78">
        <f>(P1949/J1949)*100</f>
        <v>68.43998082518759</v>
      </c>
      <c r="Z1949" s="79">
        <f t="shared" ref="Z1949:AB1951" si="1621">J1949-P1949</f>
        <v>442354823</v>
      </c>
      <c r="AA1949" s="79">
        <f>J1949-Q1949</f>
        <v>357289901</v>
      </c>
      <c r="AB1949" s="79" t="e">
        <f t="shared" si="1621"/>
        <v>#VALUE!</v>
      </c>
      <c r="AC1949" s="79"/>
      <c r="AD1949" s="589"/>
    </row>
    <row r="1950" spans="1:30" s="50" customFormat="1" ht="30" customHeight="1">
      <c r="A1950" s="36"/>
      <c r="B1950" s="278"/>
      <c r="C1950" s="66" t="s">
        <v>3114</v>
      </c>
      <c r="D1950" s="67"/>
      <c r="E1950" s="67"/>
      <c r="F1950" s="762" t="s">
        <v>174</v>
      </c>
      <c r="G1950" s="785"/>
      <c r="H1950" s="68" t="s">
        <v>937</v>
      </c>
      <c r="I1950" s="589" t="s">
        <v>653</v>
      </c>
      <c r="J1950" s="295">
        <v>36900000</v>
      </c>
      <c r="K1950" s="71" t="s">
        <v>45</v>
      </c>
      <c r="L1950" s="497" t="s">
        <v>46</v>
      </c>
      <c r="M1950" s="461"/>
      <c r="N1950" s="74">
        <v>5625000</v>
      </c>
      <c r="O1950" s="75">
        <f t="shared" ref="O1950:R1951" si="1622">N1950</f>
        <v>5625000</v>
      </c>
      <c r="P1950" s="74">
        <f t="shared" si="1622"/>
        <v>5625000</v>
      </c>
      <c r="Q1950" s="74">
        <v>14850000</v>
      </c>
      <c r="R1950" s="74">
        <f t="shared" si="1622"/>
        <v>14850000</v>
      </c>
      <c r="S1950" s="588" t="s">
        <v>3168</v>
      </c>
      <c r="T1950" s="77">
        <v>16</v>
      </c>
      <c r="U1950" s="78">
        <f t="shared" si="1619"/>
        <v>41</v>
      </c>
      <c r="V1950" s="78">
        <f t="shared" si="1619"/>
        <v>16</v>
      </c>
      <c r="W1950" s="78">
        <v>31.708915184046983</v>
      </c>
      <c r="X1950" s="78">
        <f t="shared" si="1620"/>
        <v>40.243902439024396</v>
      </c>
      <c r="Y1950" s="78">
        <f>(P1950/J1950)*100</f>
        <v>15.24390243902439</v>
      </c>
      <c r="Z1950" s="79">
        <f t="shared" si="1621"/>
        <v>31275000</v>
      </c>
      <c r="AA1950" s="79">
        <f>J1950-Q1950</f>
        <v>22050000</v>
      </c>
      <c r="AB1950" s="79" t="e">
        <f t="shared" si="1621"/>
        <v>#VALUE!</v>
      </c>
      <c r="AC1950" s="79"/>
      <c r="AD1950" s="589"/>
    </row>
    <row r="1951" spans="1:30" s="50" customFormat="1" ht="30" customHeight="1">
      <c r="A1951" s="36"/>
      <c r="B1951" s="278"/>
      <c r="C1951" s="66" t="s">
        <v>3115</v>
      </c>
      <c r="D1951" s="67"/>
      <c r="E1951" s="67"/>
      <c r="F1951" s="762" t="s">
        <v>57</v>
      </c>
      <c r="G1951" s="785"/>
      <c r="H1951" s="68" t="s">
        <v>937</v>
      </c>
      <c r="I1951" s="589" t="s">
        <v>653</v>
      </c>
      <c r="J1951" s="295">
        <v>1620500</v>
      </c>
      <c r="K1951" s="71" t="s">
        <v>45</v>
      </c>
      <c r="L1951" s="497" t="s">
        <v>46</v>
      </c>
      <c r="M1951" s="461"/>
      <c r="N1951" s="74">
        <v>100500</v>
      </c>
      <c r="O1951" s="75">
        <v>1060500</v>
      </c>
      <c r="P1951" s="74">
        <f t="shared" si="1622"/>
        <v>1060500</v>
      </c>
      <c r="Q1951" s="74">
        <v>1620500</v>
      </c>
      <c r="R1951" s="74">
        <f t="shared" si="1622"/>
        <v>1620500</v>
      </c>
      <c r="S1951" s="588" t="s">
        <v>3168</v>
      </c>
      <c r="T1951" s="77">
        <v>66</v>
      </c>
      <c r="U1951" s="78">
        <f t="shared" si="1619"/>
        <v>100</v>
      </c>
      <c r="V1951" s="78">
        <f t="shared" si="1619"/>
        <v>66</v>
      </c>
      <c r="W1951" s="78">
        <v>31.708915184046983</v>
      </c>
      <c r="X1951" s="78">
        <f t="shared" si="1620"/>
        <v>100</v>
      </c>
      <c r="Y1951" s="78">
        <f>(P1951/J1951)*100</f>
        <v>65.442764578833689</v>
      </c>
      <c r="Z1951" s="79">
        <f t="shared" si="1621"/>
        <v>560000</v>
      </c>
      <c r="AA1951" s="79">
        <f>J1951-Q1951</f>
        <v>0</v>
      </c>
      <c r="AB1951" s="79" t="e">
        <f t="shared" si="1621"/>
        <v>#VALUE!</v>
      </c>
      <c r="AC1951" s="79"/>
      <c r="AD1951" s="589"/>
    </row>
    <row r="1952" spans="1:30" s="104" customFormat="1" ht="30" customHeight="1">
      <c r="A1952" s="277"/>
      <c r="B1952" s="278"/>
      <c r="C1952" s="123" t="s">
        <v>3116</v>
      </c>
      <c r="D1952" s="124"/>
      <c r="E1952" s="124"/>
      <c r="F1952" s="894" t="s">
        <v>63</v>
      </c>
      <c r="G1952" s="895"/>
      <c r="H1952" s="125"/>
      <c r="I1952" s="221"/>
      <c r="J1952" s="584"/>
      <c r="K1952" s="585"/>
      <c r="L1952" s="582"/>
      <c r="M1952" s="583"/>
      <c r="N1952" s="431"/>
      <c r="O1952" s="431"/>
      <c r="P1952" s="431"/>
      <c r="Q1952" s="431"/>
      <c r="R1952" s="431"/>
      <c r="S1952" s="495"/>
      <c r="T1952" s="133"/>
      <c r="U1952" s="133"/>
      <c r="V1952" s="133"/>
      <c r="W1952" s="133"/>
      <c r="X1952" s="133"/>
      <c r="Y1952" s="133"/>
      <c r="Z1952" s="276"/>
      <c r="AA1952" s="276"/>
      <c r="AB1952" s="276"/>
      <c r="AC1952" s="98"/>
      <c r="AD1952" s="337"/>
    </row>
    <row r="1953" spans="1:30" s="50" customFormat="1" ht="30" customHeight="1">
      <c r="A1953" s="36"/>
      <c r="B1953" s="278"/>
      <c r="C1953" s="66" t="s">
        <v>3117</v>
      </c>
      <c r="D1953" s="67"/>
      <c r="E1953" s="67"/>
      <c r="F1953" s="762" t="s">
        <v>65</v>
      </c>
      <c r="G1953" s="785"/>
      <c r="H1953" s="68" t="s">
        <v>937</v>
      </c>
      <c r="I1953" s="589" t="s">
        <v>653</v>
      </c>
      <c r="J1953" s="295">
        <v>2185400</v>
      </c>
      <c r="K1953" s="71" t="s">
        <v>45</v>
      </c>
      <c r="L1953" s="497" t="s">
        <v>46</v>
      </c>
      <c r="M1953" s="461"/>
      <c r="N1953" s="74">
        <f t="shared" ref="N1953:R1958" si="1623">M1953</f>
        <v>0</v>
      </c>
      <c r="O1953" s="75">
        <f t="shared" si="1623"/>
        <v>0</v>
      </c>
      <c r="P1953" s="74">
        <f t="shared" si="1623"/>
        <v>0</v>
      </c>
      <c r="Q1953" s="74">
        <v>597500</v>
      </c>
      <c r="R1953" s="74">
        <f t="shared" si="1623"/>
        <v>597500</v>
      </c>
      <c r="S1953" s="588" t="s">
        <v>3168</v>
      </c>
      <c r="T1953" s="77">
        <v>0</v>
      </c>
      <c r="U1953" s="78">
        <f t="shared" ref="U1953:V1958" si="1624">ROUNDUP(X1953,0)</f>
        <v>28</v>
      </c>
      <c r="V1953" s="78">
        <f t="shared" si="1624"/>
        <v>0</v>
      </c>
      <c r="W1953" s="78">
        <v>31.708915184046983</v>
      </c>
      <c r="X1953" s="78">
        <f t="shared" ref="X1953:X1958" si="1625">Q1953/J1953*100</f>
        <v>27.340532625606293</v>
      </c>
      <c r="Y1953" s="78">
        <f t="shared" ref="Y1953:Y1958" si="1626">(P1953/J1953)*100</f>
        <v>0</v>
      </c>
      <c r="Z1953" s="79">
        <f t="shared" ref="Z1953:AB1958" si="1627">J1953-P1953</f>
        <v>2185400</v>
      </c>
      <c r="AA1953" s="79">
        <f t="shared" ref="AA1953:AA1958" si="1628">J1953-Q1953</f>
        <v>1587900</v>
      </c>
      <c r="AB1953" s="79" t="e">
        <f t="shared" si="1627"/>
        <v>#VALUE!</v>
      </c>
      <c r="AC1953" s="79"/>
      <c r="AD1953" s="589"/>
    </row>
    <row r="1954" spans="1:30" s="50" customFormat="1" ht="30" customHeight="1">
      <c r="A1954" s="36"/>
      <c r="B1954" s="278"/>
      <c r="C1954" s="66" t="s">
        <v>3118</v>
      </c>
      <c r="D1954" s="67"/>
      <c r="E1954" s="67"/>
      <c r="F1954" s="762" t="s">
        <v>67</v>
      </c>
      <c r="G1954" s="785"/>
      <c r="H1954" s="68" t="s">
        <v>937</v>
      </c>
      <c r="I1954" s="589" t="s">
        <v>653</v>
      </c>
      <c r="J1954" s="295">
        <v>27999100</v>
      </c>
      <c r="K1954" s="71" t="s">
        <v>45</v>
      </c>
      <c r="L1954" s="497" t="s">
        <v>46</v>
      </c>
      <c r="M1954" s="461"/>
      <c r="N1954" s="74">
        <v>2700000</v>
      </c>
      <c r="O1954" s="75">
        <f t="shared" si="1623"/>
        <v>2700000</v>
      </c>
      <c r="P1954" s="74">
        <f t="shared" si="1623"/>
        <v>2700000</v>
      </c>
      <c r="Q1954" s="74">
        <v>10656700</v>
      </c>
      <c r="R1954" s="74">
        <f t="shared" si="1623"/>
        <v>10656700</v>
      </c>
      <c r="S1954" s="588" t="s">
        <v>3168</v>
      </c>
      <c r="T1954" s="77">
        <v>10</v>
      </c>
      <c r="U1954" s="78">
        <f t="shared" si="1624"/>
        <v>39</v>
      </c>
      <c r="V1954" s="78">
        <f t="shared" si="1624"/>
        <v>10</v>
      </c>
      <c r="W1954" s="78">
        <v>31.708915184046983</v>
      </c>
      <c r="X1954" s="78">
        <f t="shared" si="1625"/>
        <v>38.060866242129208</v>
      </c>
      <c r="Y1954" s="78">
        <f t="shared" si="1626"/>
        <v>9.6431671017997012</v>
      </c>
      <c r="Z1954" s="79">
        <f t="shared" si="1627"/>
        <v>25299100</v>
      </c>
      <c r="AA1954" s="79">
        <f t="shared" si="1628"/>
        <v>17342400</v>
      </c>
      <c r="AB1954" s="79" t="e">
        <f t="shared" si="1627"/>
        <v>#VALUE!</v>
      </c>
      <c r="AC1954" s="79"/>
      <c r="AD1954" s="589"/>
    </row>
    <row r="1955" spans="1:30" s="50" customFormat="1" ht="30" customHeight="1">
      <c r="A1955" s="36"/>
      <c r="B1955" s="37"/>
      <c r="C1955" s="66" t="s">
        <v>3119</v>
      </c>
      <c r="D1955" s="67"/>
      <c r="E1955" s="67"/>
      <c r="F1955" s="762" t="s">
        <v>69</v>
      </c>
      <c r="G1955" s="785"/>
      <c r="H1955" s="68" t="s">
        <v>937</v>
      </c>
      <c r="I1955" s="589" t="s">
        <v>653</v>
      </c>
      <c r="J1955" s="295">
        <v>1997900</v>
      </c>
      <c r="K1955" s="71" t="s">
        <v>45</v>
      </c>
      <c r="L1955" s="497" t="s">
        <v>46</v>
      </c>
      <c r="M1955" s="461"/>
      <c r="N1955" s="74">
        <f t="shared" si="1623"/>
        <v>0</v>
      </c>
      <c r="O1955" s="75">
        <f t="shared" si="1623"/>
        <v>0</v>
      </c>
      <c r="P1955" s="74">
        <f t="shared" si="1623"/>
        <v>0</v>
      </c>
      <c r="Q1955" s="74">
        <v>999900</v>
      </c>
      <c r="R1955" s="74">
        <f t="shared" si="1623"/>
        <v>999900</v>
      </c>
      <c r="S1955" s="588" t="s">
        <v>3168</v>
      </c>
      <c r="T1955" s="77">
        <v>0</v>
      </c>
      <c r="U1955" s="78">
        <f t="shared" si="1624"/>
        <v>51</v>
      </c>
      <c r="V1955" s="78">
        <f t="shared" si="1624"/>
        <v>0</v>
      </c>
      <c r="W1955" s="78">
        <v>31.708915184046983</v>
      </c>
      <c r="X1955" s="78">
        <f t="shared" si="1625"/>
        <v>50.047549927423795</v>
      </c>
      <c r="Y1955" s="78">
        <f t="shared" si="1626"/>
        <v>0</v>
      </c>
      <c r="Z1955" s="79">
        <f t="shared" si="1627"/>
        <v>1997900</v>
      </c>
      <c r="AA1955" s="79">
        <f t="shared" si="1628"/>
        <v>998000</v>
      </c>
      <c r="AB1955" s="79" t="e">
        <f t="shared" si="1627"/>
        <v>#VALUE!</v>
      </c>
      <c r="AC1955" s="79"/>
      <c r="AD1955" s="589"/>
    </row>
    <row r="1956" spans="1:30" s="50" customFormat="1" ht="30" customHeight="1">
      <c r="A1956" s="36"/>
      <c r="B1956" s="37"/>
      <c r="C1956" s="66" t="s">
        <v>3120</v>
      </c>
      <c r="D1956" s="67"/>
      <c r="E1956" s="67"/>
      <c r="F1956" s="762" t="s">
        <v>71</v>
      </c>
      <c r="G1956" s="785"/>
      <c r="H1956" s="68" t="s">
        <v>937</v>
      </c>
      <c r="I1956" s="589" t="s">
        <v>653</v>
      </c>
      <c r="J1956" s="295">
        <v>3340500</v>
      </c>
      <c r="K1956" s="71" t="s">
        <v>45</v>
      </c>
      <c r="L1956" s="497" t="s">
        <v>46</v>
      </c>
      <c r="M1956" s="461"/>
      <c r="N1956" s="74">
        <f t="shared" si="1623"/>
        <v>0</v>
      </c>
      <c r="O1956" s="75">
        <f t="shared" si="1623"/>
        <v>0</v>
      </c>
      <c r="P1956" s="74">
        <f t="shared" si="1623"/>
        <v>0</v>
      </c>
      <c r="Q1956" s="74">
        <v>774000</v>
      </c>
      <c r="R1956" s="74">
        <f t="shared" si="1623"/>
        <v>774000</v>
      </c>
      <c r="S1956" s="588" t="s">
        <v>3168</v>
      </c>
      <c r="T1956" s="77">
        <v>0</v>
      </c>
      <c r="U1956" s="78">
        <f t="shared" si="1624"/>
        <v>24</v>
      </c>
      <c r="V1956" s="78">
        <f t="shared" si="1624"/>
        <v>0</v>
      </c>
      <c r="W1956" s="78">
        <v>31.708915184046983</v>
      </c>
      <c r="X1956" s="78">
        <f t="shared" si="1625"/>
        <v>23.170184104176023</v>
      </c>
      <c r="Y1956" s="78">
        <f t="shared" si="1626"/>
        <v>0</v>
      </c>
      <c r="Z1956" s="79">
        <f t="shared" si="1627"/>
        <v>3340500</v>
      </c>
      <c r="AA1956" s="79">
        <f t="shared" si="1628"/>
        <v>2566500</v>
      </c>
      <c r="AB1956" s="79" t="e">
        <f t="shared" si="1627"/>
        <v>#VALUE!</v>
      </c>
      <c r="AC1956" s="79"/>
      <c r="AD1956" s="589"/>
    </row>
    <row r="1957" spans="1:30" s="50" customFormat="1" ht="30" customHeight="1">
      <c r="A1957" s="36"/>
      <c r="B1957" s="37"/>
      <c r="C1957" s="66" t="s">
        <v>3170</v>
      </c>
      <c r="D1957" s="67"/>
      <c r="E1957" s="67"/>
      <c r="F1957" s="762" t="s">
        <v>73</v>
      </c>
      <c r="G1957" s="785"/>
      <c r="H1957" s="68" t="s">
        <v>937</v>
      </c>
      <c r="I1957" s="589" t="s">
        <v>653</v>
      </c>
      <c r="J1957" s="295">
        <v>2699000</v>
      </c>
      <c r="K1957" s="71" t="s">
        <v>45</v>
      </c>
      <c r="L1957" s="497" t="s">
        <v>46</v>
      </c>
      <c r="M1957" s="461"/>
      <c r="N1957" s="74">
        <f t="shared" si="1623"/>
        <v>0</v>
      </c>
      <c r="O1957" s="75">
        <f t="shared" si="1623"/>
        <v>0</v>
      </c>
      <c r="P1957" s="74">
        <f t="shared" si="1623"/>
        <v>0</v>
      </c>
      <c r="Q1957" s="74">
        <f t="shared" si="1623"/>
        <v>0</v>
      </c>
      <c r="R1957" s="74">
        <f t="shared" si="1623"/>
        <v>0</v>
      </c>
      <c r="S1957" s="588" t="s">
        <v>3168</v>
      </c>
      <c r="T1957" s="77">
        <v>0</v>
      </c>
      <c r="U1957" s="78">
        <f t="shared" si="1624"/>
        <v>0</v>
      </c>
      <c r="V1957" s="78">
        <f t="shared" si="1624"/>
        <v>0</v>
      </c>
      <c r="W1957" s="78">
        <v>31.708915184046983</v>
      </c>
      <c r="X1957" s="78">
        <f t="shared" si="1625"/>
        <v>0</v>
      </c>
      <c r="Y1957" s="78">
        <f t="shared" si="1626"/>
        <v>0</v>
      </c>
      <c r="Z1957" s="79">
        <f t="shared" si="1627"/>
        <v>2699000</v>
      </c>
      <c r="AA1957" s="79">
        <f t="shared" si="1628"/>
        <v>2699000</v>
      </c>
      <c r="AB1957" s="79" t="e">
        <f t="shared" si="1627"/>
        <v>#VALUE!</v>
      </c>
      <c r="AC1957" s="79"/>
      <c r="AD1957" s="589"/>
    </row>
    <row r="1958" spans="1:30" s="50" customFormat="1" ht="30" customHeight="1">
      <c r="A1958" s="277"/>
      <c r="B1958" s="278"/>
      <c r="C1958" s="66" t="s">
        <v>3121</v>
      </c>
      <c r="D1958" s="67"/>
      <c r="E1958" s="67"/>
      <c r="F1958" s="762" t="s">
        <v>77</v>
      </c>
      <c r="G1958" s="785"/>
      <c r="H1958" s="68" t="s">
        <v>937</v>
      </c>
      <c r="I1958" s="589" t="s">
        <v>653</v>
      </c>
      <c r="J1958" s="295">
        <v>38605000</v>
      </c>
      <c r="K1958" s="71" t="s">
        <v>45</v>
      </c>
      <c r="L1958" s="497" t="s">
        <v>46</v>
      </c>
      <c r="M1958" s="461"/>
      <c r="N1958" s="74">
        <v>2610000</v>
      </c>
      <c r="O1958" s="75">
        <v>3910000</v>
      </c>
      <c r="P1958" s="74">
        <f t="shared" si="1623"/>
        <v>3910000</v>
      </c>
      <c r="Q1958" s="74">
        <v>13260000</v>
      </c>
      <c r="R1958" s="74">
        <f t="shared" si="1623"/>
        <v>13260000</v>
      </c>
      <c r="S1958" s="588" t="s">
        <v>3168</v>
      </c>
      <c r="T1958" s="77">
        <v>11</v>
      </c>
      <c r="U1958" s="78">
        <f t="shared" si="1624"/>
        <v>35</v>
      </c>
      <c r="V1958" s="78">
        <f t="shared" si="1624"/>
        <v>11</v>
      </c>
      <c r="W1958" s="78">
        <v>31.708915184046983</v>
      </c>
      <c r="X1958" s="78">
        <f t="shared" si="1625"/>
        <v>34.34788239865302</v>
      </c>
      <c r="Y1958" s="78">
        <f t="shared" si="1626"/>
        <v>10.128221732936147</v>
      </c>
      <c r="Z1958" s="79">
        <f t="shared" si="1627"/>
        <v>34695000</v>
      </c>
      <c r="AA1958" s="79">
        <f t="shared" si="1628"/>
        <v>25345000</v>
      </c>
      <c r="AB1958" s="79" t="e">
        <f t="shared" si="1627"/>
        <v>#VALUE!</v>
      </c>
      <c r="AC1958" s="79"/>
      <c r="AD1958" s="589"/>
    </row>
    <row r="1959" spans="1:30" s="104" customFormat="1" ht="30" customHeight="1">
      <c r="A1959" s="277"/>
      <c r="B1959" s="278"/>
      <c r="C1959" s="123" t="s">
        <v>3122</v>
      </c>
      <c r="D1959" s="124"/>
      <c r="E1959" s="124"/>
      <c r="F1959" s="894" t="s">
        <v>193</v>
      </c>
      <c r="G1959" s="895"/>
      <c r="H1959" s="125"/>
      <c r="I1959" s="221"/>
      <c r="J1959" s="584"/>
      <c r="K1959" s="585"/>
      <c r="L1959" s="582"/>
      <c r="M1959" s="583"/>
      <c r="N1959" s="431"/>
      <c r="O1959" s="431"/>
      <c r="P1959" s="431"/>
      <c r="Q1959" s="431"/>
      <c r="R1959" s="431"/>
      <c r="S1959" s="495"/>
      <c r="T1959" s="133"/>
      <c r="U1959" s="133"/>
      <c r="V1959" s="133"/>
      <c r="W1959" s="133"/>
      <c r="X1959" s="133"/>
      <c r="Y1959" s="133"/>
      <c r="Z1959" s="276"/>
      <c r="AA1959" s="276"/>
      <c r="AB1959" s="276"/>
      <c r="AC1959" s="98"/>
      <c r="AD1959" s="337"/>
    </row>
    <row r="1960" spans="1:30" s="50" customFormat="1" ht="30" customHeight="1">
      <c r="A1960" s="277"/>
      <c r="B1960" s="278"/>
      <c r="C1960" s="66" t="s">
        <v>3171</v>
      </c>
      <c r="D1960" s="67"/>
      <c r="E1960" s="67"/>
      <c r="F1960" s="762" t="s">
        <v>197</v>
      </c>
      <c r="G1960" s="785"/>
      <c r="H1960" s="68" t="s">
        <v>937</v>
      </c>
      <c r="I1960" s="589" t="s">
        <v>653</v>
      </c>
      <c r="J1960" s="295">
        <v>3000000</v>
      </c>
      <c r="K1960" s="71" t="s">
        <v>45</v>
      </c>
      <c r="L1960" s="497" t="s">
        <v>46</v>
      </c>
      <c r="M1960" s="461"/>
      <c r="N1960" s="74">
        <v>0</v>
      </c>
      <c r="O1960" s="75">
        <v>3000000</v>
      </c>
      <c r="P1960" s="74">
        <f t="shared" ref="P1960:R1960" si="1629">O1960</f>
        <v>3000000</v>
      </c>
      <c r="Q1960" s="74">
        <f t="shared" si="1629"/>
        <v>3000000</v>
      </c>
      <c r="R1960" s="74">
        <f t="shared" si="1629"/>
        <v>3000000</v>
      </c>
      <c r="S1960" s="588" t="s">
        <v>3168</v>
      </c>
      <c r="T1960" s="77">
        <v>100</v>
      </c>
      <c r="U1960" s="78">
        <f t="shared" ref="U1960:V1960" si="1630">ROUNDUP(X1960,0)</f>
        <v>100</v>
      </c>
      <c r="V1960" s="78">
        <f t="shared" si="1630"/>
        <v>100</v>
      </c>
      <c r="W1960" s="78">
        <v>31.708915184046983</v>
      </c>
      <c r="X1960" s="78">
        <f t="shared" ref="X1960" si="1631">Q1960/J1960*100</f>
        <v>100</v>
      </c>
      <c r="Y1960" s="78">
        <f>(P1960/J1960)*100</f>
        <v>100</v>
      </c>
      <c r="Z1960" s="79">
        <f>J1960-P1960</f>
        <v>0</v>
      </c>
      <c r="AA1960" s="79">
        <f>J1960-Q1960</f>
        <v>0</v>
      </c>
      <c r="AB1960" s="79" t="e">
        <f>L1960-R1960</f>
        <v>#VALUE!</v>
      </c>
      <c r="AC1960" s="79"/>
      <c r="AD1960" s="589"/>
    </row>
    <row r="1961" spans="1:30" s="104" customFormat="1" ht="30" customHeight="1">
      <c r="A1961" s="277"/>
      <c r="B1961" s="278"/>
      <c r="C1961" s="123" t="s">
        <v>3124</v>
      </c>
      <c r="D1961" s="124"/>
      <c r="E1961" s="124"/>
      <c r="F1961" s="894" t="s">
        <v>79</v>
      </c>
      <c r="G1961" s="895"/>
      <c r="H1961" s="125"/>
      <c r="I1961" s="221"/>
      <c r="J1961" s="584"/>
      <c r="K1961" s="585"/>
      <c r="L1961" s="582"/>
      <c r="M1961" s="583"/>
      <c r="N1961" s="431"/>
      <c r="O1961" s="431"/>
      <c r="P1961" s="431"/>
      <c r="Q1961" s="431"/>
      <c r="R1961" s="431"/>
      <c r="S1961" s="495"/>
      <c r="T1961" s="133"/>
      <c r="U1961" s="133"/>
      <c r="V1961" s="133"/>
      <c r="W1961" s="133"/>
      <c r="X1961" s="133"/>
      <c r="Y1961" s="133"/>
      <c r="Z1961" s="276"/>
      <c r="AA1961" s="276"/>
      <c r="AB1961" s="276"/>
      <c r="AC1961" s="98"/>
      <c r="AD1961" s="337"/>
    </row>
    <row r="1962" spans="1:30" s="50" customFormat="1" ht="30" customHeight="1">
      <c r="A1962" s="36"/>
      <c r="B1962" s="278"/>
      <c r="C1962" s="66" t="s">
        <v>3125</v>
      </c>
      <c r="D1962" s="67"/>
      <c r="E1962" s="67"/>
      <c r="F1962" s="762" t="s">
        <v>81</v>
      </c>
      <c r="G1962" s="785"/>
      <c r="H1962" s="68" t="s">
        <v>937</v>
      </c>
      <c r="I1962" s="589" t="s">
        <v>653</v>
      </c>
      <c r="J1962" s="295">
        <v>250000</v>
      </c>
      <c r="K1962" s="71" t="s">
        <v>45</v>
      </c>
      <c r="L1962" s="497" t="s">
        <v>46</v>
      </c>
      <c r="M1962" s="461"/>
      <c r="N1962" s="74">
        <f t="shared" ref="N1962:N1963" si="1632">M1962</f>
        <v>0</v>
      </c>
      <c r="O1962" s="75">
        <v>20000</v>
      </c>
      <c r="P1962" s="74">
        <f t="shared" ref="P1962:R1964" si="1633">O1962</f>
        <v>20000</v>
      </c>
      <c r="Q1962" s="74">
        <v>100000</v>
      </c>
      <c r="R1962" s="74">
        <f t="shared" si="1633"/>
        <v>100000</v>
      </c>
      <c r="S1962" s="588" t="s">
        <v>3168</v>
      </c>
      <c r="T1962" s="77">
        <v>8</v>
      </c>
      <c r="U1962" s="78">
        <f t="shared" ref="U1962:V1964" si="1634">ROUNDUP(X1962,0)</f>
        <v>40</v>
      </c>
      <c r="V1962" s="78">
        <f t="shared" si="1634"/>
        <v>8</v>
      </c>
      <c r="W1962" s="78">
        <v>31.708915184046983</v>
      </c>
      <c r="X1962" s="78">
        <f t="shared" ref="X1962:X1964" si="1635">Q1962/J1962*100</f>
        <v>40</v>
      </c>
      <c r="Y1962" s="78">
        <f>(P1962/J1962)*100</f>
        <v>8</v>
      </c>
      <c r="Z1962" s="79">
        <f t="shared" ref="Z1962:AB1964" si="1636">J1962-P1962</f>
        <v>230000</v>
      </c>
      <c r="AA1962" s="79">
        <f>J1962-Q1962</f>
        <v>150000</v>
      </c>
      <c r="AB1962" s="79" t="e">
        <f t="shared" si="1636"/>
        <v>#VALUE!</v>
      </c>
      <c r="AC1962" s="79"/>
      <c r="AD1962" s="589"/>
    </row>
    <row r="1963" spans="1:30" s="50" customFormat="1" ht="30" customHeight="1">
      <c r="A1963" s="36"/>
      <c r="B1963" s="37"/>
      <c r="C1963" s="66" t="s">
        <v>3126</v>
      </c>
      <c r="D1963" s="67"/>
      <c r="E1963" s="67"/>
      <c r="F1963" s="762" t="s">
        <v>83</v>
      </c>
      <c r="G1963" s="785"/>
      <c r="H1963" s="68" t="s">
        <v>937</v>
      </c>
      <c r="I1963" s="589" t="s">
        <v>653</v>
      </c>
      <c r="J1963" s="295">
        <v>12365000</v>
      </c>
      <c r="K1963" s="71" t="s">
        <v>45</v>
      </c>
      <c r="L1963" s="497" t="s">
        <v>46</v>
      </c>
      <c r="M1963" s="461"/>
      <c r="N1963" s="74">
        <f t="shared" si="1632"/>
        <v>0</v>
      </c>
      <c r="O1963" s="75">
        <v>2024692</v>
      </c>
      <c r="P1963" s="74">
        <f t="shared" si="1633"/>
        <v>2024692</v>
      </c>
      <c r="Q1963" s="74">
        <v>3151456</v>
      </c>
      <c r="R1963" s="74">
        <f t="shared" si="1633"/>
        <v>3151456</v>
      </c>
      <c r="S1963" s="588" t="s">
        <v>3168</v>
      </c>
      <c r="T1963" s="77">
        <v>17</v>
      </c>
      <c r="U1963" s="78">
        <f t="shared" si="1634"/>
        <v>26</v>
      </c>
      <c r="V1963" s="78">
        <f t="shared" si="1634"/>
        <v>17</v>
      </c>
      <c r="W1963" s="78">
        <v>31.708915184046983</v>
      </c>
      <c r="X1963" s="78">
        <f t="shared" si="1635"/>
        <v>25.486906591184795</v>
      </c>
      <c r="Y1963" s="78">
        <f>(P1963/J1963)*100</f>
        <v>16.374379296401131</v>
      </c>
      <c r="Z1963" s="79">
        <f t="shared" si="1636"/>
        <v>10340308</v>
      </c>
      <c r="AA1963" s="79">
        <f>J1963-Q1963</f>
        <v>9213544</v>
      </c>
      <c r="AB1963" s="79" t="e">
        <f t="shared" si="1636"/>
        <v>#VALUE!</v>
      </c>
      <c r="AC1963" s="79"/>
      <c r="AD1963" s="589"/>
    </row>
    <row r="1964" spans="1:30" s="50" customFormat="1" ht="30" customHeight="1">
      <c r="A1964" s="36"/>
      <c r="B1964" s="37"/>
      <c r="C1964" s="66" t="s">
        <v>3127</v>
      </c>
      <c r="D1964" s="67"/>
      <c r="E1964" s="67"/>
      <c r="F1964" s="762" t="s">
        <v>87</v>
      </c>
      <c r="G1964" s="785"/>
      <c r="H1964" s="68" t="s">
        <v>937</v>
      </c>
      <c r="I1964" s="589" t="s">
        <v>653</v>
      </c>
      <c r="J1964" s="295">
        <v>54496800</v>
      </c>
      <c r="K1964" s="71" t="s">
        <v>45</v>
      </c>
      <c r="L1964" s="497" t="s">
        <v>46</v>
      </c>
      <c r="M1964" s="461"/>
      <c r="N1964" s="74">
        <v>4500000</v>
      </c>
      <c r="O1964" s="75">
        <v>27000000</v>
      </c>
      <c r="P1964" s="74">
        <f t="shared" si="1633"/>
        <v>27000000</v>
      </c>
      <c r="Q1964" s="74">
        <f t="shared" si="1633"/>
        <v>27000000</v>
      </c>
      <c r="R1964" s="74">
        <f t="shared" si="1633"/>
        <v>27000000</v>
      </c>
      <c r="S1964" s="588" t="s">
        <v>3168</v>
      </c>
      <c r="T1964" s="77">
        <v>50</v>
      </c>
      <c r="U1964" s="78">
        <f t="shared" si="1634"/>
        <v>50</v>
      </c>
      <c r="V1964" s="78">
        <f t="shared" si="1634"/>
        <v>50</v>
      </c>
      <c r="W1964" s="78">
        <v>31.708915184046983</v>
      </c>
      <c r="X1964" s="78">
        <f t="shared" si="1635"/>
        <v>49.544193420531116</v>
      </c>
      <c r="Y1964" s="78">
        <f>(P1964/J1964)*100</f>
        <v>49.544193420531116</v>
      </c>
      <c r="Z1964" s="79">
        <f t="shared" si="1636"/>
        <v>27496800</v>
      </c>
      <c r="AA1964" s="79">
        <f>J1964-Q1964</f>
        <v>27496800</v>
      </c>
      <c r="AB1964" s="79" t="e">
        <f t="shared" si="1636"/>
        <v>#VALUE!</v>
      </c>
      <c r="AC1964" s="79"/>
      <c r="AD1964" s="589"/>
    </row>
    <row r="1965" spans="1:30" s="104" customFormat="1" ht="30" customHeight="1">
      <c r="A1965" s="277"/>
      <c r="B1965" s="278"/>
      <c r="C1965" s="123" t="s">
        <v>3128</v>
      </c>
      <c r="D1965" s="124"/>
      <c r="E1965" s="124"/>
      <c r="F1965" s="894" t="s">
        <v>90</v>
      </c>
      <c r="G1965" s="895"/>
      <c r="H1965" s="125"/>
      <c r="I1965" s="221"/>
      <c r="J1965" s="584"/>
      <c r="K1965" s="585"/>
      <c r="L1965" s="582"/>
      <c r="M1965" s="583"/>
      <c r="N1965" s="431"/>
      <c r="O1965" s="431"/>
      <c r="P1965" s="431"/>
      <c r="Q1965" s="431"/>
      <c r="R1965" s="431"/>
      <c r="S1965" s="495"/>
      <c r="T1965" s="133"/>
      <c r="U1965" s="133"/>
      <c r="V1965" s="133"/>
      <c r="W1965" s="133"/>
      <c r="X1965" s="133"/>
      <c r="Y1965" s="133"/>
      <c r="Z1965" s="276"/>
      <c r="AA1965" s="276"/>
      <c r="AB1965" s="276"/>
      <c r="AC1965" s="98"/>
      <c r="AD1965" s="337"/>
    </row>
    <row r="1966" spans="1:30" s="50" customFormat="1" ht="30" customHeight="1">
      <c r="A1966" s="277"/>
      <c r="B1966" s="278"/>
      <c r="C1966" s="66" t="s">
        <v>3172</v>
      </c>
      <c r="D1966" s="67"/>
      <c r="E1966" s="67"/>
      <c r="F1966" s="762" t="s">
        <v>92</v>
      </c>
      <c r="G1966" s="785"/>
      <c r="H1966" s="68" t="s">
        <v>937</v>
      </c>
      <c r="I1966" s="589" t="s">
        <v>653</v>
      </c>
      <c r="J1966" s="295">
        <v>22111450</v>
      </c>
      <c r="K1966" s="71" t="s">
        <v>45</v>
      </c>
      <c r="L1966" s="497" t="s">
        <v>46</v>
      </c>
      <c r="M1966" s="461"/>
      <c r="N1966" s="74">
        <f t="shared" ref="N1966:O1968" si="1637">M1966</f>
        <v>0</v>
      </c>
      <c r="O1966" s="75">
        <v>2409950</v>
      </c>
      <c r="P1966" s="74">
        <f t="shared" ref="P1966:R1968" si="1638">O1966</f>
        <v>2409950</v>
      </c>
      <c r="Q1966" s="74">
        <v>8600700</v>
      </c>
      <c r="R1966" s="74">
        <f t="shared" si="1638"/>
        <v>8600700</v>
      </c>
      <c r="S1966" s="588" t="s">
        <v>3168</v>
      </c>
      <c r="T1966" s="77">
        <v>11</v>
      </c>
      <c r="U1966" s="78">
        <f t="shared" ref="U1966:V1968" si="1639">ROUNDUP(X1966,0)</f>
        <v>39</v>
      </c>
      <c r="V1966" s="78">
        <f t="shared" si="1639"/>
        <v>11</v>
      </c>
      <c r="W1966" s="78">
        <v>31.708915184046983</v>
      </c>
      <c r="X1966" s="78">
        <f t="shared" ref="X1966:X1968" si="1640">Q1966/J1966*100</f>
        <v>38.897042030260344</v>
      </c>
      <c r="Y1966" s="78">
        <f>(P1966/J1966)*100</f>
        <v>10.899104310210321</v>
      </c>
      <c r="Z1966" s="79">
        <f t="shared" ref="Z1966:AB1968" si="1641">J1966-P1966</f>
        <v>19701500</v>
      </c>
      <c r="AA1966" s="79">
        <f>J1966-Q1966</f>
        <v>13510750</v>
      </c>
      <c r="AB1966" s="79" t="e">
        <f t="shared" si="1641"/>
        <v>#VALUE!</v>
      </c>
      <c r="AC1966" s="79"/>
      <c r="AD1966" s="589"/>
    </row>
    <row r="1967" spans="1:30" s="104" customFormat="1" ht="30" customHeight="1">
      <c r="A1967" s="277"/>
      <c r="B1967" s="278"/>
      <c r="C1967" s="66" t="s">
        <v>3130</v>
      </c>
      <c r="D1967" s="67"/>
      <c r="E1967" s="67"/>
      <c r="F1967" s="762" t="s">
        <v>206</v>
      </c>
      <c r="G1967" s="765"/>
      <c r="H1967" s="68" t="s">
        <v>937</v>
      </c>
      <c r="I1967" s="589" t="s">
        <v>653</v>
      </c>
      <c r="J1967" s="295">
        <v>3997000</v>
      </c>
      <c r="K1967" s="71" t="s">
        <v>45</v>
      </c>
      <c r="L1967" s="497" t="s">
        <v>46</v>
      </c>
      <c r="M1967" s="461"/>
      <c r="N1967" s="74">
        <f t="shared" si="1637"/>
        <v>0</v>
      </c>
      <c r="O1967" s="75">
        <f t="shared" si="1637"/>
        <v>0</v>
      </c>
      <c r="P1967" s="74">
        <f t="shared" si="1638"/>
        <v>0</v>
      </c>
      <c r="Q1967" s="74">
        <v>3502600</v>
      </c>
      <c r="R1967" s="74">
        <f t="shared" si="1638"/>
        <v>3502600</v>
      </c>
      <c r="S1967" s="588" t="s">
        <v>3168</v>
      </c>
      <c r="T1967" s="77">
        <v>0</v>
      </c>
      <c r="U1967" s="78">
        <f t="shared" si="1639"/>
        <v>88</v>
      </c>
      <c r="V1967" s="78">
        <f t="shared" si="1639"/>
        <v>0</v>
      </c>
      <c r="W1967" s="78">
        <v>31.708915184046983</v>
      </c>
      <c r="X1967" s="78">
        <f t="shared" si="1640"/>
        <v>87.630723042281716</v>
      </c>
      <c r="Y1967" s="78">
        <f>(P1967/J1967)*100</f>
        <v>0</v>
      </c>
      <c r="Z1967" s="79">
        <f t="shared" si="1641"/>
        <v>3997000</v>
      </c>
      <c r="AA1967" s="79">
        <f>J1967-Q1967</f>
        <v>494400</v>
      </c>
      <c r="AB1967" s="79" t="e">
        <f t="shared" si="1641"/>
        <v>#VALUE!</v>
      </c>
      <c r="AC1967" s="79"/>
      <c r="AD1967" s="589"/>
    </row>
    <row r="1968" spans="1:30" s="104" customFormat="1" ht="30" customHeight="1">
      <c r="A1968" s="277"/>
      <c r="B1968" s="278"/>
      <c r="C1968" s="66" t="s">
        <v>3173</v>
      </c>
      <c r="D1968" s="67"/>
      <c r="E1968" s="67"/>
      <c r="F1968" s="762" t="s">
        <v>1175</v>
      </c>
      <c r="G1968" s="765"/>
      <c r="H1968" s="68" t="s">
        <v>937</v>
      </c>
      <c r="I1968" s="589" t="s">
        <v>653</v>
      </c>
      <c r="J1968" s="295">
        <v>5307700</v>
      </c>
      <c r="K1968" s="71" t="s">
        <v>45</v>
      </c>
      <c r="L1968" s="497" t="s">
        <v>46</v>
      </c>
      <c r="M1968" s="461"/>
      <c r="N1968" s="74">
        <f t="shared" si="1637"/>
        <v>0</v>
      </c>
      <c r="O1968" s="75">
        <v>3502600</v>
      </c>
      <c r="P1968" s="74">
        <f t="shared" si="1638"/>
        <v>3502600</v>
      </c>
      <c r="Q1968" s="74">
        <v>1086700</v>
      </c>
      <c r="R1968" s="74">
        <f t="shared" si="1638"/>
        <v>1086700</v>
      </c>
      <c r="S1968" s="588" t="s">
        <v>3168</v>
      </c>
      <c r="T1968" s="77">
        <v>66</v>
      </c>
      <c r="U1968" s="78">
        <f t="shared" si="1639"/>
        <v>21</v>
      </c>
      <c r="V1968" s="78">
        <f t="shared" si="1639"/>
        <v>66</v>
      </c>
      <c r="W1968" s="78">
        <v>31.708915184046983</v>
      </c>
      <c r="X1968" s="78">
        <f t="shared" si="1640"/>
        <v>20.474028298509712</v>
      </c>
      <c r="Y1968" s="78">
        <f>(P1968/J1968)*100</f>
        <v>65.990918853740794</v>
      </c>
      <c r="Z1968" s="79">
        <f t="shared" si="1641"/>
        <v>1805100</v>
      </c>
      <c r="AA1968" s="79">
        <f>J1968-Q1968</f>
        <v>4221000</v>
      </c>
      <c r="AB1968" s="79" t="e">
        <f t="shared" si="1641"/>
        <v>#VALUE!</v>
      </c>
      <c r="AC1968" s="79"/>
      <c r="AD1968" s="589"/>
    </row>
    <row r="1969" spans="1:30" s="104" customFormat="1" ht="30" customHeight="1">
      <c r="A1969" s="277"/>
      <c r="B1969" s="278"/>
      <c r="C1969" s="123" t="s">
        <v>3131</v>
      </c>
      <c r="D1969" s="124"/>
      <c r="E1969" s="124"/>
      <c r="F1969" s="894" t="s">
        <v>3132</v>
      </c>
      <c r="G1969" s="895"/>
      <c r="H1969" s="125"/>
      <c r="I1969" s="221"/>
      <c r="J1969" s="584"/>
      <c r="K1969" s="585"/>
      <c r="L1969" s="582"/>
      <c r="M1969" s="583"/>
      <c r="N1969" s="431"/>
      <c r="O1969" s="431"/>
      <c r="P1969" s="431"/>
      <c r="Q1969" s="431"/>
      <c r="R1969" s="431"/>
      <c r="S1969" s="495"/>
      <c r="T1969" s="133"/>
      <c r="U1969" s="133"/>
      <c r="V1969" s="133"/>
      <c r="W1969" s="133"/>
      <c r="X1969" s="133"/>
      <c r="Y1969" s="133"/>
      <c r="Z1969" s="276"/>
      <c r="AA1969" s="276"/>
      <c r="AB1969" s="276"/>
      <c r="AC1969" s="98"/>
      <c r="AD1969" s="337"/>
    </row>
    <row r="1970" spans="1:30" s="104" customFormat="1" ht="30" customHeight="1">
      <c r="A1970" s="277"/>
      <c r="B1970" s="278"/>
      <c r="C1970" s="123" t="s">
        <v>3133</v>
      </c>
      <c r="D1970" s="124"/>
      <c r="E1970" s="124"/>
      <c r="F1970" s="894" t="s">
        <v>3134</v>
      </c>
      <c r="G1970" s="895"/>
      <c r="H1970" s="125"/>
      <c r="I1970" s="221"/>
      <c r="J1970" s="584"/>
      <c r="K1970" s="585"/>
      <c r="L1970" s="582"/>
      <c r="M1970" s="583"/>
      <c r="N1970" s="431"/>
      <c r="O1970" s="431"/>
      <c r="P1970" s="431"/>
      <c r="Q1970" s="431"/>
      <c r="R1970" s="431"/>
      <c r="S1970" s="495"/>
      <c r="T1970" s="133"/>
      <c r="U1970" s="133"/>
      <c r="V1970" s="133"/>
      <c r="W1970" s="133"/>
      <c r="X1970" s="133"/>
      <c r="Y1970" s="133"/>
      <c r="Z1970" s="276"/>
      <c r="AA1970" s="276"/>
      <c r="AB1970" s="276"/>
      <c r="AC1970" s="98"/>
      <c r="AD1970" s="337"/>
    </row>
    <row r="1971" spans="1:30" s="104" customFormat="1" ht="30" customHeight="1">
      <c r="A1971" s="264"/>
      <c r="B1971" s="265"/>
      <c r="C1971" s="66" t="s">
        <v>3135</v>
      </c>
      <c r="D1971" s="67"/>
      <c r="E1971" s="67"/>
      <c r="F1971" s="762" t="s">
        <v>3136</v>
      </c>
      <c r="G1971" s="785"/>
      <c r="H1971" s="68" t="s">
        <v>937</v>
      </c>
      <c r="I1971" s="589" t="s">
        <v>653</v>
      </c>
      <c r="J1971" s="295">
        <v>61449600</v>
      </c>
      <c r="K1971" s="71" t="s">
        <v>45</v>
      </c>
      <c r="L1971" s="497" t="s">
        <v>46</v>
      </c>
      <c r="M1971" s="461"/>
      <c r="N1971" s="74">
        <f>M1971</f>
        <v>0</v>
      </c>
      <c r="O1971" s="75">
        <v>5400000</v>
      </c>
      <c r="P1971" s="74">
        <f t="shared" ref="P1971:R1971" si="1642">O1971</f>
        <v>5400000</v>
      </c>
      <c r="Q1971" s="74">
        <v>13350000</v>
      </c>
      <c r="R1971" s="74">
        <f t="shared" si="1642"/>
        <v>13350000</v>
      </c>
      <c r="S1971" s="588" t="s">
        <v>3168</v>
      </c>
      <c r="T1971" s="77">
        <v>9</v>
      </c>
      <c r="U1971" s="78">
        <f t="shared" ref="U1971:V1972" si="1643">ROUNDUP(X1971,0)</f>
        <v>22</v>
      </c>
      <c r="V1971" s="78">
        <f t="shared" si="1643"/>
        <v>9</v>
      </c>
      <c r="W1971" s="78">
        <v>31.708915184046983</v>
      </c>
      <c r="X1971" s="78">
        <f t="shared" ref="X1971" si="1644">Q1971/J1971*100</f>
        <v>21.725121074832057</v>
      </c>
      <c r="Y1971" s="78">
        <f>(P1971/J1971)*100</f>
        <v>8.7876894235275742</v>
      </c>
      <c r="Z1971" s="79">
        <f t="shared" ref="Z1971:AB1972" si="1645">J1971-P1971</f>
        <v>56049600</v>
      </c>
      <c r="AA1971" s="79">
        <f>J1971-Q1971</f>
        <v>48099600</v>
      </c>
      <c r="AB1971" s="79" t="e">
        <f t="shared" si="1645"/>
        <v>#VALUE!</v>
      </c>
      <c r="AC1971" s="86"/>
      <c r="AD1971" s="324"/>
    </row>
    <row r="1972" spans="1:30" s="104" customFormat="1" ht="30" customHeight="1">
      <c r="A1972" s="277"/>
      <c r="B1972" s="278"/>
      <c r="C1972" s="25" t="s">
        <v>3174</v>
      </c>
      <c r="D1972" s="109"/>
      <c r="E1972" s="109"/>
      <c r="F1972" s="770" t="s">
        <v>3175</v>
      </c>
      <c r="G1972" s="771"/>
      <c r="H1972" s="27"/>
      <c r="I1972" s="28"/>
      <c r="J1972" s="258">
        <f>SUM(J1973:J1998)</f>
        <v>1857421092</v>
      </c>
      <c r="K1972" s="207"/>
      <c r="L1972" s="320"/>
      <c r="M1972" s="320"/>
      <c r="N1972" s="258">
        <f>SUM(N1973:N1998)</f>
        <v>476387832</v>
      </c>
      <c r="O1972" s="258">
        <f>SUM(O1973:O1998)</f>
        <v>541521048</v>
      </c>
      <c r="P1972" s="258">
        <f>SUM(P1973:P1998)</f>
        <v>753882899</v>
      </c>
      <c r="Q1972" s="258">
        <f>SUM(Q1973:Q1998)</f>
        <v>923407344</v>
      </c>
      <c r="R1972" s="258">
        <f>SUM(R1973:R1998)</f>
        <v>775620146</v>
      </c>
      <c r="S1972" s="209"/>
      <c r="T1972" s="259">
        <v>41</v>
      </c>
      <c r="U1972" s="259">
        <f t="shared" si="1643"/>
        <v>50</v>
      </c>
      <c r="V1972" s="259">
        <f t="shared" si="1643"/>
        <v>41</v>
      </c>
      <c r="W1972" s="259">
        <v>31.708915184046983</v>
      </c>
      <c r="X1972" s="259">
        <f>Q1972/J1972*100</f>
        <v>49.714485744625108</v>
      </c>
      <c r="Y1972" s="259">
        <f>(P1972/J1972)*100</f>
        <v>40.587613775196644</v>
      </c>
      <c r="Z1972" s="29">
        <f t="shared" si="1645"/>
        <v>1103538193</v>
      </c>
      <c r="AA1972" s="29">
        <f>J1972-Q1972</f>
        <v>934013748</v>
      </c>
      <c r="AB1972" s="29">
        <f t="shared" si="1645"/>
        <v>-775620146</v>
      </c>
      <c r="AC1972" s="111"/>
      <c r="AD1972" s="112"/>
    </row>
    <row r="1973" spans="1:30" s="104" customFormat="1" ht="30" customHeight="1">
      <c r="A1973" s="5"/>
      <c r="B1973" s="24"/>
      <c r="C1973" s="38" t="s">
        <v>3108</v>
      </c>
      <c r="D1973" s="39"/>
      <c r="E1973" s="39"/>
      <c r="F1973" s="800" t="s">
        <v>38</v>
      </c>
      <c r="G1973" s="801"/>
      <c r="H1973" s="594"/>
      <c r="I1973" s="595"/>
      <c r="J1973" s="391"/>
      <c r="K1973" s="216"/>
      <c r="L1973" s="596"/>
      <c r="M1973" s="596"/>
      <c r="N1973" s="597"/>
      <c r="O1973" s="597"/>
      <c r="P1973" s="597"/>
      <c r="Q1973" s="597"/>
      <c r="R1973" s="597"/>
      <c r="S1973" s="119"/>
      <c r="T1973" s="393"/>
      <c r="U1973" s="120"/>
      <c r="V1973" s="120"/>
      <c r="W1973" s="120"/>
      <c r="X1973" s="120"/>
      <c r="Y1973" s="120"/>
      <c r="Z1973" s="210"/>
      <c r="AA1973" s="210"/>
      <c r="AB1973" s="210"/>
      <c r="AC1973" s="42"/>
      <c r="AD1973" s="122"/>
    </row>
    <row r="1974" spans="1:30" s="104" customFormat="1" ht="30" customHeight="1">
      <c r="A1974" s="277"/>
      <c r="B1974" s="278"/>
      <c r="C1974" s="51" t="s">
        <v>3109</v>
      </c>
      <c r="D1974" s="171"/>
      <c r="E1974" s="171"/>
      <c r="F1974" s="802" t="s">
        <v>40</v>
      </c>
      <c r="G1974" s="817"/>
      <c r="H1974" s="598"/>
      <c r="I1974" s="599"/>
      <c r="J1974" s="581"/>
      <c r="K1974" s="600"/>
      <c r="L1974" s="601"/>
      <c r="M1974" s="601"/>
      <c r="N1974" s="602"/>
      <c r="O1974" s="602"/>
      <c r="P1974" s="602"/>
      <c r="Q1974" s="602"/>
      <c r="R1974" s="602"/>
      <c r="S1974" s="95"/>
      <c r="T1974" s="133"/>
      <c r="U1974" s="133"/>
      <c r="V1974" s="133"/>
      <c r="W1974" s="133"/>
      <c r="X1974" s="133"/>
      <c r="Y1974" s="133"/>
      <c r="Z1974" s="276"/>
      <c r="AA1974" s="276"/>
      <c r="AB1974" s="276"/>
      <c r="AC1974" s="98"/>
      <c r="AD1974" s="337"/>
    </row>
    <row r="1975" spans="1:30" s="50" customFormat="1" ht="30" customHeight="1">
      <c r="A1975" s="36"/>
      <c r="B1975" s="37"/>
      <c r="C1975" s="66" t="s">
        <v>3176</v>
      </c>
      <c r="D1975" s="67"/>
      <c r="E1975" s="67"/>
      <c r="F1975" s="762" t="s">
        <v>42</v>
      </c>
      <c r="G1975" s="765"/>
      <c r="H1975" s="603" t="s">
        <v>618</v>
      </c>
      <c r="I1975" s="603" t="s">
        <v>618</v>
      </c>
      <c r="J1975" s="295">
        <v>13910000</v>
      </c>
      <c r="K1975" s="71" t="s">
        <v>45</v>
      </c>
      <c r="L1975" s="384" t="s">
        <v>46</v>
      </c>
      <c r="M1975" s="384" t="s">
        <v>3177</v>
      </c>
      <c r="N1975" s="142">
        <v>0</v>
      </c>
      <c r="O1975" s="75">
        <f t="shared" ref="O1975:R1976" si="1646">N1975</f>
        <v>0</v>
      </c>
      <c r="P1975" s="74">
        <f t="shared" si="1646"/>
        <v>0</v>
      </c>
      <c r="Q1975" s="74">
        <v>4940000</v>
      </c>
      <c r="R1975" s="74">
        <f t="shared" si="1646"/>
        <v>4940000</v>
      </c>
      <c r="S1975" s="588" t="s">
        <v>3178</v>
      </c>
      <c r="T1975" s="77">
        <v>0</v>
      </c>
      <c r="U1975" s="78">
        <f t="shared" ref="U1975:V1976" si="1647">ROUNDUP(X1975,0)</f>
        <v>36</v>
      </c>
      <c r="V1975" s="78">
        <f t="shared" si="1647"/>
        <v>0</v>
      </c>
      <c r="W1975" s="78">
        <v>31.708915184046983</v>
      </c>
      <c r="X1975" s="78">
        <f t="shared" ref="X1975:X1976" si="1648">Q1975/J1975*100</f>
        <v>35.514018691588781</v>
      </c>
      <c r="Y1975" s="78">
        <f>(P1975/J1975)*100</f>
        <v>0</v>
      </c>
      <c r="Z1975" s="79">
        <f t="shared" ref="Z1975:AB1976" si="1649">J1975-P1975</f>
        <v>13910000</v>
      </c>
      <c r="AA1975" s="79">
        <f>J1975-Q1975</f>
        <v>8970000</v>
      </c>
      <c r="AB1975" s="79" t="e">
        <f t="shared" si="1649"/>
        <v>#VALUE!</v>
      </c>
      <c r="AC1975" s="79"/>
      <c r="AD1975" s="589"/>
    </row>
    <row r="1976" spans="1:30" s="50" customFormat="1" ht="30" customHeight="1">
      <c r="A1976" s="277"/>
      <c r="B1976" s="278"/>
      <c r="C1976" s="66" t="s">
        <v>3110</v>
      </c>
      <c r="D1976" s="67"/>
      <c r="E1976" s="67"/>
      <c r="F1976" s="762" t="s">
        <v>49</v>
      </c>
      <c r="G1976" s="765"/>
      <c r="H1976" s="603" t="s">
        <v>618</v>
      </c>
      <c r="I1976" s="603" t="s">
        <v>618</v>
      </c>
      <c r="J1976" s="295">
        <v>2623800</v>
      </c>
      <c r="K1976" s="71" t="s">
        <v>45</v>
      </c>
      <c r="L1976" s="384" t="s">
        <v>46</v>
      </c>
      <c r="M1976" s="384" t="s">
        <v>2109</v>
      </c>
      <c r="N1976" s="142">
        <v>0</v>
      </c>
      <c r="O1976" s="75">
        <f t="shared" si="1646"/>
        <v>0</v>
      </c>
      <c r="P1976" s="74">
        <f t="shared" si="1646"/>
        <v>0</v>
      </c>
      <c r="Q1976" s="74">
        <v>1583800</v>
      </c>
      <c r="R1976" s="74">
        <f t="shared" si="1646"/>
        <v>1583800</v>
      </c>
      <c r="S1976" s="588" t="s">
        <v>3178</v>
      </c>
      <c r="T1976" s="77">
        <v>0</v>
      </c>
      <c r="U1976" s="78">
        <f t="shared" si="1647"/>
        <v>61</v>
      </c>
      <c r="V1976" s="78">
        <f t="shared" si="1647"/>
        <v>0</v>
      </c>
      <c r="W1976" s="78">
        <v>31.708915184046983</v>
      </c>
      <c r="X1976" s="78">
        <f t="shared" si="1648"/>
        <v>60.362832532967445</v>
      </c>
      <c r="Y1976" s="78">
        <f>(P1976/J1976)*100</f>
        <v>0</v>
      </c>
      <c r="Z1976" s="79">
        <f t="shared" si="1649"/>
        <v>2623800</v>
      </c>
      <c r="AA1976" s="79">
        <f>J1976-Q1976</f>
        <v>1040000</v>
      </c>
      <c r="AB1976" s="79" t="e">
        <f t="shared" si="1649"/>
        <v>#VALUE!</v>
      </c>
      <c r="AC1976" s="79"/>
      <c r="AD1976" s="589"/>
    </row>
    <row r="1977" spans="1:30" s="104" customFormat="1" ht="30" customHeight="1">
      <c r="A1977" s="277"/>
      <c r="B1977" s="278"/>
      <c r="C1977" s="51" t="s">
        <v>3169</v>
      </c>
      <c r="D1977" s="171"/>
      <c r="E1977" s="171"/>
      <c r="F1977" s="802" t="s">
        <v>51</v>
      </c>
      <c r="G1977" s="817"/>
      <c r="H1977" s="598"/>
      <c r="I1977" s="599"/>
      <c r="J1977" s="581"/>
      <c r="K1977" s="600"/>
      <c r="L1977" s="601"/>
      <c r="M1977" s="601"/>
      <c r="N1977" s="602"/>
      <c r="O1977" s="602"/>
      <c r="P1977" s="602"/>
      <c r="Q1977" s="602"/>
      <c r="R1977" s="602"/>
      <c r="S1977" s="95"/>
      <c r="T1977" s="133"/>
      <c r="U1977" s="133"/>
      <c r="V1977" s="133"/>
      <c r="W1977" s="133"/>
      <c r="X1977" s="133"/>
      <c r="Y1977" s="133"/>
      <c r="Z1977" s="276"/>
      <c r="AA1977" s="276"/>
      <c r="AB1977" s="276"/>
      <c r="AC1977" s="98"/>
      <c r="AD1977" s="337"/>
    </row>
    <row r="1978" spans="1:30" s="50" customFormat="1" ht="30" customHeight="1">
      <c r="A1978" s="36"/>
      <c r="B1978" s="37"/>
      <c r="C1978" s="66" t="s">
        <v>3113</v>
      </c>
      <c r="D1978" s="67"/>
      <c r="E1978" s="67"/>
      <c r="F1978" s="762" t="s">
        <v>53</v>
      </c>
      <c r="G1978" s="765"/>
      <c r="H1978" s="603" t="s">
        <v>618</v>
      </c>
      <c r="I1978" s="603" t="s">
        <v>618</v>
      </c>
      <c r="J1978" s="295">
        <v>1574108092</v>
      </c>
      <c r="K1978" s="71" t="s">
        <v>45</v>
      </c>
      <c r="L1978" s="384" t="s">
        <v>46</v>
      </c>
      <c r="M1978" s="384" t="s">
        <v>3179</v>
      </c>
      <c r="N1978" s="142">
        <v>433639762</v>
      </c>
      <c r="O1978" s="75">
        <v>497866478</v>
      </c>
      <c r="P1978" s="74">
        <v>670232938</v>
      </c>
      <c r="Q1978" s="74">
        <v>777714605</v>
      </c>
      <c r="R1978" s="74">
        <v>670232938</v>
      </c>
      <c r="S1978" s="588" t="s">
        <v>3178</v>
      </c>
      <c r="T1978" s="77">
        <v>43</v>
      </c>
      <c r="U1978" s="78">
        <f t="shared" ref="U1978:V1980" si="1650">ROUNDUP(X1978,0)</f>
        <v>50</v>
      </c>
      <c r="V1978" s="78">
        <f t="shared" si="1650"/>
        <v>43</v>
      </c>
      <c r="W1978" s="78">
        <v>31.708915184046983</v>
      </c>
      <c r="X1978" s="78">
        <f t="shared" ref="X1978:X1980" si="1651">Q1978/J1978*100</f>
        <v>49.406683629449255</v>
      </c>
      <c r="Y1978" s="78">
        <f>(P1978/J1978)*100</f>
        <v>42.578584114158794</v>
      </c>
      <c r="Z1978" s="79">
        <f t="shared" ref="Z1978:AB1980" si="1652">J1978-P1978</f>
        <v>903875154</v>
      </c>
      <c r="AA1978" s="79">
        <f>J1978-Q1978</f>
        <v>796393487</v>
      </c>
      <c r="AB1978" s="79" t="e">
        <f t="shared" si="1652"/>
        <v>#VALUE!</v>
      </c>
      <c r="AC1978" s="79"/>
      <c r="AD1978" s="589"/>
    </row>
    <row r="1979" spans="1:30" s="50" customFormat="1" ht="30" customHeight="1">
      <c r="A1979" s="277"/>
      <c r="B1979" s="278"/>
      <c r="C1979" s="66" t="s">
        <v>3114</v>
      </c>
      <c r="D1979" s="67"/>
      <c r="E1979" s="67"/>
      <c r="F1979" s="762" t="s">
        <v>174</v>
      </c>
      <c r="G1979" s="765"/>
      <c r="H1979" s="603" t="s">
        <v>618</v>
      </c>
      <c r="I1979" s="603" t="s">
        <v>618</v>
      </c>
      <c r="J1979" s="295">
        <v>30640800</v>
      </c>
      <c r="K1979" s="71" t="s">
        <v>45</v>
      </c>
      <c r="L1979" s="384" t="s">
        <v>46</v>
      </c>
      <c r="M1979" s="384" t="s">
        <v>3180</v>
      </c>
      <c r="N1979" s="142">
        <v>7660200</v>
      </c>
      <c r="O1979" s="75">
        <v>7660200</v>
      </c>
      <c r="P1979" s="74">
        <v>15320400</v>
      </c>
      <c r="Q1979" s="74">
        <v>15320400</v>
      </c>
      <c r="R1979" s="74">
        <v>15320400</v>
      </c>
      <c r="S1979" s="588" t="s">
        <v>3178</v>
      </c>
      <c r="T1979" s="77">
        <v>50</v>
      </c>
      <c r="U1979" s="78">
        <f t="shared" si="1650"/>
        <v>50</v>
      </c>
      <c r="V1979" s="78">
        <f t="shared" si="1650"/>
        <v>50</v>
      </c>
      <c r="W1979" s="78">
        <v>31.708915184046983</v>
      </c>
      <c r="X1979" s="78">
        <f t="shared" si="1651"/>
        <v>50</v>
      </c>
      <c r="Y1979" s="78">
        <f>(P1979/J1979)*100</f>
        <v>50</v>
      </c>
      <c r="Z1979" s="79">
        <f t="shared" si="1652"/>
        <v>15320400</v>
      </c>
      <c r="AA1979" s="79">
        <f>J1979-Q1979</f>
        <v>15320400</v>
      </c>
      <c r="AB1979" s="79" t="e">
        <f t="shared" si="1652"/>
        <v>#VALUE!</v>
      </c>
      <c r="AC1979" s="79"/>
      <c r="AD1979" s="589"/>
    </row>
    <row r="1980" spans="1:30" s="50" customFormat="1" ht="30" customHeight="1">
      <c r="A1980" s="277"/>
      <c r="B1980" s="278"/>
      <c r="C1980" s="66" t="s">
        <v>3115</v>
      </c>
      <c r="D1980" s="67"/>
      <c r="E1980" s="67"/>
      <c r="F1980" s="762" t="s">
        <v>57</v>
      </c>
      <c r="G1980" s="765"/>
      <c r="H1980" s="603" t="s">
        <v>618</v>
      </c>
      <c r="I1980" s="603" t="s">
        <v>618</v>
      </c>
      <c r="J1980" s="295">
        <v>2622400</v>
      </c>
      <c r="K1980" s="71" t="s">
        <v>45</v>
      </c>
      <c r="L1980" s="384" t="s">
        <v>46</v>
      </c>
      <c r="M1980" s="384" t="s">
        <v>2109</v>
      </c>
      <c r="N1980" s="142">
        <v>0</v>
      </c>
      <c r="O1980" s="75">
        <v>906500</v>
      </c>
      <c r="P1980" s="74">
        <v>163200</v>
      </c>
      <c r="Q1980" s="74">
        <v>943200</v>
      </c>
      <c r="R1980" s="74">
        <v>163200</v>
      </c>
      <c r="S1980" s="588" t="s">
        <v>3178</v>
      </c>
      <c r="T1980" s="77">
        <v>7</v>
      </c>
      <c r="U1980" s="78">
        <f t="shared" si="1650"/>
        <v>36</v>
      </c>
      <c r="V1980" s="78">
        <f t="shared" si="1650"/>
        <v>7</v>
      </c>
      <c r="W1980" s="78">
        <v>31.708915184046983</v>
      </c>
      <c r="X1980" s="78">
        <f t="shared" si="1651"/>
        <v>35.967053081147043</v>
      </c>
      <c r="Y1980" s="78">
        <f>(P1980/J1980)*100</f>
        <v>6.223306894447834</v>
      </c>
      <c r="Z1980" s="79">
        <f t="shared" si="1652"/>
        <v>2459200</v>
      </c>
      <c r="AA1980" s="79">
        <f>J1980-Q1980</f>
        <v>1679200</v>
      </c>
      <c r="AB1980" s="79" t="e">
        <f t="shared" si="1652"/>
        <v>#VALUE!</v>
      </c>
      <c r="AC1980" s="79"/>
      <c r="AD1980" s="589"/>
    </row>
    <row r="1981" spans="1:30" s="104" customFormat="1" ht="30" customHeight="1">
      <c r="A1981" s="277"/>
      <c r="B1981" s="278"/>
      <c r="C1981" s="51" t="s">
        <v>3116</v>
      </c>
      <c r="D1981" s="171"/>
      <c r="E1981" s="171"/>
      <c r="F1981" s="802" t="s">
        <v>63</v>
      </c>
      <c r="G1981" s="817"/>
      <c r="H1981" s="598"/>
      <c r="I1981" s="599"/>
      <c r="J1981" s="581"/>
      <c r="K1981" s="600"/>
      <c r="L1981" s="601"/>
      <c r="M1981" s="601"/>
      <c r="N1981" s="602"/>
      <c r="O1981" s="602"/>
      <c r="P1981" s="602"/>
      <c r="Q1981" s="602"/>
      <c r="R1981" s="602"/>
      <c r="S1981" s="95"/>
      <c r="T1981" s="133"/>
      <c r="U1981" s="133"/>
      <c r="V1981" s="133"/>
      <c r="W1981" s="133"/>
      <c r="X1981" s="133"/>
      <c r="Y1981" s="133"/>
      <c r="Z1981" s="276"/>
      <c r="AA1981" s="276"/>
      <c r="AB1981" s="276"/>
      <c r="AC1981" s="98"/>
      <c r="AD1981" s="337"/>
    </row>
    <row r="1982" spans="1:30" s="50" customFormat="1" ht="30" customHeight="1">
      <c r="A1982" s="36"/>
      <c r="B1982" s="37"/>
      <c r="C1982" s="66" t="s">
        <v>3117</v>
      </c>
      <c r="D1982" s="67"/>
      <c r="E1982" s="67"/>
      <c r="F1982" s="762" t="s">
        <v>65</v>
      </c>
      <c r="G1982" s="765"/>
      <c r="H1982" s="603" t="s">
        <v>618</v>
      </c>
      <c r="I1982" s="603" t="s">
        <v>618</v>
      </c>
      <c r="J1982" s="295">
        <v>4025700</v>
      </c>
      <c r="K1982" s="71" t="s">
        <v>45</v>
      </c>
      <c r="L1982" s="384" t="s">
        <v>46</v>
      </c>
      <c r="M1982" s="384" t="s">
        <v>3181</v>
      </c>
      <c r="N1982" s="142">
        <v>0</v>
      </c>
      <c r="O1982" s="75">
        <f t="shared" ref="O1982:R1986" si="1653">N1982</f>
        <v>0</v>
      </c>
      <c r="P1982" s="74">
        <f t="shared" si="1653"/>
        <v>0</v>
      </c>
      <c r="Q1982" s="74">
        <v>1959300</v>
      </c>
      <c r="R1982" s="74">
        <f t="shared" si="1653"/>
        <v>1959300</v>
      </c>
      <c r="S1982" s="588" t="s">
        <v>3178</v>
      </c>
      <c r="T1982" s="77">
        <v>0</v>
      </c>
      <c r="U1982" s="78">
        <f t="shared" ref="U1982:V1986" si="1654">ROUNDUP(X1982,0)</f>
        <v>49</v>
      </c>
      <c r="V1982" s="78">
        <f t="shared" si="1654"/>
        <v>0</v>
      </c>
      <c r="W1982" s="78">
        <v>31.708915184046983</v>
      </c>
      <c r="X1982" s="78">
        <f t="shared" ref="X1982:X1986" si="1655">Q1982/J1982*100</f>
        <v>48.669796557120499</v>
      </c>
      <c r="Y1982" s="78">
        <f>(P1982/J1982)*100</f>
        <v>0</v>
      </c>
      <c r="Z1982" s="79">
        <f t="shared" ref="Z1982:AB1986" si="1656">J1982-P1982</f>
        <v>4025700</v>
      </c>
      <c r="AA1982" s="79">
        <f>J1982-Q1982</f>
        <v>2066400</v>
      </c>
      <c r="AB1982" s="79" t="e">
        <f t="shared" si="1656"/>
        <v>#VALUE!</v>
      </c>
      <c r="AC1982" s="79"/>
      <c r="AD1982" s="589"/>
    </row>
    <row r="1983" spans="1:30" s="50" customFormat="1" ht="30" customHeight="1">
      <c r="A1983" s="36"/>
      <c r="B1983" s="37"/>
      <c r="C1983" s="66" t="s">
        <v>3118</v>
      </c>
      <c r="D1983" s="67"/>
      <c r="E1983" s="67"/>
      <c r="F1983" s="762" t="s">
        <v>67</v>
      </c>
      <c r="G1983" s="765"/>
      <c r="H1983" s="603" t="s">
        <v>618</v>
      </c>
      <c r="I1983" s="603" t="s">
        <v>618</v>
      </c>
      <c r="J1983" s="295">
        <v>11218800</v>
      </c>
      <c r="K1983" s="71" t="s">
        <v>45</v>
      </c>
      <c r="L1983" s="384" t="s">
        <v>46</v>
      </c>
      <c r="M1983" s="384" t="s">
        <v>3182</v>
      </c>
      <c r="N1983" s="142">
        <v>1852000</v>
      </c>
      <c r="O1983" s="75">
        <v>1852000</v>
      </c>
      <c r="P1983" s="74">
        <f t="shared" si="1653"/>
        <v>1852000</v>
      </c>
      <c r="Q1983" s="74">
        <v>5200000</v>
      </c>
      <c r="R1983" s="74">
        <f t="shared" si="1653"/>
        <v>5200000</v>
      </c>
      <c r="S1983" s="588" t="s">
        <v>3178</v>
      </c>
      <c r="T1983" s="77">
        <v>17</v>
      </c>
      <c r="U1983" s="78">
        <f t="shared" si="1654"/>
        <v>47</v>
      </c>
      <c r="V1983" s="78">
        <f t="shared" si="1654"/>
        <v>17</v>
      </c>
      <c r="W1983" s="78">
        <v>31.708915184046983</v>
      </c>
      <c r="X1983" s="78">
        <f t="shared" si="1655"/>
        <v>46.350768353121545</v>
      </c>
      <c r="Y1983" s="78">
        <f>(P1983/J1983)*100</f>
        <v>16.508004421150211</v>
      </c>
      <c r="Z1983" s="79">
        <f t="shared" si="1656"/>
        <v>9366800</v>
      </c>
      <c r="AA1983" s="79">
        <f>J1983-Q1983</f>
        <v>6018800</v>
      </c>
      <c r="AB1983" s="79" t="e">
        <f t="shared" si="1656"/>
        <v>#VALUE!</v>
      </c>
      <c r="AC1983" s="79"/>
      <c r="AD1983" s="589"/>
    </row>
    <row r="1984" spans="1:30" s="50" customFormat="1" ht="30" customHeight="1">
      <c r="A1984" s="36"/>
      <c r="B1984" s="37"/>
      <c r="C1984" s="66" t="s">
        <v>3119</v>
      </c>
      <c r="D1984" s="67"/>
      <c r="E1984" s="67"/>
      <c r="F1984" s="762" t="s">
        <v>69</v>
      </c>
      <c r="G1984" s="765"/>
      <c r="H1984" s="603" t="s">
        <v>618</v>
      </c>
      <c r="I1984" s="603" t="s">
        <v>618</v>
      </c>
      <c r="J1984" s="295">
        <v>7337500</v>
      </c>
      <c r="K1984" s="71" t="s">
        <v>45</v>
      </c>
      <c r="L1984" s="384" t="s">
        <v>46</v>
      </c>
      <c r="M1984" s="384" t="s">
        <v>3183</v>
      </c>
      <c r="N1984" s="142">
        <v>1991000</v>
      </c>
      <c r="O1984" s="75">
        <v>1991000</v>
      </c>
      <c r="P1984" s="74">
        <f t="shared" si="1653"/>
        <v>1991000</v>
      </c>
      <c r="Q1984" s="74">
        <v>1991000</v>
      </c>
      <c r="R1984" s="74">
        <f t="shared" si="1653"/>
        <v>1991000</v>
      </c>
      <c r="S1984" s="588" t="s">
        <v>3178</v>
      </c>
      <c r="T1984" s="77">
        <v>28</v>
      </c>
      <c r="U1984" s="78">
        <f t="shared" si="1654"/>
        <v>28</v>
      </c>
      <c r="V1984" s="78">
        <f t="shared" si="1654"/>
        <v>28</v>
      </c>
      <c r="W1984" s="78">
        <v>31.708915184046983</v>
      </c>
      <c r="X1984" s="78">
        <f t="shared" si="1655"/>
        <v>27.134582623509367</v>
      </c>
      <c r="Y1984" s="78">
        <f>(P1984/J1984)*100</f>
        <v>27.134582623509367</v>
      </c>
      <c r="Z1984" s="79">
        <f t="shared" si="1656"/>
        <v>5346500</v>
      </c>
      <c r="AA1984" s="79">
        <f>J1984-Q1984</f>
        <v>5346500</v>
      </c>
      <c r="AB1984" s="79" t="e">
        <f t="shared" si="1656"/>
        <v>#VALUE!</v>
      </c>
      <c r="AC1984" s="79"/>
      <c r="AD1984" s="589"/>
    </row>
    <row r="1985" spans="1:30" s="50" customFormat="1" ht="30" customHeight="1">
      <c r="A1985" s="36"/>
      <c r="B1985" s="37"/>
      <c r="C1985" s="66" t="s">
        <v>3184</v>
      </c>
      <c r="D1985" s="67"/>
      <c r="E1985" s="67"/>
      <c r="F1985" s="762" t="s">
        <v>1835</v>
      </c>
      <c r="G1985" s="765"/>
      <c r="H1985" s="603" t="s">
        <v>618</v>
      </c>
      <c r="I1985" s="603" t="s">
        <v>618</v>
      </c>
      <c r="J1985" s="295">
        <v>20968300</v>
      </c>
      <c r="K1985" s="71" t="s">
        <v>45</v>
      </c>
      <c r="L1985" s="384" t="s">
        <v>46</v>
      </c>
      <c r="M1985" s="384" t="s">
        <v>3185</v>
      </c>
      <c r="N1985" s="142">
        <v>5090000</v>
      </c>
      <c r="O1985" s="75">
        <v>5090000</v>
      </c>
      <c r="P1985" s="74">
        <v>8144000</v>
      </c>
      <c r="Q1985" s="74">
        <v>8144000</v>
      </c>
      <c r="R1985" s="74">
        <v>8144000</v>
      </c>
      <c r="S1985" s="588" t="s">
        <v>3178</v>
      </c>
      <c r="T1985" s="77">
        <v>39</v>
      </c>
      <c r="U1985" s="78">
        <f t="shared" si="1654"/>
        <v>39</v>
      </c>
      <c r="V1985" s="78">
        <f t="shared" si="1654"/>
        <v>39</v>
      </c>
      <c r="W1985" s="78">
        <v>31.708915184046983</v>
      </c>
      <c r="X1985" s="78">
        <f t="shared" si="1655"/>
        <v>38.839581654211358</v>
      </c>
      <c r="Y1985" s="78">
        <f>(P1985/J1985)*100</f>
        <v>38.839581654211358</v>
      </c>
      <c r="Z1985" s="79">
        <f t="shared" si="1656"/>
        <v>12824300</v>
      </c>
      <c r="AA1985" s="79">
        <f>J1985-Q1985</f>
        <v>12824300</v>
      </c>
      <c r="AB1985" s="79" t="e">
        <f t="shared" si="1656"/>
        <v>#VALUE!</v>
      </c>
      <c r="AC1985" s="79"/>
      <c r="AD1985" s="589"/>
    </row>
    <row r="1986" spans="1:30" s="50" customFormat="1" ht="30" customHeight="1">
      <c r="A1986" s="36"/>
      <c r="B1986" s="37"/>
      <c r="C1986" s="66" t="s">
        <v>3120</v>
      </c>
      <c r="D1986" s="67"/>
      <c r="E1986" s="67"/>
      <c r="F1986" s="762" t="s">
        <v>71</v>
      </c>
      <c r="G1986" s="765"/>
      <c r="H1986" s="603" t="s">
        <v>618</v>
      </c>
      <c r="I1986" s="603" t="s">
        <v>618</v>
      </c>
      <c r="J1986" s="295">
        <v>12834600</v>
      </c>
      <c r="K1986" s="71" t="s">
        <v>45</v>
      </c>
      <c r="L1986" s="384" t="s">
        <v>46</v>
      </c>
      <c r="M1986" s="384" t="s">
        <v>3186</v>
      </c>
      <c r="N1986" s="142">
        <v>2367400</v>
      </c>
      <c r="O1986" s="75">
        <v>2367400</v>
      </c>
      <c r="P1986" s="74">
        <f t="shared" si="1653"/>
        <v>2367400</v>
      </c>
      <c r="Q1986" s="74">
        <f t="shared" si="1653"/>
        <v>2367400</v>
      </c>
      <c r="R1986" s="74">
        <f t="shared" si="1653"/>
        <v>2367400</v>
      </c>
      <c r="S1986" s="588" t="s">
        <v>3178</v>
      </c>
      <c r="T1986" s="77">
        <v>19</v>
      </c>
      <c r="U1986" s="78">
        <f t="shared" si="1654"/>
        <v>19</v>
      </c>
      <c r="V1986" s="78">
        <f t="shared" si="1654"/>
        <v>19</v>
      </c>
      <c r="W1986" s="78">
        <v>31.708915184046983</v>
      </c>
      <c r="X1986" s="78">
        <f t="shared" si="1655"/>
        <v>18.445452137191655</v>
      </c>
      <c r="Y1986" s="78">
        <f>(P1986/J1986)*100</f>
        <v>18.445452137191655</v>
      </c>
      <c r="Z1986" s="79">
        <f t="shared" si="1656"/>
        <v>10467200</v>
      </c>
      <c r="AA1986" s="79">
        <f>J1986-Q1986</f>
        <v>10467200</v>
      </c>
      <c r="AB1986" s="79" t="e">
        <f t="shared" si="1656"/>
        <v>#VALUE!</v>
      </c>
      <c r="AC1986" s="79"/>
      <c r="AD1986" s="589"/>
    </row>
    <row r="1987" spans="1:30" s="104" customFormat="1" ht="30" customHeight="1">
      <c r="A1987" s="277"/>
      <c r="B1987" s="278"/>
      <c r="C1987" s="51" t="s">
        <v>3122</v>
      </c>
      <c r="D1987" s="171"/>
      <c r="E1987" s="171"/>
      <c r="F1987" s="802" t="s">
        <v>193</v>
      </c>
      <c r="G1987" s="817"/>
      <c r="H1987" s="598"/>
      <c r="I1987" s="599"/>
      <c r="J1987" s="581"/>
      <c r="K1987" s="600"/>
      <c r="L1987" s="601"/>
      <c r="M1987" s="601"/>
      <c r="N1987" s="602"/>
      <c r="O1987" s="602"/>
      <c r="P1987" s="602"/>
      <c r="Q1987" s="602"/>
      <c r="R1987" s="602"/>
      <c r="S1987" s="95"/>
      <c r="T1987" s="133"/>
      <c r="U1987" s="133"/>
      <c r="V1987" s="133"/>
      <c r="W1987" s="133"/>
      <c r="X1987" s="133"/>
      <c r="Y1987" s="133"/>
      <c r="Z1987" s="276"/>
      <c r="AA1987" s="276"/>
      <c r="AB1987" s="276"/>
      <c r="AC1987" s="98"/>
      <c r="AD1987" s="337"/>
    </row>
    <row r="1988" spans="1:30" s="50" customFormat="1" ht="30" customHeight="1">
      <c r="A1988" s="36"/>
      <c r="B1988" s="37"/>
      <c r="C1988" s="66" t="s">
        <v>3125</v>
      </c>
      <c r="D1988" s="67"/>
      <c r="E1988" s="67"/>
      <c r="F1988" s="762" t="s">
        <v>195</v>
      </c>
      <c r="G1988" s="765"/>
      <c r="H1988" s="603" t="s">
        <v>618</v>
      </c>
      <c r="I1988" s="603" t="s">
        <v>618</v>
      </c>
      <c r="J1988" s="295">
        <v>9152000</v>
      </c>
      <c r="K1988" s="71" t="s">
        <v>45</v>
      </c>
      <c r="L1988" s="384" t="s">
        <v>46</v>
      </c>
      <c r="M1988" s="384" t="s">
        <v>3187</v>
      </c>
      <c r="N1988" s="142">
        <v>100000</v>
      </c>
      <c r="O1988" s="75">
        <f t="shared" ref="O1988:R1989" si="1657">N1988</f>
        <v>100000</v>
      </c>
      <c r="P1988" s="74">
        <f t="shared" si="1657"/>
        <v>100000</v>
      </c>
      <c r="Q1988" s="74">
        <v>9152000</v>
      </c>
      <c r="R1988" s="74">
        <f t="shared" si="1657"/>
        <v>9152000</v>
      </c>
      <c r="S1988" s="588" t="s">
        <v>3178</v>
      </c>
      <c r="T1988" s="77">
        <v>2</v>
      </c>
      <c r="U1988" s="78">
        <f t="shared" ref="U1988:V1989" si="1658">ROUNDUP(X1988,0)</f>
        <v>100</v>
      </c>
      <c r="V1988" s="78">
        <f t="shared" si="1658"/>
        <v>2</v>
      </c>
      <c r="W1988" s="78">
        <v>31.708915184046983</v>
      </c>
      <c r="X1988" s="78">
        <f t="shared" ref="X1988:X1989" si="1659">Q1988/J1988*100</f>
        <v>100</v>
      </c>
      <c r="Y1988" s="78">
        <f>(P1988/J1988)*100</f>
        <v>1.0926573426573427</v>
      </c>
      <c r="Z1988" s="79">
        <f t="shared" ref="Z1988:AB1989" si="1660">J1988-P1988</f>
        <v>9052000</v>
      </c>
      <c r="AA1988" s="79">
        <f>J1988-Q1988</f>
        <v>0</v>
      </c>
      <c r="AB1988" s="79" t="e">
        <f t="shared" si="1660"/>
        <v>#VALUE!</v>
      </c>
      <c r="AC1988" s="79"/>
      <c r="AD1988" s="589"/>
    </row>
    <row r="1989" spans="1:30" s="50" customFormat="1" ht="30" customHeight="1">
      <c r="A1989" s="277"/>
      <c r="B1989" s="278"/>
      <c r="C1989" s="66" t="s">
        <v>3126</v>
      </c>
      <c r="D1989" s="67"/>
      <c r="E1989" s="67"/>
      <c r="F1989" s="762" t="s">
        <v>197</v>
      </c>
      <c r="G1989" s="765"/>
      <c r="H1989" s="603" t="s">
        <v>618</v>
      </c>
      <c r="I1989" s="603" t="s">
        <v>618</v>
      </c>
      <c r="J1989" s="295">
        <v>19907300</v>
      </c>
      <c r="K1989" s="71" t="s">
        <v>45</v>
      </c>
      <c r="L1989" s="384" t="s">
        <v>46</v>
      </c>
      <c r="M1989" s="384" t="s">
        <v>3188</v>
      </c>
      <c r="N1989" s="142">
        <v>719735</v>
      </c>
      <c r="O1989" s="75">
        <f t="shared" si="1657"/>
        <v>719735</v>
      </c>
      <c r="P1989" s="74">
        <v>1288226</v>
      </c>
      <c r="Q1989" s="74">
        <v>19781500</v>
      </c>
      <c r="R1989" s="74">
        <v>1288226</v>
      </c>
      <c r="S1989" s="588" t="s">
        <v>3178</v>
      </c>
      <c r="T1989" s="77">
        <v>7</v>
      </c>
      <c r="U1989" s="78">
        <f t="shared" si="1658"/>
        <v>100</v>
      </c>
      <c r="V1989" s="78">
        <f t="shared" si="1658"/>
        <v>7</v>
      </c>
      <c r="W1989" s="78">
        <v>31.708915184046983</v>
      </c>
      <c r="X1989" s="78">
        <f t="shared" si="1659"/>
        <v>99.368071009127306</v>
      </c>
      <c r="Y1989" s="78">
        <f>(P1989/J1989)*100</f>
        <v>6.47112365815555</v>
      </c>
      <c r="Z1989" s="79">
        <f t="shared" si="1660"/>
        <v>18619074</v>
      </c>
      <c r="AA1989" s="79">
        <f>J1989-Q1989</f>
        <v>125800</v>
      </c>
      <c r="AB1989" s="79" t="e">
        <f t="shared" si="1660"/>
        <v>#VALUE!</v>
      </c>
      <c r="AC1989" s="79"/>
      <c r="AD1989" s="589"/>
    </row>
    <row r="1990" spans="1:30" s="104" customFormat="1" ht="30" customHeight="1">
      <c r="A1990" s="277"/>
      <c r="B1990" s="278"/>
      <c r="C1990" s="51" t="s">
        <v>3124</v>
      </c>
      <c r="D1990" s="171"/>
      <c r="E1990" s="171"/>
      <c r="F1990" s="802" t="s">
        <v>79</v>
      </c>
      <c r="G1990" s="817"/>
      <c r="H1990" s="598"/>
      <c r="I1990" s="599"/>
      <c r="J1990" s="581"/>
      <c r="K1990" s="600"/>
      <c r="L1990" s="601"/>
      <c r="M1990" s="601"/>
      <c r="N1990" s="602"/>
      <c r="O1990" s="602"/>
      <c r="P1990" s="602"/>
      <c r="Q1990" s="602"/>
      <c r="R1990" s="602"/>
      <c r="S1990" s="95"/>
      <c r="T1990" s="133"/>
      <c r="U1990" s="133"/>
      <c r="V1990" s="133"/>
      <c r="W1990" s="133"/>
      <c r="X1990" s="133"/>
      <c r="Y1990" s="133"/>
      <c r="Z1990" s="276"/>
      <c r="AA1990" s="276"/>
      <c r="AB1990" s="276"/>
      <c r="AC1990" s="98"/>
      <c r="AD1990" s="337"/>
    </row>
    <row r="1991" spans="1:30" s="50" customFormat="1" ht="30" customHeight="1">
      <c r="A1991" s="36"/>
      <c r="B1991" s="37"/>
      <c r="C1991" s="66" t="s">
        <v>3125</v>
      </c>
      <c r="D1991" s="67"/>
      <c r="E1991" s="67"/>
      <c r="F1991" s="762" t="s">
        <v>81</v>
      </c>
      <c r="G1991" s="765"/>
      <c r="H1991" s="603" t="s">
        <v>618</v>
      </c>
      <c r="I1991" s="603" t="s">
        <v>618</v>
      </c>
      <c r="J1991" s="295">
        <v>570000</v>
      </c>
      <c r="K1991" s="71" t="s">
        <v>45</v>
      </c>
      <c r="L1991" s="384" t="s">
        <v>46</v>
      </c>
      <c r="M1991" s="384" t="s">
        <v>3187</v>
      </c>
      <c r="N1991" s="142">
        <v>100000</v>
      </c>
      <c r="O1991" s="75">
        <f t="shared" ref="O1991:R1993" si="1661">N1991</f>
        <v>100000</v>
      </c>
      <c r="P1991" s="74">
        <f t="shared" si="1661"/>
        <v>100000</v>
      </c>
      <c r="Q1991" s="74">
        <v>300000</v>
      </c>
      <c r="R1991" s="74">
        <f t="shared" si="1661"/>
        <v>300000</v>
      </c>
      <c r="S1991" s="588" t="s">
        <v>3178</v>
      </c>
      <c r="T1991" s="77">
        <v>18</v>
      </c>
      <c r="U1991" s="78">
        <f t="shared" ref="U1991:V1993" si="1662">ROUNDUP(X1991,0)</f>
        <v>53</v>
      </c>
      <c r="V1991" s="78">
        <f t="shared" si="1662"/>
        <v>18</v>
      </c>
      <c r="W1991" s="78">
        <v>31.708915184046983</v>
      </c>
      <c r="X1991" s="78">
        <f t="shared" ref="X1991:X1993" si="1663">Q1991/J1991*100</f>
        <v>52.631578947368418</v>
      </c>
      <c r="Y1991" s="78">
        <f>(P1991/J1991)*100</f>
        <v>17.543859649122805</v>
      </c>
      <c r="Z1991" s="79">
        <f t="shared" ref="Z1991:AB1993" si="1664">J1991-P1991</f>
        <v>470000</v>
      </c>
      <c r="AA1991" s="79">
        <f>J1991-Q1991</f>
        <v>270000</v>
      </c>
      <c r="AB1991" s="79" t="e">
        <f t="shared" si="1664"/>
        <v>#VALUE!</v>
      </c>
      <c r="AC1991" s="79"/>
      <c r="AD1991" s="589"/>
    </row>
    <row r="1992" spans="1:30" s="50" customFormat="1" ht="30" customHeight="1">
      <c r="A1992" s="277"/>
      <c r="B1992" s="278"/>
      <c r="C1992" s="66" t="s">
        <v>3126</v>
      </c>
      <c r="D1992" s="67"/>
      <c r="E1992" s="67"/>
      <c r="F1992" s="762" t="s">
        <v>83</v>
      </c>
      <c r="G1992" s="765"/>
      <c r="H1992" s="603" t="s">
        <v>618</v>
      </c>
      <c r="I1992" s="603" t="s">
        <v>618</v>
      </c>
      <c r="J1992" s="295">
        <v>4991300</v>
      </c>
      <c r="K1992" s="71" t="s">
        <v>45</v>
      </c>
      <c r="L1992" s="384" t="s">
        <v>46</v>
      </c>
      <c r="M1992" s="384" t="s">
        <v>3188</v>
      </c>
      <c r="N1992" s="142">
        <v>719735</v>
      </c>
      <c r="O1992" s="75">
        <f t="shared" si="1661"/>
        <v>719735</v>
      </c>
      <c r="P1992" s="74">
        <f t="shared" si="1661"/>
        <v>719735</v>
      </c>
      <c r="Q1992" s="74">
        <v>1373882</v>
      </c>
      <c r="R1992" s="74">
        <f t="shared" si="1661"/>
        <v>1373882</v>
      </c>
      <c r="S1992" s="588" t="s">
        <v>3178</v>
      </c>
      <c r="T1992" s="77">
        <v>15</v>
      </c>
      <c r="U1992" s="78">
        <f t="shared" si="1662"/>
        <v>28</v>
      </c>
      <c r="V1992" s="78">
        <f t="shared" si="1662"/>
        <v>15</v>
      </c>
      <c r="W1992" s="78">
        <v>31.708915184046983</v>
      </c>
      <c r="X1992" s="78">
        <f t="shared" si="1663"/>
        <v>27.525534429908038</v>
      </c>
      <c r="Y1992" s="78">
        <f>(P1992/J1992)*100</f>
        <v>14.419790435357521</v>
      </c>
      <c r="Z1992" s="79">
        <f t="shared" si="1664"/>
        <v>4271565</v>
      </c>
      <c r="AA1992" s="79">
        <f>J1992-Q1992</f>
        <v>3617418</v>
      </c>
      <c r="AB1992" s="79" t="e">
        <f t="shared" si="1664"/>
        <v>#VALUE!</v>
      </c>
      <c r="AC1992" s="79"/>
      <c r="AD1992" s="589"/>
    </row>
    <row r="1993" spans="1:30" s="50" customFormat="1" ht="30" customHeight="1">
      <c r="A1993" s="277"/>
      <c r="B1993" s="278"/>
      <c r="C1993" s="66" t="s">
        <v>3127</v>
      </c>
      <c r="D1993" s="67"/>
      <c r="E1993" s="67"/>
      <c r="F1993" s="762" t="s">
        <v>87</v>
      </c>
      <c r="G1993" s="765"/>
      <c r="H1993" s="603" t="s">
        <v>618</v>
      </c>
      <c r="I1993" s="603" t="s">
        <v>618</v>
      </c>
      <c r="J1993" s="295">
        <v>54496800</v>
      </c>
      <c r="K1993" s="71" t="s">
        <v>45</v>
      </c>
      <c r="L1993" s="384" t="s">
        <v>46</v>
      </c>
      <c r="M1993" s="384" t="s">
        <v>2647</v>
      </c>
      <c r="N1993" s="142">
        <v>13500000</v>
      </c>
      <c r="O1993" s="75">
        <f t="shared" si="1661"/>
        <v>13500000</v>
      </c>
      <c r="P1993" s="74">
        <v>18000000</v>
      </c>
      <c r="Q1993" s="74">
        <v>27207000</v>
      </c>
      <c r="R1993" s="74">
        <v>18000000</v>
      </c>
      <c r="S1993" s="588" t="s">
        <v>3178</v>
      </c>
      <c r="T1993" s="77">
        <v>34</v>
      </c>
      <c r="U1993" s="78">
        <f t="shared" si="1662"/>
        <v>50</v>
      </c>
      <c r="V1993" s="78">
        <f t="shared" si="1662"/>
        <v>34</v>
      </c>
      <c r="W1993" s="78">
        <v>31.708915184046983</v>
      </c>
      <c r="X1993" s="78">
        <f t="shared" si="1663"/>
        <v>49.924032236755181</v>
      </c>
      <c r="Y1993" s="78">
        <f>(P1993/J1993)*100</f>
        <v>33.029462280354075</v>
      </c>
      <c r="Z1993" s="79">
        <f t="shared" si="1664"/>
        <v>36496800</v>
      </c>
      <c r="AA1993" s="79">
        <f>J1993-Q1993</f>
        <v>27289800</v>
      </c>
      <c r="AB1993" s="79" t="e">
        <f t="shared" si="1664"/>
        <v>#VALUE!</v>
      </c>
      <c r="AC1993" s="79"/>
      <c r="AD1993" s="589"/>
    </row>
    <row r="1994" spans="1:30" s="104" customFormat="1" ht="30" customHeight="1">
      <c r="A1994" s="277"/>
      <c r="B1994" s="278"/>
      <c r="C1994" s="51" t="s">
        <v>3128</v>
      </c>
      <c r="D1994" s="171"/>
      <c r="E1994" s="171"/>
      <c r="F1994" s="802" t="s">
        <v>90</v>
      </c>
      <c r="G1994" s="817"/>
      <c r="H1994" s="598"/>
      <c r="I1994" s="599"/>
      <c r="J1994" s="581"/>
      <c r="K1994" s="600"/>
      <c r="L1994" s="601"/>
      <c r="M1994" s="601"/>
      <c r="N1994" s="602"/>
      <c r="O1994" s="602"/>
      <c r="P1994" s="602"/>
      <c r="Q1994" s="602"/>
      <c r="R1994" s="602"/>
      <c r="S1994" s="95"/>
      <c r="T1994" s="133"/>
      <c r="U1994" s="133"/>
      <c r="V1994" s="133"/>
      <c r="W1994" s="133"/>
      <c r="X1994" s="133"/>
      <c r="Y1994" s="133"/>
      <c r="Z1994" s="276"/>
      <c r="AA1994" s="276"/>
      <c r="AB1994" s="276"/>
      <c r="AC1994" s="98"/>
      <c r="AD1994" s="337"/>
    </row>
    <row r="1995" spans="1:30" s="50" customFormat="1" ht="30" customHeight="1">
      <c r="A1995" s="277"/>
      <c r="B1995" s="278"/>
      <c r="C1995" s="66" t="s">
        <v>3172</v>
      </c>
      <c r="D1995" s="67"/>
      <c r="E1995" s="67"/>
      <c r="F1995" s="762" t="s">
        <v>92</v>
      </c>
      <c r="G1995" s="765"/>
      <c r="H1995" s="603" t="s">
        <v>618</v>
      </c>
      <c r="I1995" s="603" t="s">
        <v>618</v>
      </c>
      <c r="J1995" s="295">
        <v>15381700</v>
      </c>
      <c r="K1995" s="71" t="s">
        <v>45</v>
      </c>
      <c r="L1995" s="384" t="s">
        <v>46</v>
      </c>
      <c r="M1995" s="384" t="s">
        <v>1310</v>
      </c>
      <c r="N1995" s="142">
        <v>3248000</v>
      </c>
      <c r="O1995" s="75">
        <f>N1995</f>
        <v>3248000</v>
      </c>
      <c r="P1995" s="74">
        <v>4248000</v>
      </c>
      <c r="Q1995" s="74">
        <v>6673257</v>
      </c>
      <c r="R1995" s="74">
        <v>4248000</v>
      </c>
      <c r="S1995" s="588" t="s">
        <v>3178</v>
      </c>
      <c r="T1995" s="77">
        <v>28</v>
      </c>
      <c r="U1995" s="78">
        <f t="shared" ref="U1995:V1995" si="1665">ROUNDUP(X1995,0)</f>
        <v>44</v>
      </c>
      <c r="V1995" s="78">
        <f t="shared" si="1665"/>
        <v>28</v>
      </c>
      <c r="W1995" s="78">
        <v>31.708915184046983</v>
      </c>
      <c r="X1995" s="78">
        <f t="shared" ref="X1995" si="1666">Q1995/J1995*100</f>
        <v>43.384391842254104</v>
      </c>
      <c r="Y1995" s="78">
        <f>(P1995/J1995)*100</f>
        <v>27.617233465741759</v>
      </c>
      <c r="Z1995" s="79">
        <f>J1995-P1995</f>
        <v>11133700</v>
      </c>
      <c r="AA1995" s="79">
        <f>J1995-Q1995</f>
        <v>8708443</v>
      </c>
      <c r="AB1995" s="79" t="e">
        <f>L1995-R1995</f>
        <v>#VALUE!</v>
      </c>
      <c r="AC1995" s="79"/>
      <c r="AD1995" s="589"/>
    </row>
    <row r="1996" spans="1:30" s="104" customFormat="1" ht="30" customHeight="1">
      <c r="A1996" s="277"/>
      <c r="B1996" s="278"/>
      <c r="C1996" s="51" t="s">
        <v>3131</v>
      </c>
      <c r="D1996" s="171"/>
      <c r="E1996" s="171"/>
      <c r="F1996" s="802" t="s">
        <v>3132</v>
      </c>
      <c r="G1996" s="817"/>
      <c r="H1996" s="598"/>
      <c r="I1996" s="599"/>
      <c r="J1996" s="581"/>
      <c r="K1996" s="600"/>
      <c r="L1996" s="601"/>
      <c r="M1996" s="601"/>
      <c r="N1996" s="602"/>
      <c r="O1996" s="602"/>
      <c r="P1996" s="602"/>
      <c r="Q1996" s="602"/>
      <c r="R1996" s="602"/>
      <c r="S1996" s="95"/>
      <c r="T1996" s="133"/>
      <c r="U1996" s="133"/>
      <c r="V1996" s="133"/>
      <c r="W1996" s="133"/>
      <c r="X1996" s="133"/>
      <c r="Y1996" s="133"/>
      <c r="Z1996" s="276"/>
      <c r="AA1996" s="276"/>
      <c r="AB1996" s="276"/>
      <c r="AC1996" s="98"/>
      <c r="AD1996" s="337"/>
    </row>
    <row r="1997" spans="1:30" s="104" customFormat="1" ht="30" customHeight="1">
      <c r="A1997" s="277"/>
      <c r="B1997" s="278"/>
      <c r="C1997" s="51" t="s">
        <v>3133</v>
      </c>
      <c r="D1997" s="171"/>
      <c r="E1997" s="171"/>
      <c r="F1997" s="802" t="s">
        <v>3134</v>
      </c>
      <c r="G1997" s="817"/>
      <c r="H1997" s="598"/>
      <c r="I1997" s="599"/>
      <c r="J1997" s="581"/>
      <c r="K1997" s="600"/>
      <c r="L1997" s="601"/>
      <c r="M1997" s="601"/>
      <c r="N1997" s="602"/>
      <c r="O1997" s="602"/>
      <c r="P1997" s="602"/>
      <c r="Q1997" s="602"/>
      <c r="R1997" s="602"/>
      <c r="S1997" s="95"/>
      <c r="T1997" s="133"/>
      <c r="U1997" s="133"/>
      <c r="V1997" s="133"/>
      <c r="W1997" s="133"/>
      <c r="X1997" s="133"/>
      <c r="Y1997" s="133"/>
      <c r="Z1997" s="276"/>
      <c r="AA1997" s="276"/>
      <c r="AB1997" s="276"/>
      <c r="AC1997" s="98"/>
      <c r="AD1997" s="337"/>
    </row>
    <row r="1998" spans="1:30" s="104" customFormat="1" ht="30" customHeight="1">
      <c r="A1998" s="5"/>
      <c r="B1998" s="24"/>
      <c r="C1998" s="66" t="s">
        <v>3135</v>
      </c>
      <c r="D1998" s="67"/>
      <c r="E1998" s="67"/>
      <c r="F1998" s="762" t="s">
        <v>3136</v>
      </c>
      <c r="G1998" s="765"/>
      <c r="H1998" s="603" t="s">
        <v>618</v>
      </c>
      <c r="I1998" s="603" t="s">
        <v>618</v>
      </c>
      <c r="J1998" s="295">
        <v>72632000</v>
      </c>
      <c r="K1998" s="71" t="s">
        <v>45</v>
      </c>
      <c r="L1998" s="384" t="s">
        <v>46</v>
      </c>
      <c r="M1998" s="384" t="s">
        <v>3189</v>
      </c>
      <c r="N1998" s="142">
        <v>5400000</v>
      </c>
      <c r="O1998" s="75">
        <f>N1998</f>
        <v>5400000</v>
      </c>
      <c r="P1998" s="74">
        <v>29356000</v>
      </c>
      <c r="Q1998" s="74">
        <v>38756000</v>
      </c>
      <c r="R1998" s="74">
        <v>29356000</v>
      </c>
      <c r="S1998" s="588" t="s">
        <v>3178</v>
      </c>
      <c r="T1998" s="77">
        <v>41</v>
      </c>
      <c r="U1998" s="78">
        <f t="shared" ref="U1998:V1999" si="1667">ROUNDUP(X1998,0)</f>
        <v>54</v>
      </c>
      <c r="V1998" s="78">
        <f t="shared" si="1667"/>
        <v>41</v>
      </c>
      <c r="W1998" s="78">
        <v>31.708915184046983</v>
      </c>
      <c r="X1998" s="78">
        <f t="shared" ref="X1998" si="1668">Q1998/J1998*100</f>
        <v>53.359400815067737</v>
      </c>
      <c r="Y1998" s="78">
        <f>(P1998/J1998)*100</f>
        <v>40.417446855380554</v>
      </c>
      <c r="Z1998" s="79">
        <f t="shared" ref="Z1998:AB1999" si="1669">J1998-P1998</f>
        <v>43276000</v>
      </c>
      <c r="AA1998" s="79">
        <f>J1998-Q1998</f>
        <v>33876000</v>
      </c>
      <c r="AB1998" s="79" t="e">
        <f t="shared" si="1669"/>
        <v>#VALUE!</v>
      </c>
      <c r="AC1998" s="86"/>
      <c r="AD1998" s="324"/>
    </row>
    <row r="1999" spans="1:30" s="104" customFormat="1" ht="30" customHeight="1">
      <c r="A1999" s="277"/>
      <c r="B1999" s="278"/>
      <c r="C1999" s="25" t="s">
        <v>3190</v>
      </c>
      <c r="D1999" s="109"/>
      <c r="E1999" s="109"/>
      <c r="F1999" s="770" t="s">
        <v>3191</v>
      </c>
      <c r="G1999" s="771"/>
      <c r="H1999" s="27"/>
      <c r="I1999" s="28"/>
      <c r="J1999" s="258">
        <f>SUM(J2000:J2036)</f>
        <v>3773895590</v>
      </c>
      <c r="K1999" s="207"/>
      <c r="L1999" s="320"/>
      <c r="M1999" s="320"/>
      <c r="N1999" s="258">
        <f>SUM(N2000:N2036)</f>
        <v>450993112</v>
      </c>
      <c r="O1999" s="258">
        <f>SUM(O2000:O2036)</f>
        <v>997202853</v>
      </c>
      <c r="P1999" s="258">
        <f>SUM(P2000:P2036)</f>
        <v>1277756440</v>
      </c>
      <c r="Q1999" s="258">
        <f>SUM(Q2000:Q2036)</f>
        <v>1483845175</v>
      </c>
      <c r="R1999" s="258">
        <f>SUM(R2000:R2036)</f>
        <v>1294351490</v>
      </c>
      <c r="S1999" s="209"/>
      <c r="T1999" s="259">
        <v>34</v>
      </c>
      <c r="U1999" s="259">
        <f t="shared" si="1667"/>
        <v>40</v>
      </c>
      <c r="V1999" s="259">
        <f t="shared" si="1667"/>
        <v>34</v>
      </c>
      <c r="W1999" s="259">
        <v>31.708915184046983</v>
      </c>
      <c r="X1999" s="259">
        <f>Q1999/J1999*100</f>
        <v>39.318659979143725</v>
      </c>
      <c r="Y1999" s="259">
        <f>(P1999/J1999)*100</f>
        <v>33.857758105067234</v>
      </c>
      <c r="Z1999" s="29">
        <f t="shared" si="1669"/>
        <v>2496139150</v>
      </c>
      <c r="AA1999" s="29">
        <f>J1999-Q1999</f>
        <v>2290050415</v>
      </c>
      <c r="AB1999" s="29">
        <f t="shared" si="1669"/>
        <v>-1294351490</v>
      </c>
      <c r="AC1999" s="111"/>
      <c r="AD1999" s="112"/>
    </row>
    <row r="2000" spans="1:30" s="104" customFormat="1" ht="30" customHeight="1">
      <c r="A2000" s="277"/>
      <c r="B2000" s="278"/>
      <c r="C2000" s="38" t="s">
        <v>3108</v>
      </c>
      <c r="D2000" s="39"/>
      <c r="E2000" s="39"/>
      <c r="F2000" s="800" t="s">
        <v>38</v>
      </c>
      <c r="G2000" s="850"/>
      <c r="H2000" s="604"/>
      <c r="I2000" s="605"/>
      <c r="J2000" s="488"/>
      <c r="K2000" s="600"/>
      <c r="L2000" s="601"/>
      <c r="M2000" s="601"/>
      <c r="N2000" s="606"/>
      <c r="O2000" s="606"/>
      <c r="P2000" s="606"/>
      <c r="Q2000" s="606"/>
      <c r="R2000" s="606"/>
      <c r="S2000" s="490"/>
      <c r="T2000" s="538"/>
      <c r="U2000" s="538"/>
      <c r="V2000" s="538"/>
      <c r="W2000" s="538"/>
      <c r="X2000" s="538"/>
      <c r="Y2000" s="538"/>
      <c r="Z2000" s="261"/>
      <c r="AA2000" s="261"/>
      <c r="AB2000" s="261"/>
      <c r="AC2000" s="213"/>
      <c r="AD2000" s="214"/>
    </row>
    <row r="2001" spans="1:30" s="50" customFormat="1" ht="30" customHeight="1">
      <c r="A2001" s="264"/>
      <c r="B2001" s="265"/>
      <c r="C2001" s="51" t="s">
        <v>3109</v>
      </c>
      <c r="D2001" s="171"/>
      <c r="E2001" s="171"/>
      <c r="F2001" s="802" t="s">
        <v>40</v>
      </c>
      <c r="G2001" s="803"/>
      <c r="H2001" s="594"/>
      <c r="I2001" s="607"/>
      <c r="J2001" s="289"/>
      <c r="K2001" s="216"/>
      <c r="L2001" s="596"/>
      <c r="M2001" s="596"/>
      <c r="N2001" s="608"/>
      <c r="O2001" s="608"/>
      <c r="P2001" s="608"/>
      <c r="Q2001" s="608"/>
      <c r="R2001" s="608"/>
      <c r="S2001" s="292"/>
      <c r="T2001" s="62"/>
      <c r="U2001" s="62"/>
      <c r="V2001" s="62"/>
      <c r="W2001" s="62"/>
      <c r="X2001" s="62"/>
      <c r="Y2001" s="62"/>
      <c r="Z2001" s="215"/>
      <c r="AA2001" s="215"/>
      <c r="AB2001" s="215"/>
      <c r="AC2001" s="63"/>
      <c r="AD2001" s="221"/>
    </row>
    <row r="2002" spans="1:30" s="50" customFormat="1" ht="30" customHeight="1">
      <c r="A2002" s="277"/>
      <c r="B2002" s="278"/>
      <c r="C2002" s="66" t="s">
        <v>3176</v>
      </c>
      <c r="D2002" s="67"/>
      <c r="E2002" s="67"/>
      <c r="F2002" s="762" t="s">
        <v>42</v>
      </c>
      <c r="G2002" s="785"/>
      <c r="H2002" s="609" t="s">
        <v>3192</v>
      </c>
      <c r="I2002" s="603" t="s">
        <v>589</v>
      </c>
      <c r="J2002" s="295">
        <v>3639100</v>
      </c>
      <c r="K2002" s="71" t="s">
        <v>45</v>
      </c>
      <c r="L2002" s="384" t="s">
        <v>46</v>
      </c>
      <c r="M2002" s="384"/>
      <c r="N2002" s="142">
        <f t="shared" ref="N2002:N2004" si="1670">M2002</f>
        <v>0</v>
      </c>
      <c r="O2002" s="75">
        <v>1578200</v>
      </c>
      <c r="P2002" s="74">
        <f t="shared" ref="P2002:R2004" si="1671">O2002</f>
        <v>1578200</v>
      </c>
      <c r="Q2002" s="74">
        <f t="shared" si="1671"/>
        <v>1578200</v>
      </c>
      <c r="R2002" s="74">
        <f t="shared" si="1671"/>
        <v>1578200</v>
      </c>
      <c r="S2002" s="610" t="s">
        <v>3193</v>
      </c>
      <c r="T2002" s="77">
        <v>44</v>
      </c>
      <c r="U2002" s="78">
        <f t="shared" ref="U2002:V2004" si="1672">ROUNDUP(X2002,0)</f>
        <v>44</v>
      </c>
      <c r="V2002" s="78">
        <f t="shared" si="1672"/>
        <v>44</v>
      </c>
      <c r="W2002" s="78">
        <v>31.708915184046983</v>
      </c>
      <c r="X2002" s="78">
        <f t="shared" ref="X2002:X2004" si="1673">Q2002/J2002*100</f>
        <v>43.367865681074989</v>
      </c>
      <c r="Y2002" s="78">
        <f>(P2002/J2002)*100</f>
        <v>43.367865681074989</v>
      </c>
      <c r="Z2002" s="79">
        <f t="shared" ref="Z2002:AB2004" si="1674">J2002-P2002</f>
        <v>2060900</v>
      </c>
      <c r="AA2002" s="79">
        <f>J2002-Q2002</f>
        <v>2060900</v>
      </c>
      <c r="AB2002" s="79" t="e">
        <f t="shared" si="1674"/>
        <v>#VALUE!</v>
      </c>
      <c r="AC2002" s="79"/>
      <c r="AD2002" s="589"/>
    </row>
    <row r="2003" spans="1:30" s="50" customFormat="1" ht="30" customHeight="1">
      <c r="A2003" s="277"/>
      <c r="B2003" s="278"/>
      <c r="C2003" s="66" t="s">
        <v>3110</v>
      </c>
      <c r="D2003" s="67"/>
      <c r="E2003" s="67"/>
      <c r="F2003" s="762" t="s">
        <v>49</v>
      </c>
      <c r="G2003" s="785"/>
      <c r="H2003" s="609" t="s">
        <v>3192</v>
      </c>
      <c r="I2003" s="603" t="s">
        <v>589</v>
      </c>
      <c r="J2003" s="295">
        <v>1545600</v>
      </c>
      <c r="K2003" s="71" t="s">
        <v>45</v>
      </c>
      <c r="L2003" s="384" t="s">
        <v>46</v>
      </c>
      <c r="M2003" s="384"/>
      <c r="N2003" s="142">
        <f t="shared" si="1670"/>
        <v>0</v>
      </c>
      <c r="O2003" s="75">
        <v>0</v>
      </c>
      <c r="P2003" s="74">
        <f t="shared" si="1671"/>
        <v>0</v>
      </c>
      <c r="Q2003" s="74">
        <f t="shared" si="1671"/>
        <v>0</v>
      </c>
      <c r="R2003" s="74">
        <f t="shared" si="1671"/>
        <v>0</v>
      </c>
      <c r="S2003" s="610" t="s">
        <v>3193</v>
      </c>
      <c r="T2003" s="77">
        <v>0</v>
      </c>
      <c r="U2003" s="78">
        <f t="shared" si="1672"/>
        <v>0</v>
      </c>
      <c r="V2003" s="78">
        <f t="shared" si="1672"/>
        <v>0</v>
      </c>
      <c r="W2003" s="78">
        <v>31.708915184046983</v>
      </c>
      <c r="X2003" s="78">
        <f t="shared" si="1673"/>
        <v>0</v>
      </c>
      <c r="Y2003" s="78">
        <f>(P2003/J2003)*100</f>
        <v>0</v>
      </c>
      <c r="Z2003" s="79">
        <f t="shared" si="1674"/>
        <v>1545600</v>
      </c>
      <c r="AA2003" s="79">
        <f>J2003-Q2003</f>
        <v>1545600</v>
      </c>
      <c r="AB2003" s="79" t="e">
        <f t="shared" si="1674"/>
        <v>#VALUE!</v>
      </c>
      <c r="AC2003" s="79"/>
      <c r="AD2003" s="589"/>
    </row>
    <row r="2004" spans="1:30" s="50" customFormat="1" ht="30" customHeight="1">
      <c r="A2004" s="277"/>
      <c r="B2004" s="278"/>
      <c r="C2004" s="66" t="s">
        <v>3194</v>
      </c>
      <c r="D2004" s="67"/>
      <c r="E2004" s="67"/>
      <c r="F2004" s="762" t="s">
        <v>49</v>
      </c>
      <c r="G2004" s="785"/>
      <c r="H2004" s="609" t="s">
        <v>3192</v>
      </c>
      <c r="I2004" s="603" t="s">
        <v>589</v>
      </c>
      <c r="J2004" s="295">
        <v>1972900</v>
      </c>
      <c r="K2004" s="71" t="s">
        <v>45</v>
      </c>
      <c r="L2004" s="384" t="s">
        <v>46</v>
      </c>
      <c r="M2004" s="384"/>
      <c r="N2004" s="142">
        <f t="shared" si="1670"/>
        <v>0</v>
      </c>
      <c r="O2004" s="75">
        <v>800000</v>
      </c>
      <c r="P2004" s="74">
        <f t="shared" si="1671"/>
        <v>800000</v>
      </c>
      <c r="Q2004" s="74">
        <f t="shared" si="1671"/>
        <v>800000</v>
      </c>
      <c r="R2004" s="74">
        <f t="shared" si="1671"/>
        <v>800000</v>
      </c>
      <c r="S2004" s="610" t="s">
        <v>3193</v>
      </c>
      <c r="T2004" s="77">
        <v>41</v>
      </c>
      <c r="U2004" s="78">
        <f t="shared" si="1672"/>
        <v>41</v>
      </c>
      <c r="V2004" s="78">
        <f t="shared" si="1672"/>
        <v>41</v>
      </c>
      <c r="W2004" s="78">
        <v>31.708915184046983</v>
      </c>
      <c r="X2004" s="78">
        <f t="shared" si="1673"/>
        <v>40.549444979471843</v>
      </c>
      <c r="Y2004" s="78">
        <f>(P2004/J2004)*100</f>
        <v>40.549444979471843</v>
      </c>
      <c r="Z2004" s="79">
        <f t="shared" si="1674"/>
        <v>1172900</v>
      </c>
      <c r="AA2004" s="79">
        <f>J2004-Q2004</f>
        <v>1172900</v>
      </c>
      <c r="AB2004" s="79" t="e">
        <f t="shared" si="1674"/>
        <v>#VALUE!</v>
      </c>
      <c r="AC2004" s="79"/>
      <c r="AD2004" s="589"/>
    </row>
    <row r="2005" spans="1:30" s="50" customFormat="1" ht="30" customHeight="1">
      <c r="A2005" s="264"/>
      <c r="B2005" s="265"/>
      <c r="C2005" s="51" t="s">
        <v>3169</v>
      </c>
      <c r="D2005" s="171"/>
      <c r="E2005" s="171"/>
      <c r="F2005" s="802" t="s">
        <v>51</v>
      </c>
      <c r="G2005" s="803"/>
      <c r="H2005" s="594"/>
      <c r="I2005" s="595"/>
      <c r="J2005" s="289"/>
      <c r="K2005" s="216"/>
      <c r="L2005" s="596"/>
      <c r="M2005" s="596"/>
      <c r="N2005" s="608"/>
      <c r="O2005" s="608"/>
      <c r="P2005" s="608"/>
      <c r="Q2005" s="608"/>
      <c r="R2005" s="608"/>
      <c r="S2005" s="292"/>
      <c r="T2005" s="62"/>
      <c r="U2005" s="62"/>
      <c r="V2005" s="62"/>
      <c r="W2005" s="62"/>
      <c r="X2005" s="62"/>
      <c r="Y2005" s="62"/>
      <c r="Z2005" s="215"/>
      <c r="AA2005" s="215"/>
      <c r="AB2005" s="215"/>
      <c r="AC2005" s="63"/>
      <c r="AD2005" s="221"/>
    </row>
    <row r="2006" spans="1:30" s="50" customFormat="1" ht="30" customHeight="1">
      <c r="A2006" s="277"/>
      <c r="B2006" s="278"/>
      <c r="C2006" s="66" t="s">
        <v>3113</v>
      </c>
      <c r="D2006" s="67"/>
      <c r="E2006" s="67"/>
      <c r="F2006" s="762" t="s">
        <v>53</v>
      </c>
      <c r="G2006" s="765"/>
      <c r="H2006" s="609" t="s">
        <v>3192</v>
      </c>
      <c r="I2006" s="603" t="s">
        <v>589</v>
      </c>
      <c r="J2006" s="295">
        <v>2714804100</v>
      </c>
      <c r="K2006" s="71" t="s">
        <v>45</v>
      </c>
      <c r="L2006" s="384" t="s">
        <v>46</v>
      </c>
      <c r="M2006" s="384"/>
      <c r="N2006" s="142">
        <v>450993112</v>
      </c>
      <c r="O2006" s="75">
        <v>912437053</v>
      </c>
      <c r="P2006" s="74">
        <v>1191841140</v>
      </c>
      <c r="Q2006" s="74">
        <v>1381334825</v>
      </c>
      <c r="R2006" s="74">
        <v>1191841140</v>
      </c>
      <c r="S2006" s="610" t="s">
        <v>3193</v>
      </c>
      <c r="T2006" s="77">
        <v>44</v>
      </c>
      <c r="U2006" s="78">
        <f t="shared" ref="U2006:V2009" si="1675">ROUNDUP(X2006,0)</f>
        <v>51</v>
      </c>
      <c r="V2006" s="78">
        <f t="shared" si="1675"/>
        <v>44</v>
      </c>
      <c r="W2006" s="78">
        <v>31.708915184046983</v>
      </c>
      <c r="X2006" s="78">
        <f t="shared" ref="X2006:X2009" si="1676">Q2006/J2006*100</f>
        <v>50.881565450707846</v>
      </c>
      <c r="Y2006" s="78">
        <f>(P2006/J2006)*100</f>
        <v>43.901552233547903</v>
      </c>
      <c r="Z2006" s="79">
        <f t="shared" ref="Z2006:AB2009" si="1677">J2006-P2006</f>
        <v>1522962960</v>
      </c>
      <c r="AA2006" s="79">
        <f>J2006-Q2006</f>
        <v>1333469275</v>
      </c>
      <c r="AB2006" s="79" t="e">
        <f t="shared" si="1677"/>
        <v>#VALUE!</v>
      </c>
      <c r="AC2006" s="79"/>
      <c r="AD2006" s="589"/>
    </row>
    <row r="2007" spans="1:30" s="50" customFormat="1" ht="30" customHeight="1">
      <c r="A2007" s="277"/>
      <c r="B2007" s="278"/>
      <c r="C2007" s="66" t="s">
        <v>3114</v>
      </c>
      <c r="D2007" s="67"/>
      <c r="E2007" s="67"/>
      <c r="F2007" s="762" t="s">
        <v>174</v>
      </c>
      <c r="G2007" s="765"/>
      <c r="H2007" s="609" t="s">
        <v>3192</v>
      </c>
      <c r="I2007" s="603" t="s">
        <v>589</v>
      </c>
      <c r="J2007" s="295">
        <v>36782800</v>
      </c>
      <c r="K2007" s="71" t="s">
        <v>45</v>
      </c>
      <c r="L2007" s="384" t="s">
        <v>46</v>
      </c>
      <c r="M2007" s="384"/>
      <c r="N2007" s="142">
        <f t="shared" ref="N2007:O2024" si="1678">M2007</f>
        <v>0</v>
      </c>
      <c r="O2007" s="75">
        <v>15607900</v>
      </c>
      <c r="P2007" s="74">
        <f t="shared" ref="P2007:R2009" si="1679">O2007</f>
        <v>15607900</v>
      </c>
      <c r="Q2007" s="74">
        <v>20479100</v>
      </c>
      <c r="R2007" s="74">
        <f t="shared" si="1679"/>
        <v>20479100</v>
      </c>
      <c r="S2007" s="610" t="s">
        <v>3193</v>
      </c>
      <c r="T2007" s="77">
        <v>43</v>
      </c>
      <c r="U2007" s="78">
        <f t="shared" si="1675"/>
        <v>56</v>
      </c>
      <c r="V2007" s="78">
        <f t="shared" si="1675"/>
        <v>43</v>
      </c>
      <c r="W2007" s="78">
        <v>31.708915184046983</v>
      </c>
      <c r="X2007" s="78">
        <f t="shared" si="1676"/>
        <v>55.675750622573595</v>
      </c>
      <c r="Y2007" s="78">
        <f>(P2007/J2007)*100</f>
        <v>42.432604369433541</v>
      </c>
      <c r="Z2007" s="79">
        <f t="shared" si="1677"/>
        <v>21174900</v>
      </c>
      <c r="AA2007" s="79">
        <f>J2007-Q2007</f>
        <v>16303700</v>
      </c>
      <c r="AB2007" s="79" t="e">
        <f t="shared" si="1677"/>
        <v>#VALUE!</v>
      </c>
      <c r="AC2007" s="79"/>
      <c r="AD2007" s="589"/>
    </row>
    <row r="2008" spans="1:30" s="50" customFormat="1" ht="30" customHeight="1">
      <c r="A2008" s="277"/>
      <c r="B2008" s="278"/>
      <c r="C2008" s="66" t="s">
        <v>3115</v>
      </c>
      <c r="D2008" s="67"/>
      <c r="E2008" s="67"/>
      <c r="F2008" s="762" t="s">
        <v>57</v>
      </c>
      <c r="G2008" s="765"/>
      <c r="H2008" s="609" t="s">
        <v>3192</v>
      </c>
      <c r="I2008" s="603" t="s">
        <v>589</v>
      </c>
      <c r="J2008" s="295">
        <v>1120000</v>
      </c>
      <c r="K2008" s="71" t="s">
        <v>45</v>
      </c>
      <c r="L2008" s="384" t="s">
        <v>46</v>
      </c>
      <c r="M2008" s="384"/>
      <c r="N2008" s="142">
        <f t="shared" si="1678"/>
        <v>0</v>
      </c>
      <c r="O2008" s="75">
        <v>0</v>
      </c>
      <c r="P2008" s="74">
        <f t="shared" si="1679"/>
        <v>0</v>
      </c>
      <c r="Q2008" s="74">
        <f t="shared" si="1679"/>
        <v>0</v>
      </c>
      <c r="R2008" s="74">
        <f t="shared" si="1679"/>
        <v>0</v>
      </c>
      <c r="S2008" s="610" t="s">
        <v>3193</v>
      </c>
      <c r="T2008" s="77">
        <v>0</v>
      </c>
      <c r="U2008" s="78">
        <f t="shared" si="1675"/>
        <v>0</v>
      </c>
      <c r="V2008" s="78">
        <f t="shared" si="1675"/>
        <v>0</v>
      </c>
      <c r="W2008" s="78">
        <v>31.708915184046983</v>
      </c>
      <c r="X2008" s="78">
        <f t="shared" si="1676"/>
        <v>0</v>
      </c>
      <c r="Y2008" s="78">
        <f>(P2008/J2008)*100</f>
        <v>0</v>
      </c>
      <c r="Z2008" s="79">
        <f t="shared" si="1677"/>
        <v>1120000</v>
      </c>
      <c r="AA2008" s="79">
        <f>J2008-Q2008</f>
        <v>1120000</v>
      </c>
      <c r="AB2008" s="79" t="e">
        <f t="shared" si="1677"/>
        <v>#VALUE!</v>
      </c>
      <c r="AC2008" s="79"/>
      <c r="AD2008" s="589"/>
    </row>
    <row r="2009" spans="1:30" s="50" customFormat="1" ht="30" customHeight="1">
      <c r="A2009" s="277"/>
      <c r="B2009" s="278"/>
      <c r="C2009" s="66" t="s">
        <v>3195</v>
      </c>
      <c r="D2009" s="67"/>
      <c r="E2009" s="67"/>
      <c r="F2009" s="762" t="s">
        <v>472</v>
      </c>
      <c r="G2009" s="765"/>
      <c r="H2009" s="609" t="s">
        <v>3192</v>
      </c>
      <c r="I2009" s="603" t="s">
        <v>589</v>
      </c>
      <c r="J2009" s="295">
        <v>1584000</v>
      </c>
      <c r="K2009" s="71" t="s">
        <v>45</v>
      </c>
      <c r="L2009" s="384" t="s">
        <v>46</v>
      </c>
      <c r="M2009" s="384"/>
      <c r="N2009" s="142">
        <f t="shared" si="1678"/>
        <v>0</v>
      </c>
      <c r="O2009" s="75">
        <v>864000</v>
      </c>
      <c r="P2009" s="74">
        <f t="shared" si="1679"/>
        <v>864000</v>
      </c>
      <c r="Q2009" s="74">
        <v>384000</v>
      </c>
      <c r="R2009" s="74">
        <f t="shared" si="1679"/>
        <v>384000</v>
      </c>
      <c r="S2009" s="610" t="s">
        <v>3193</v>
      </c>
      <c r="T2009" s="77">
        <v>55</v>
      </c>
      <c r="U2009" s="78">
        <f t="shared" si="1675"/>
        <v>25</v>
      </c>
      <c r="V2009" s="78">
        <f t="shared" si="1675"/>
        <v>55</v>
      </c>
      <c r="W2009" s="78">
        <v>31.708915184046983</v>
      </c>
      <c r="X2009" s="78">
        <f t="shared" si="1676"/>
        <v>24.242424242424242</v>
      </c>
      <c r="Y2009" s="78">
        <f>(P2009/J2009)*100</f>
        <v>54.54545454545454</v>
      </c>
      <c r="Z2009" s="79">
        <f t="shared" si="1677"/>
        <v>720000</v>
      </c>
      <c r="AA2009" s="79">
        <f>J2009-Q2009</f>
        <v>1200000</v>
      </c>
      <c r="AB2009" s="79" t="e">
        <f t="shared" si="1677"/>
        <v>#VALUE!</v>
      </c>
      <c r="AC2009" s="79"/>
      <c r="AD2009" s="589"/>
    </row>
    <row r="2010" spans="1:30" s="50" customFormat="1" ht="30" customHeight="1">
      <c r="A2010" s="264"/>
      <c r="B2010" s="265"/>
      <c r="C2010" s="51" t="s">
        <v>3112</v>
      </c>
      <c r="D2010" s="171"/>
      <c r="E2010" s="171"/>
      <c r="F2010" s="802" t="s">
        <v>59</v>
      </c>
      <c r="G2010" s="803"/>
      <c r="H2010" s="594"/>
      <c r="I2010" s="595"/>
      <c r="J2010" s="289"/>
      <c r="K2010" s="216"/>
      <c r="L2010" s="596"/>
      <c r="M2010" s="596"/>
      <c r="N2010" s="608"/>
      <c r="O2010" s="608"/>
      <c r="P2010" s="608"/>
      <c r="Q2010" s="608"/>
      <c r="R2010" s="608"/>
      <c r="S2010" s="292"/>
      <c r="T2010" s="62"/>
      <c r="U2010" s="62"/>
      <c r="V2010" s="62"/>
      <c r="W2010" s="62"/>
      <c r="X2010" s="62"/>
      <c r="Y2010" s="62"/>
      <c r="Z2010" s="215"/>
      <c r="AA2010" s="215"/>
      <c r="AB2010" s="215"/>
      <c r="AC2010" s="63"/>
      <c r="AD2010" s="221"/>
    </row>
    <row r="2011" spans="1:30" s="50" customFormat="1" ht="30" customHeight="1">
      <c r="A2011" s="277"/>
      <c r="B2011" s="278"/>
      <c r="C2011" s="66" t="s">
        <v>3196</v>
      </c>
      <c r="D2011" s="67"/>
      <c r="E2011" s="67"/>
      <c r="F2011" s="762" t="s">
        <v>178</v>
      </c>
      <c r="G2011" s="765"/>
      <c r="H2011" s="609" t="s">
        <v>3192</v>
      </c>
      <c r="I2011" s="603" t="s">
        <v>589</v>
      </c>
      <c r="J2011" s="295">
        <v>997700</v>
      </c>
      <c r="K2011" s="71" t="s">
        <v>45</v>
      </c>
      <c r="L2011" s="384" t="s">
        <v>46</v>
      </c>
      <c r="M2011" s="384"/>
      <c r="N2011" s="142">
        <v>0</v>
      </c>
      <c r="O2011" s="75">
        <v>540000</v>
      </c>
      <c r="P2011" s="74">
        <f t="shared" ref="P2011:R2011" si="1680">O2011</f>
        <v>540000</v>
      </c>
      <c r="Q2011" s="74">
        <f t="shared" si="1680"/>
        <v>540000</v>
      </c>
      <c r="R2011" s="74">
        <f t="shared" si="1680"/>
        <v>540000</v>
      </c>
      <c r="S2011" s="610" t="s">
        <v>3193</v>
      </c>
      <c r="T2011" s="77">
        <v>55</v>
      </c>
      <c r="U2011" s="78">
        <f t="shared" ref="U2011:V2011" si="1681">ROUNDUP(X2011,0)</f>
        <v>55</v>
      </c>
      <c r="V2011" s="78">
        <f t="shared" si="1681"/>
        <v>55</v>
      </c>
      <c r="W2011" s="78">
        <v>31.708915184046983</v>
      </c>
      <c r="X2011" s="78">
        <f t="shared" ref="X2011" si="1682">Q2011/J2011*100</f>
        <v>54.124486318532625</v>
      </c>
      <c r="Y2011" s="78">
        <f>(P2011/J2011)*100</f>
        <v>54.124486318532625</v>
      </c>
      <c r="Z2011" s="79">
        <f>J2011-P2011</f>
        <v>457700</v>
      </c>
      <c r="AA2011" s="79">
        <f>J2011-Q2011</f>
        <v>457700</v>
      </c>
      <c r="AB2011" s="79" t="e">
        <f>L2011-R2011</f>
        <v>#VALUE!</v>
      </c>
      <c r="AC2011" s="79"/>
      <c r="AD2011" s="589"/>
    </row>
    <row r="2012" spans="1:30" s="50" customFormat="1" ht="30" customHeight="1">
      <c r="A2012" s="264"/>
      <c r="B2012" s="265"/>
      <c r="C2012" s="51" t="s">
        <v>3116</v>
      </c>
      <c r="D2012" s="171"/>
      <c r="E2012" s="171"/>
      <c r="F2012" s="802" t="s">
        <v>63</v>
      </c>
      <c r="G2012" s="803"/>
      <c r="H2012" s="594"/>
      <c r="I2012" s="595"/>
      <c r="J2012" s="289"/>
      <c r="K2012" s="216"/>
      <c r="L2012" s="596"/>
      <c r="M2012" s="596"/>
      <c r="N2012" s="608"/>
      <c r="O2012" s="608"/>
      <c r="P2012" s="608"/>
      <c r="Q2012" s="608"/>
      <c r="R2012" s="608"/>
      <c r="S2012" s="292"/>
      <c r="T2012" s="62"/>
      <c r="U2012" s="62"/>
      <c r="V2012" s="62"/>
      <c r="W2012" s="62"/>
      <c r="X2012" s="62"/>
      <c r="Y2012" s="62"/>
      <c r="Z2012" s="215"/>
      <c r="AA2012" s="215"/>
      <c r="AB2012" s="215"/>
      <c r="AC2012" s="63"/>
      <c r="AD2012" s="221"/>
    </row>
    <row r="2013" spans="1:30" s="50" customFormat="1" ht="30" customHeight="1">
      <c r="A2013" s="277"/>
      <c r="B2013" s="278"/>
      <c r="C2013" s="66" t="s">
        <v>3117</v>
      </c>
      <c r="D2013" s="67"/>
      <c r="E2013" s="67"/>
      <c r="F2013" s="762" t="s">
        <v>65</v>
      </c>
      <c r="G2013" s="765"/>
      <c r="H2013" s="609" t="s">
        <v>3192</v>
      </c>
      <c r="I2013" s="603" t="s">
        <v>589</v>
      </c>
      <c r="J2013" s="295">
        <v>1073500</v>
      </c>
      <c r="K2013" s="71" t="s">
        <v>45</v>
      </c>
      <c r="L2013" s="384" t="s">
        <v>46</v>
      </c>
      <c r="M2013" s="384"/>
      <c r="N2013" s="142">
        <f t="shared" si="1678"/>
        <v>0</v>
      </c>
      <c r="O2013" s="75">
        <v>497900</v>
      </c>
      <c r="P2013" s="74">
        <f t="shared" ref="P2013:R2019" si="1683">O2013</f>
        <v>497900</v>
      </c>
      <c r="Q2013" s="74">
        <f t="shared" si="1683"/>
        <v>497900</v>
      </c>
      <c r="R2013" s="74">
        <f t="shared" si="1683"/>
        <v>497900</v>
      </c>
      <c r="S2013" s="610" t="s">
        <v>3193</v>
      </c>
      <c r="T2013" s="77">
        <v>47</v>
      </c>
      <c r="U2013" s="78">
        <f t="shared" ref="U2013:V2019" si="1684">ROUNDUP(X2013,0)</f>
        <v>47</v>
      </c>
      <c r="V2013" s="78">
        <f t="shared" si="1684"/>
        <v>47</v>
      </c>
      <c r="W2013" s="78">
        <v>31.708915184046983</v>
      </c>
      <c r="X2013" s="78">
        <f t="shared" ref="X2013:X2019" si="1685">Q2013/J2013*100</f>
        <v>46.380996739636707</v>
      </c>
      <c r="Y2013" s="78">
        <f t="shared" ref="Y2013:Y2019" si="1686">(P2013/J2013)*100</f>
        <v>46.380996739636707</v>
      </c>
      <c r="Z2013" s="79">
        <f t="shared" ref="Z2013:AB2019" si="1687">J2013-P2013</f>
        <v>575600</v>
      </c>
      <c r="AA2013" s="79">
        <f t="shared" ref="AA2013:AA2019" si="1688">J2013-Q2013</f>
        <v>575600</v>
      </c>
      <c r="AB2013" s="79" t="e">
        <f t="shared" si="1687"/>
        <v>#VALUE!</v>
      </c>
      <c r="AC2013" s="79"/>
      <c r="AD2013" s="589"/>
    </row>
    <row r="2014" spans="1:30" s="50" customFormat="1" ht="30" customHeight="1">
      <c r="A2014" s="277"/>
      <c r="B2014" s="278"/>
      <c r="C2014" s="66" t="s">
        <v>3118</v>
      </c>
      <c r="D2014" s="67"/>
      <c r="E2014" s="67"/>
      <c r="F2014" s="762" t="s">
        <v>67</v>
      </c>
      <c r="G2014" s="765"/>
      <c r="H2014" s="609" t="s">
        <v>3192</v>
      </c>
      <c r="I2014" s="603" t="s">
        <v>589</v>
      </c>
      <c r="J2014" s="295">
        <v>8136300</v>
      </c>
      <c r="K2014" s="71" t="s">
        <v>45</v>
      </c>
      <c r="L2014" s="384" t="s">
        <v>46</v>
      </c>
      <c r="M2014" s="384"/>
      <c r="N2014" s="142">
        <f t="shared" si="1678"/>
        <v>0</v>
      </c>
      <c r="O2014" s="75">
        <v>3993000</v>
      </c>
      <c r="P2014" s="74">
        <f t="shared" si="1683"/>
        <v>3993000</v>
      </c>
      <c r="Q2014" s="74">
        <f t="shared" si="1683"/>
        <v>3993000</v>
      </c>
      <c r="R2014" s="74">
        <f t="shared" si="1683"/>
        <v>3993000</v>
      </c>
      <c r="S2014" s="610" t="s">
        <v>3193</v>
      </c>
      <c r="T2014" s="77">
        <v>50</v>
      </c>
      <c r="U2014" s="78">
        <f t="shared" si="1684"/>
        <v>50</v>
      </c>
      <c r="V2014" s="78">
        <f t="shared" si="1684"/>
        <v>50</v>
      </c>
      <c r="W2014" s="78">
        <v>31.708915184046983</v>
      </c>
      <c r="X2014" s="78">
        <f t="shared" si="1685"/>
        <v>49.076361491095462</v>
      </c>
      <c r="Y2014" s="78">
        <f t="shared" si="1686"/>
        <v>49.076361491095462</v>
      </c>
      <c r="Z2014" s="79">
        <f t="shared" si="1687"/>
        <v>4143300</v>
      </c>
      <c r="AA2014" s="79">
        <f t="shared" si="1688"/>
        <v>4143300</v>
      </c>
      <c r="AB2014" s="79" t="e">
        <f t="shared" si="1687"/>
        <v>#VALUE!</v>
      </c>
      <c r="AC2014" s="79"/>
      <c r="AD2014" s="589"/>
    </row>
    <row r="2015" spans="1:30" s="50" customFormat="1" ht="30" customHeight="1">
      <c r="A2015" s="277"/>
      <c r="B2015" s="278"/>
      <c r="C2015" s="66" t="s">
        <v>3119</v>
      </c>
      <c r="D2015" s="67"/>
      <c r="E2015" s="67"/>
      <c r="F2015" s="762" t="s">
        <v>69</v>
      </c>
      <c r="G2015" s="765"/>
      <c r="H2015" s="609" t="s">
        <v>3192</v>
      </c>
      <c r="I2015" s="603" t="s">
        <v>589</v>
      </c>
      <c r="J2015" s="295">
        <v>4315400</v>
      </c>
      <c r="K2015" s="71" t="s">
        <v>45</v>
      </c>
      <c r="L2015" s="384" t="s">
        <v>46</v>
      </c>
      <c r="M2015" s="384"/>
      <c r="N2015" s="142">
        <f t="shared" si="1678"/>
        <v>0</v>
      </c>
      <c r="O2015" s="75">
        <v>1983600</v>
      </c>
      <c r="P2015" s="74">
        <v>2283600</v>
      </c>
      <c r="Q2015" s="74">
        <v>2283600</v>
      </c>
      <c r="R2015" s="74">
        <v>2283600</v>
      </c>
      <c r="S2015" s="610" t="s">
        <v>3193</v>
      </c>
      <c r="T2015" s="77">
        <v>53</v>
      </c>
      <c r="U2015" s="78">
        <f t="shared" si="1684"/>
        <v>53</v>
      </c>
      <c r="V2015" s="78">
        <f t="shared" si="1684"/>
        <v>53</v>
      </c>
      <c r="W2015" s="78">
        <v>31.708915184046983</v>
      </c>
      <c r="X2015" s="78">
        <f t="shared" si="1685"/>
        <v>52.91745840478287</v>
      </c>
      <c r="Y2015" s="78">
        <f t="shared" si="1686"/>
        <v>52.91745840478287</v>
      </c>
      <c r="Z2015" s="79">
        <f t="shared" si="1687"/>
        <v>2031800</v>
      </c>
      <c r="AA2015" s="79">
        <f t="shared" si="1688"/>
        <v>2031800</v>
      </c>
      <c r="AB2015" s="79" t="e">
        <f t="shared" si="1687"/>
        <v>#VALUE!</v>
      </c>
      <c r="AC2015" s="79"/>
      <c r="AD2015" s="589"/>
    </row>
    <row r="2016" spans="1:30" s="50" customFormat="1" ht="30" customHeight="1">
      <c r="A2016" s="277"/>
      <c r="B2016" s="278"/>
      <c r="C2016" s="66" t="s">
        <v>3184</v>
      </c>
      <c r="D2016" s="67"/>
      <c r="E2016" s="67"/>
      <c r="F2016" s="762" t="s">
        <v>1835</v>
      </c>
      <c r="G2016" s="765"/>
      <c r="H2016" s="609" t="s">
        <v>3192</v>
      </c>
      <c r="I2016" s="603" t="s">
        <v>589</v>
      </c>
      <c r="J2016" s="295">
        <v>23850000</v>
      </c>
      <c r="K2016" s="71" t="s">
        <v>45</v>
      </c>
      <c r="L2016" s="384" t="s">
        <v>46</v>
      </c>
      <c r="M2016" s="384"/>
      <c r="N2016" s="142">
        <f t="shared" si="1678"/>
        <v>0</v>
      </c>
      <c r="O2016" s="75">
        <v>6350000</v>
      </c>
      <c r="P2016" s="74">
        <f t="shared" si="1683"/>
        <v>6350000</v>
      </c>
      <c r="Q2016" s="74">
        <f t="shared" si="1683"/>
        <v>6350000</v>
      </c>
      <c r="R2016" s="74">
        <f t="shared" si="1683"/>
        <v>6350000</v>
      </c>
      <c r="S2016" s="610" t="s">
        <v>3193</v>
      </c>
      <c r="T2016" s="77">
        <v>27</v>
      </c>
      <c r="U2016" s="78">
        <f t="shared" si="1684"/>
        <v>27</v>
      </c>
      <c r="V2016" s="78">
        <f t="shared" si="1684"/>
        <v>27</v>
      </c>
      <c r="W2016" s="78">
        <v>31.708915184046983</v>
      </c>
      <c r="X2016" s="78">
        <f t="shared" si="1685"/>
        <v>26.624737945492662</v>
      </c>
      <c r="Y2016" s="78">
        <f t="shared" si="1686"/>
        <v>26.624737945492662</v>
      </c>
      <c r="Z2016" s="79">
        <f t="shared" si="1687"/>
        <v>17500000</v>
      </c>
      <c r="AA2016" s="79">
        <f t="shared" si="1688"/>
        <v>17500000</v>
      </c>
      <c r="AB2016" s="79" t="e">
        <f t="shared" si="1687"/>
        <v>#VALUE!</v>
      </c>
      <c r="AC2016" s="79"/>
      <c r="AD2016" s="589"/>
    </row>
    <row r="2017" spans="1:30" s="50" customFormat="1" ht="30" customHeight="1">
      <c r="A2017" s="277"/>
      <c r="B2017" s="278"/>
      <c r="C2017" s="66" t="s">
        <v>3120</v>
      </c>
      <c r="D2017" s="67"/>
      <c r="E2017" s="67"/>
      <c r="F2017" s="762" t="s">
        <v>71</v>
      </c>
      <c r="G2017" s="765"/>
      <c r="H2017" s="609" t="s">
        <v>3192</v>
      </c>
      <c r="I2017" s="603" t="s">
        <v>589</v>
      </c>
      <c r="J2017" s="295">
        <v>1734000</v>
      </c>
      <c r="K2017" s="71" t="s">
        <v>45</v>
      </c>
      <c r="L2017" s="384" t="s">
        <v>46</v>
      </c>
      <c r="M2017" s="384"/>
      <c r="N2017" s="142">
        <f t="shared" si="1678"/>
        <v>0</v>
      </c>
      <c r="O2017" s="75">
        <v>1599600</v>
      </c>
      <c r="P2017" s="74">
        <f t="shared" si="1683"/>
        <v>1599600</v>
      </c>
      <c r="Q2017" s="74">
        <f t="shared" si="1683"/>
        <v>1599600</v>
      </c>
      <c r="R2017" s="74">
        <f t="shared" si="1683"/>
        <v>1599600</v>
      </c>
      <c r="S2017" s="610" t="s">
        <v>3193</v>
      </c>
      <c r="T2017" s="77">
        <v>93</v>
      </c>
      <c r="U2017" s="78">
        <f t="shared" si="1684"/>
        <v>93</v>
      </c>
      <c r="V2017" s="78">
        <f t="shared" si="1684"/>
        <v>93</v>
      </c>
      <c r="W2017" s="78">
        <v>31.708915184046983</v>
      </c>
      <c r="X2017" s="78">
        <f t="shared" si="1685"/>
        <v>92.249134948096895</v>
      </c>
      <c r="Y2017" s="78">
        <f t="shared" si="1686"/>
        <v>92.249134948096895</v>
      </c>
      <c r="Z2017" s="79">
        <f t="shared" si="1687"/>
        <v>134400</v>
      </c>
      <c r="AA2017" s="79">
        <f t="shared" si="1688"/>
        <v>134400</v>
      </c>
      <c r="AB2017" s="79" t="e">
        <f t="shared" si="1687"/>
        <v>#VALUE!</v>
      </c>
      <c r="AC2017" s="79"/>
      <c r="AD2017" s="589"/>
    </row>
    <row r="2018" spans="1:30" s="50" customFormat="1" ht="30" customHeight="1">
      <c r="A2018" s="277"/>
      <c r="B2018" s="278"/>
      <c r="C2018" s="66" t="s">
        <v>3170</v>
      </c>
      <c r="D2018" s="67"/>
      <c r="E2018" s="67"/>
      <c r="F2018" s="762" t="s">
        <v>73</v>
      </c>
      <c r="G2018" s="765"/>
      <c r="H2018" s="609" t="s">
        <v>3192</v>
      </c>
      <c r="I2018" s="603" t="s">
        <v>589</v>
      </c>
      <c r="J2018" s="295">
        <v>3115840</v>
      </c>
      <c r="K2018" s="71" t="s">
        <v>45</v>
      </c>
      <c r="L2018" s="384" t="s">
        <v>46</v>
      </c>
      <c r="M2018" s="384"/>
      <c r="N2018" s="142">
        <f t="shared" si="1678"/>
        <v>0</v>
      </c>
      <c r="O2018" s="75">
        <v>750000</v>
      </c>
      <c r="P2018" s="74">
        <f t="shared" si="1683"/>
        <v>750000</v>
      </c>
      <c r="Q2018" s="74">
        <f t="shared" si="1683"/>
        <v>750000</v>
      </c>
      <c r="R2018" s="74">
        <f t="shared" si="1683"/>
        <v>750000</v>
      </c>
      <c r="S2018" s="610" t="s">
        <v>3193</v>
      </c>
      <c r="T2018" s="77">
        <v>25</v>
      </c>
      <c r="U2018" s="78">
        <f t="shared" si="1684"/>
        <v>25</v>
      </c>
      <c r="V2018" s="78">
        <f t="shared" si="1684"/>
        <v>25</v>
      </c>
      <c r="W2018" s="78">
        <v>31.708915184046983</v>
      </c>
      <c r="X2018" s="78">
        <f t="shared" si="1685"/>
        <v>24.070555612611688</v>
      </c>
      <c r="Y2018" s="78">
        <f t="shared" si="1686"/>
        <v>24.070555612611688</v>
      </c>
      <c r="Z2018" s="79">
        <f t="shared" si="1687"/>
        <v>2365840</v>
      </c>
      <c r="AA2018" s="79">
        <f t="shared" si="1688"/>
        <v>2365840</v>
      </c>
      <c r="AB2018" s="79" t="e">
        <f t="shared" si="1687"/>
        <v>#VALUE!</v>
      </c>
      <c r="AC2018" s="79"/>
      <c r="AD2018" s="589"/>
    </row>
    <row r="2019" spans="1:30" s="50" customFormat="1" ht="30" customHeight="1">
      <c r="A2019" s="277"/>
      <c r="B2019" s="278"/>
      <c r="C2019" s="66" t="s">
        <v>3121</v>
      </c>
      <c r="D2019" s="67"/>
      <c r="E2019" s="67"/>
      <c r="F2019" s="762" t="s">
        <v>77</v>
      </c>
      <c r="G2019" s="765"/>
      <c r="H2019" s="609" t="s">
        <v>3192</v>
      </c>
      <c r="I2019" s="603" t="s">
        <v>589</v>
      </c>
      <c r="J2019" s="295">
        <v>4610000</v>
      </c>
      <c r="K2019" s="71" t="s">
        <v>45</v>
      </c>
      <c r="L2019" s="384" t="s">
        <v>46</v>
      </c>
      <c r="M2019" s="384"/>
      <c r="N2019" s="142">
        <f t="shared" si="1678"/>
        <v>0</v>
      </c>
      <c r="O2019" s="75">
        <f t="shared" si="1678"/>
        <v>0</v>
      </c>
      <c r="P2019" s="74">
        <f t="shared" si="1683"/>
        <v>0</v>
      </c>
      <c r="Q2019" s="74">
        <f t="shared" si="1683"/>
        <v>0</v>
      </c>
      <c r="R2019" s="74">
        <f t="shared" si="1683"/>
        <v>0</v>
      </c>
      <c r="S2019" s="610" t="s">
        <v>3193</v>
      </c>
      <c r="T2019" s="77">
        <v>0</v>
      </c>
      <c r="U2019" s="78">
        <f t="shared" si="1684"/>
        <v>0</v>
      </c>
      <c r="V2019" s="78">
        <f t="shared" si="1684"/>
        <v>0</v>
      </c>
      <c r="W2019" s="78">
        <v>31.708915184046983</v>
      </c>
      <c r="X2019" s="78">
        <f t="shared" si="1685"/>
        <v>0</v>
      </c>
      <c r="Y2019" s="78">
        <f t="shared" si="1686"/>
        <v>0</v>
      </c>
      <c r="Z2019" s="79">
        <f t="shared" si="1687"/>
        <v>4610000</v>
      </c>
      <c r="AA2019" s="79">
        <f t="shared" si="1688"/>
        <v>4610000</v>
      </c>
      <c r="AB2019" s="79" t="e">
        <f t="shared" si="1687"/>
        <v>#VALUE!</v>
      </c>
      <c r="AC2019" s="79"/>
      <c r="AD2019" s="589"/>
    </row>
    <row r="2020" spans="1:30" s="50" customFormat="1" ht="30" customHeight="1">
      <c r="A2020" s="264"/>
      <c r="B2020" s="265"/>
      <c r="C2020" s="51" t="s">
        <v>3122</v>
      </c>
      <c r="D2020" s="171"/>
      <c r="E2020" s="171"/>
      <c r="F2020" s="802" t="s">
        <v>193</v>
      </c>
      <c r="G2020" s="803"/>
      <c r="H2020" s="594"/>
      <c r="I2020" s="595"/>
      <c r="J2020" s="289"/>
      <c r="K2020" s="216"/>
      <c r="L2020" s="596"/>
      <c r="M2020" s="596"/>
      <c r="N2020" s="608"/>
      <c r="O2020" s="608"/>
      <c r="P2020" s="608"/>
      <c r="Q2020" s="608"/>
      <c r="R2020" s="608"/>
      <c r="S2020" s="292"/>
      <c r="T2020" s="62"/>
      <c r="U2020" s="62"/>
      <c r="V2020" s="62"/>
      <c r="W2020" s="62"/>
      <c r="X2020" s="62"/>
      <c r="Y2020" s="62"/>
      <c r="Z2020" s="215"/>
      <c r="AA2020" s="215"/>
      <c r="AB2020" s="215"/>
      <c r="AC2020" s="63"/>
      <c r="AD2020" s="221"/>
    </row>
    <row r="2021" spans="1:30" s="50" customFormat="1" ht="30" customHeight="1">
      <c r="A2021" s="277"/>
      <c r="B2021" s="278"/>
      <c r="C2021" s="66" t="s">
        <v>3171</v>
      </c>
      <c r="D2021" s="67"/>
      <c r="E2021" s="67"/>
      <c r="F2021" s="762" t="s">
        <v>197</v>
      </c>
      <c r="G2021" s="765"/>
      <c r="H2021" s="609" t="s">
        <v>3192</v>
      </c>
      <c r="I2021" s="603" t="s">
        <v>589</v>
      </c>
      <c r="J2021" s="295">
        <v>40690000</v>
      </c>
      <c r="K2021" s="71" t="s">
        <v>45</v>
      </c>
      <c r="L2021" s="384" t="s">
        <v>46</v>
      </c>
      <c r="M2021" s="384"/>
      <c r="N2021" s="142">
        <f t="shared" ref="N2021" si="1689">M2021</f>
        <v>0</v>
      </c>
      <c r="O2021" s="75">
        <f>N2021</f>
        <v>0</v>
      </c>
      <c r="P2021" s="74">
        <f t="shared" ref="P2021:R2021" si="1690">O2021</f>
        <v>0</v>
      </c>
      <c r="Q2021" s="74">
        <f t="shared" si="1690"/>
        <v>0</v>
      </c>
      <c r="R2021" s="74">
        <f t="shared" si="1690"/>
        <v>0</v>
      </c>
      <c r="S2021" s="610" t="s">
        <v>3193</v>
      </c>
      <c r="T2021" s="77">
        <v>0</v>
      </c>
      <c r="U2021" s="78">
        <f t="shared" ref="U2021:V2021" si="1691">ROUNDUP(X2021,0)</f>
        <v>0</v>
      </c>
      <c r="V2021" s="78">
        <f t="shared" si="1691"/>
        <v>0</v>
      </c>
      <c r="W2021" s="78">
        <v>31.708915184046983</v>
      </c>
      <c r="X2021" s="78">
        <f t="shared" ref="X2021" si="1692">Q2021/J2021*100</f>
        <v>0</v>
      </c>
      <c r="Y2021" s="78">
        <f>(P2021/J2021)*100</f>
        <v>0</v>
      </c>
      <c r="Z2021" s="79">
        <f>J2021-P2021</f>
        <v>40690000</v>
      </c>
      <c r="AA2021" s="79">
        <f>J2021-Q2021</f>
        <v>40690000</v>
      </c>
      <c r="AB2021" s="79" t="e">
        <f>L2021-R2021</f>
        <v>#VALUE!</v>
      </c>
      <c r="AC2021" s="79"/>
      <c r="AD2021" s="589"/>
    </row>
    <row r="2022" spans="1:30" s="50" customFormat="1" ht="30" customHeight="1">
      <c r="A2022" s="264"/>
      <c r="B2022" s="265"/>
      <c r="C2022" s="51" t="s">
        <v>3124</v>
      </c>
      <c r="D2022" s="171"/>
      <c r="E2022" s="171"/>
      <c r="F2022" s="802" t="s">
        <v>79</v>
      </c>
      <c r="G2022" s="803"/>
      <c r="H2022" s="594"/>
      <c r="I2022" s="595"/>
      <c r="J2022" s="289"/>
      <c r="K2022" s="216"/>
      <c r="L2022" s="596"/>
      <c r="M2022" s="596"/>
      <c r="N2022" s="608"/>
      <c r="O2022" s="608"/>
      <c r="P2022" s="608"/>
      <c r="Q2022" s="608"/>
      <c r="R2022" s="608"/>
      <c r="S2022" s="292"/>
      <c r="T2022" s="62"/>
      <c r="U2022" s="62"/>
      <c r="V2022" s="62"/>
      <c r="W2022" s="62"/>
      <c r="X2022" s="62"/>
      <c r="Y2022" s="62"/>
      <c r="Z2022" s="215"/>
      <c r="AA2022" s="215"/>
      <c r="AB2022" s="215"/>
      <c r="AC2022" s="63"/>
      <c r="AD2022" s="221"/>
    </row>
    <row r="2023" spans="1:30" s="50" customFormat="1" ht="30" customHeight="1">
      <c r="A2023" s="277"/>
      <c r="B2023" s="278"/>
      <c r="C2023" s="66" t="s">
        <v>3125</v>
      </c>
      <c r="D2023" s="67"/>
      <c r="E2023" s="67"/>
      <c r="F2023" s="762" t="s">
        <v>81</v>
      </c>
      <c r="G2023" s="765"/>
      <c r="H2023" s="609" t="s">
        <v>3192</v>
      </c>
      <c r="I2023" s="603" t="s">
        <v>589</v>
      </c>
      <c r="J2023" s="295">
        <v>400000</v>
      </c>
      <c r="K2023" s="71" t="s">
        <v>45</v>
      </c>
      <c r="L2023" s="384" t="s">
        <v>46</v>
      </c>
      <c r="M2023" s="384"/>
      <c r="N2023" s="142">
        <f t="shared" si="1678"/>
        <v>0</v>
      </c>
      <c r="O2023" s="75">
        <v>200000</v>
      </c>
      <c r="P2023" s="74">
        <f t="shared" ref="P2023:R2025" si="1693">O2023</f>
        <v>200000</v>
      </c>
      <c r="Q2023" s="74">
        <f t="shared" si="1693"/>
        <v>200000</v>
      </c>
      <c r="R2023" s="74">
        <f t="shared" si="1693"/>
        <v>200000</v>
      </c>
      <c r="S2023" s="610" t="s">
        <v>3193</v>
      </c>
      <c r="T2023" s="77">
        <v>50</v>
      </c>
      <c r="U2023" s="78">
        <f t="shared" ref="U2023:V2025" si="1694">ROUNDUP(X2023,0)</f>
        <v>50</v>
      </c>
      <c r="V2023" s="78">
        <f t="shared" si="1694"/>
        <v>50</v>
      </c>
      <c r="W2023" s="78">
        <v>31.708915184046983</v>
      </c>
      <c r="X2023" s="78">
        <f t="shared" ref="X2023:X2025" si="1695">Q2023/J2023*100</f>
        <v>50</v>
      </c>
      <c r="Y2023" s="78">
        <f>(P2023/J2023)*100</f>
        <v>50</v>
      </c>
      <c r="Z2023" s="79">
        <f t="shared" ref="Z2023:AB2025" si="1696">J2023-P2023</f>
        <v>200000</v>
      </c>
      <c r="AA2023" s="79">
        <f>J2023-Q2023</f>
        <v>200000</v>
      </c>
      <c r="AB2023" s="79" t="e">
        <f t="shared" si="1696"/>
        <v>#VALUE!</v>
      </c>
      <c r="AC2023" s="79"/>
      <c r="AD2023" s="589"/>
    </row>
    <row r="2024" spans="1:30" s="50" customFormat="1" ht="30" customHeight="1">
      <c r="A2024" s="277"/>
      <c r="B2024" s="278"/>
      <c r="C2024" s="66" t="s">
        <v>3126</v>
      </c>
      <c r="D2024" s="67"/>
      <c r="E2024" s="67"/>
      <c r="F2024" s="762" t="s">
        <v>83</v>
      </c>
      <c r="G2024" s="765"/>
      <c r="H2024" s="609" t="s">
        <v>3192</v>
      </c>
      <c r="I2024" s="603" t="s">
        <v>589</v>
      </c>
      <c r="J2024" s="295">
        <v>8659700</v>
      </c>
      <c r="K2024" s="71" t="s">
        <v>45</v>
      </c>
      <c r="L2024" s="384" t="s">
        <v>46</v>
      </c>
      <c r="M2024" s="384"/>
      <c r="N2024" s="142">
        <f t="shared" si="1678"/>
        <v>0</v>
      </c>
      <c r="O2024" s="75">
        <v>1320000</v>
      </c>
      <c r="P2024" s="74">
        <f t="shared" si="1693"/>
        <v>1320000</v>
      </c>
      <c r="Q2024" s="74">
        <f t="shared" si="1693"/>
        <v>1320000</v>
      </c>
      <c r="R2024" s="74">
        <f t="shared" si="1693"/>
        <v>1320000</v>
      </c>
      <c r="S2024" s="610" t="s">
        <v>3193</v>
      </c>
      <c r="T2024" s="77">
        <v>16</v>
      </c>
      <c r="U2024" s="78">
        <f t="shared" si="1694"/>
        <v>16</v>
      </c>
      <c r="V2024" s="78">
        <f t="shared" si="1694"/>
        <v>16</v>
      </c>
      <c r="W2024" s="78">
        <v>31.708915184046983</v>
      </c>
      <c r="X2024" s="78">
        <f t="shared" si="1695"/>
        <v>15.243022275598461</v>
      </c>
      <c r="Y2024" s="78">
        <f>(P2024/J2024)*100</f>
        <v>15.243022275598461</v>
      </c>
      <c r="Z2024" s="79">
        <f t="shared" si="1696"/>
        <v>7339700</v>
      </c>
      <c r="AA2024" s="79">
        <f>J2024-Q2024</f>
        <v>7339700</v>
      </c>
      <c r="AB2024" s="79" t="e">
        <f t="shared" si="1696"/>
        <v>#VALUE!</v>
      </c>
      <c r="AC2024" s="79"/>
      <c r="AD2024" s="589"/>
    </row>
    <row r="2025" spans="1:30" s="50" customFormat="1" ht="30" customHeight="1">
      <c r="A2025" s="277"/>
      <c r="B2025" s="278"/>
      <c r="C2025" s="66" t="s">
        <v>3127</v>
      </c>
      <c r="D2025" s="67"/>
      <c r="E2025" s="67"/>
      <c r="F2025" s="762" t="s">
        <v>87</v>
      </c>
      <c r="G2025" s="765"/>
      <c r="H2025" s="609" t="s">
        <v>3192</v>
      </c>
      <c r="I2025" s="603" t="s">
        <v>589</v>
      </c>
      <c r="J2025" s="295">
        <v>54496800</v>
      </c>
      <c r="K2025" s="71" t="s">
        <v>45</v>
      </c>
      <c r="L2025" s="384" t="s">
        <v>46</v>
      </c>
      <c r="M2025" s="384"/>
      <c r="N2025" s="142">
        <f t="shared" ref="N2025:N2028" si="1697">M2025</f>
        <v>0</v>
      </c>
      <c r="O2025" s="75">
        <v>22624200</v>
      </c>
      <c r="P2025" s="74">
        <f t="shared" si="1693"/>
        <v>22624200</v>
      </c>
      <c r="Q2025" s="74">
        <v>31624200</v>
      </c>
      <c r="R2025" s="74">
        <f t="shared" si="1693"/>
        <v>31624200</v>
      </c>
      <c r="S2025" s="610" t="s">
        <v>3193</v>
      </c>
      <c r="T2025" s="77">
        <v>42</v>
      </c>
      <c r="U2025" s="78">
        <f t="shared" si="1694"/>
        <v>59</v>
      </c>
      <c r="V2025" s="78">
        <f t="shared" si="1694"/>
        <v>42</v>
      </c>
      <c r="W2025" s="78">
        <v>31.708915184046983</v>
      </c>
      <c r="X2025" s="78">
        <f t="shared" si="1695"/>
        <v>58.029462280354075</v>
      </c>
      <c r="Y2025" s="78">
        <f>(P2025/J2025)*100</f>
        <v>41.514731140177034</v>
      </c>
      <c r="Z2025" s="79">
        <f t="shared" si="1696"/>
        <v>31872600</v>
      </c>
      <c r="AA2025" s="79">
        <f>J2025-Q2025</f>
        <v>22872600</v>
      </c>
      <c r="AB2025" s="79" t="e">
        <f t="shared" si="1696"/>
        <v>#VALUE!</v>
      </c>
      <c r="AC2025" s="79"/>
      <c r="AD2025" s="589"/>
    </row>
    <row r="2026" spans="1:30" s="50" customFormat="1" ht="30" customHeight="1">
      <c r="A2026" s="264"/>
      <c r="B2026" s="265"/>
      <c r="C2026" s="51" t="s">
        <v>3128</v>
      </c>
      <c r="D2026" s="171"/>
      <c r="E2026" s="171"/>
      <c r="F2026" s="802" t="s">
        <v>90</v>
      </c>
      <c r="G2026" s="803"/>
      <c r="H2026" s="594"/>
      <c r="I2026" s="595"/>
      <c r="J2026" s="289"/>
      <c r="K2026" s="216"/>
      <c r="L2026" s="596"/>
      <c r="M2026" s="596"/>
      <c r="N2026" s="608"/>
      <c r="O2026" s="608"/>
      <c r="P2026" s="608"/>
      <c r="Q2026" s="608"/>
      <c r="R2026" s="608"/>
      <c r="S2026" s="292"/>
      <c r="T2026" s="62"/>
      <c r="U2026" s="62"/>
      <c r="V2026" s="62"/>
      <c r="W2026" s="62"/>
      <c r="X2026" s="62"/>
      <c r="Y2026" s="62"/>
      <c r="Z2026" s="215"/>
      <c r="AA2026" s="215"/>
      <c r="AB2026" s="215"/>
      <c r="AC2026" s="63"/>
      <c r="AD2026" s="221"/>
    </row>
    <row r="2027" spans="1:30" s="50" customFormat="1" ht="30" customHeight="1">
      <c r="A2027" s="277"/>
      <c r="B2027" s="278"/>
      <c r="C2027" s="66" t="s">
        <v>3172</v>
      </c>
      <c r="D2027" s="67"/>
      <c r="E2027" s="67"/>
      <c r="F2027" s="762" t="s">
        <v>92</v>
      </c>
      <c r="G2027" s="765"/>
      <c r="H2027" s="609" t="s">
        <v>3192</v>
      </c>
      <c r="I2027" s="603" t="s">
        <v>589</v>
      </c>
      <c r="J2027" s="295">
        <v>23681800</v>
      </c>
      <c r="K2027" s="71" t="s">
        <v>45</v>
      </c>
      <c r="L2027" s="384" t="s">
        <v>46</v>
      </c>
      <c r="M2027" s="384"/>
      <c r="N2027" s="142">
        <f t="shared" si="1697"/>
        <v>0</v>
      </c>
      <c r="O2027" s="75">
        <v>8604300</v>
      </c>
      <c r="P2027" s="74">
        <f t="shared" ref="P2027:R2027" si="1698">O2027</f>
        <v>8604300</v>
      </c>
      <c r="Q2027" s="74">
        <v>8208150</v>
      </c>
      <c r="R2027" s="74">
        <f t="shared" si="1698"/>
        <v>8208150</v>
      </c>
      <c r="S2027" s="610" t="s">
        <v>3193</v>
      </c>
      <c r="T2027" s="77">
        <v>37</v>
      </c>
      <c r="U2027" s="78">
        <f t="shared" ref="U2027:V2028" si="1699">ROUNDUP(X2027,0)</f>
        <v>35</v>
      </c>
      <c r="V2027" s="78">
        <f t="shared" si="1699"/>
        <v>37</v>
      </c>
      <c r="W2027" s="78">
        <v>31.708915184046983</v>
      </c>
      <c r="X2027" s="78">
        <f t="shared" ref="X2027:X2028" si="1700">Q2027/J2027*100</f>
        <v>34.660160967494022</v>
      </c>
      <c r="Y2027" s="78">
        <f>(P2027/J2027)*100</f>
        <v>36.332964555059164</v>
      </c>
      <c r="Z2027" s="79">
        <f t="shared" ref="Z2027:AB2028" si="1701">J2027-P2027</f>
        <v>15077500</v>
      </c>
      <c r="AA2027" s="79">
        <f>J2027-Q2027</f>
        <v>15473650</v>
      </c>
      <c r="AB2027" s="79" t="e">
        <f t="shared" si="1701"/>
        <v>#VALUE!</v>
      </c>
      <c r="AC2027" s="79"/>
      <c r="AD2027" s="589"/>
    </row>
    <row r="2028" spans="1:30" s="50" customFormat="1" ht="30" customHeight="1">
      <c r="A2028" s="277"/>
      <c r="B2028" s="278"/>
      <c r="C2028" s="66" t="s">
        <v>3130</v>
      </c>
      <c r="D2028" s="67"/>
      <c r="E2028" s="67"/>
      <c r="F2028" s="762" t="s">
        <v>206</v>
      </c>
      <c r="G2028" s="765"/>
      <c r="H2028" s="609" t="s">
        <v>3192</v>
      </c>
      <c r="I2028" s="603" t="s">
        <v>589</v>
      </c>
      <c r="J2028" s="295">
        <v>16823100</v>
      </c>
      <c r="K2028" s="71" t="s">
        <v>45</v>
      </c>
      <c r="L2028" s="384" t="s">
        <v>46</v>
      </c>
      <c r="M2028" s="384"/>
      <c r="N2028" s="142">
        <f t="shared" si="1697"/>
        <v>0</v>
      </c>
      <c r="O2028" s="75">
        <v>4394100</v>
      </c>
      <c r="P2028" s="74">
        <v>5243600</v>
      </c>
      <c r="Q2028" s="74">
        <v>5243600</v>
      </c>
      <c r="R2028" s="74">
        <v>5243600</v>
      </c>
      <c r="S2028" s="610" t="s">
        <v>3193</v>
      </c>
      <c r="T2028" s="77">
        <v>32</v>
      </c>
      <c r="U2028" s="78">
        <f t="shared" si="1699"/>
        <v>32</v>
      </c>
      <c r="V2028" s="78">
        <f t="shared" si="1699"/>
        <v>32</v>
      </c>
      <c r="W2028" s="78">
        <v>31.708915184046983</v>
      </c>
      <c r="X2028" s="78">
        <f t="shared" si="1700"/>
        <v>31.169047321837233</v>
      </c>
      <c r="Y2028" s="78">
        <f>(P2028/J2028)*100</f>
        <v>31.169047321837233</v>
      </c>
      <c r="Z2028" s="79">
        <f t="shared" si="1701"/>
        <v>11579500</v>
      </c>
      <c r="AA2028" s="79">
        <f>J2028-Q2028</f>
        <v>11579500</v>
      </c>
      <c r="AB2028" s="79" t="e">
        <f t="shared" si="1701"/>
        <v>#VALUE!</v>
      </c>
      <c r="AC2028" s="79"/>
      <c r="AD2028" s="589"/>
    </row>
    <row r="2029" spans="1:30" s="50" customFormat="1" ht="30" customHeight="1">
      <c r="A2029" s="264"/>
      <c r="B2029" s="265"/>
      <c r="C2029" s="51" t="s">
        <v>3131</v>
      </c>
      <c r="D2029" s="171"/>
      <c r="E2029" s="171"/>
      <c r="F2029" s="802" t="s">
        <v>3132</v>
      </c>
      <c r="G2029" s="803"/>
      <c r="H2029" s="594"/>
      <c r="I2029" s="595"/>
      <c r="J2029" s="289"/>
      <c r="K2029" s="216"/>
      <c r="L2029" s="596"/>
      <c r="M2029" s="596"/>
      <c r="N2029" s="608"/>
      <c r="O2029" s="608"/>
      <c r="P2029" s="608"/>
      <c r="Q2029" s="608"/>
      <c r="R2029" s="608"/>
      <c r="S2029" s="292"/>
      <c r="T2029" s="62"/>
      <c r="U2029" s="62"/>
      <c r="V2029" s="62"/>
      <c r="W2029" s="62"/>
      <c r="X2029" s="62"/>
      <c r="Y2029" s="62"/>
      <c r="Z2029" s="215"/>
      <c r="AA2029" s="215"/>
      <c r="AB2029" s="215"/>
      <c r="AC2029" s="63"/>
      <c r="AD2029" s="221"/>
    </row>
    <row r="2030" spans="1:30" s="50" customFormat="1" ht="30" customHeight="1">
      <c r="A2030" s="264"/>
      <c r="B2030" s="265"/>
      <c r="C2030" s="51" t="s">
        <v>3133</v>
      </c>
      <c r="D2030" s="171"/>
      <c r="E2030" s="171"/>
      <c r="F2030" s="802" t="s">
        <v>3134</v>
      </c>
      <c r="G2030" s="803"/>
      <c r="H2030" s="594"/>
      <c r="I2030" s="595"/>
      <c r="J2030" s="289"/>
      <c r="K2030" s="216"/>
      <c r="L2030" s="596"/>
      <c r="M2030" s="596"/>
      <c r="N2030" s="608"/>
      <c r="O2030" s="608"/>
      <c r="P2030" s="608"/>
      <c r="Q2030" s="608"/>
      <c r="R2030" s="608"/>
      <c r="S2030" s="292"/>
      <c r="T2030" s="62"/>
      <c r="U2030" s="62"/>
      <c r="V2030" s="62"/>
      <c r="W2030" s="62"/>
      <c r="X2030" s="62"/>
      <c r="Y2030" s="62"/>
      <c r="Z2030" s="215"/>
      <c r="AA2030" s="215"/>
      <c r="AB2030" s="215"/>
      <c r="AC2030" s="63"/>
      <c r="AD2030" s="221"/>
    </row>
    <row r="2031" spans="1:30" s="104" customFormat="1" ht="30" customHeight="1">
      <c r="A2031" s="264"/>
      <c r="B2031" s="265"/>
      <c r="C2031" s="66" t="s">
        <v>3135</v>
      </c>
      <c r="D2031" s="67"/>
      <c r="E2031" s="67"/>
      <c r="F2031" s="762" t="s">
        <v>3136</v>
      </c>
      <c r="G2031" s="765"/>
      <c r="H2031" s="609" t="s">
        <v>3192</v>
      </c>
      <c r="I2031" s="603" t="s">
        <v>589</v>
      </c>
      <c r="J2031" s="295">
        <v>39822200</v>
      </c>
      <c r="K2031" s="71" t="s">
        <v>45</v>
      </c>
      <c r="L2031" s="384" t="s">
        <v>46</v>
      </c>
      <c r="M2031" s="384"/>
      <c r="N2031" s="142">
        <f t="shared" ref="N2031" si="1702">M2031</f>
        <v>0</v>
      </c>
      <c r="O2031" s="75">
        <v>13059000</v>
      </c>
      <c r="P2031" s="74">
        <f t="shared" ref="P2031:R2031" si="1703">O2031</f>
        <v>13059000</v>
      </c>
      <c r="Q2031" s="74">
        <v>16659000</v>
      </c>
      <c r="R2031" s="74">
        <f t="shared" si="1703"/>
        <v>16659000</v>
      </c>
      <c r="S2031" s="610" t="s">
        <v>3193</v>
      </c>
      <c r="T2031" s="77">
        <v>33</v>
      </c>
      <c r="U2031" s="78">
        <f t="shared" ref="U2031:V2031" si="1704">ROUNDUP(X2031,0)</f>
        <v>42</v>
      </c>
      <c r="V2031" s="78">
        <f t="shared" si="1704"/>
        <v>33</v>
      </c>
      <c r="W2031" s="78">
        <v>31.708915184046983</v>
      </c>
      <c r="X2031" s="78">
        <f t="shared" ref="X2031" si="1705">Q2031/J2031*100</f>
        <v>41.833449683844691</v>
      </c>
      <c r="Y2031" s="78">
        <f>(P2031/J2031)*100</f>
        <v>32.793266067670793</v>
      </c>
      <c r="Z2031" s="79">
        <f>J2031-P2031</f>
        <v>26763200</v>
      </c>
      <c r="AA2031" s="79">
        <f>J2031-Q2031</f>
        <v>23163200</v>
      </c>
      <c r="AB2031" s="79" t="e">
        <f>L2031-R2031</f>
        <v>#VALUE!</v>
      </c>
      <c r="AC2031" s="86"/>
      <c r="AD2031" s="324"/>
    </row>
    <row r="2032" spans="1:30" s="104" customFormat="1" ht="30" customHeight="1">
      <c r="A2032" s="36"/>
      <c r="B2032" s="37"/>
      <c r="C2032" s="25" t="s">
        <v>3197</v>
      </c>
      <c r="D2032" s="109"/>
      <c r="E2032" s="109"/>
      <c r="F2032" s="770" t="s">
        <v>3198</v>
      </c>
      <c r="G2032" s="771"/>
      <c r="H2032" s="27"/>
      <c r="I2032" s="28"/>
      <c r="J2032" s="258"/>
      <c r="K2032" s="207"/>
      <c r="L2032" s="320"/>
      <c r="M2032" s="320"/>
      <c r="N2032" s="258"/>
      <c r="O2032" s="258"/>
      <c r="P2032" s="258"/>
      <c r="Q2032" s="258"/>
      <c r="R2032" s="258"/>
      <c r="S2032" s="209"/>
      <c r="T2032" s="259"/>
      <c r="U2032" s="259"/>
      <c r="V2032" s="259"/>
      <c r="W2032" s="259"/>
      <c r="X2032" s="259"/>
      <c r="Y2032" s="259"/>
      <c r="Z2032" s="258"/>
      <c r="AA2032" s="258"/>
      <c r="AB2032" s="258"/>
      <c r="AC2032" s="111"/>
      <c r="AD2032" s="112"/>
    </row>
    <row r="2033" spans="1:30" s="104" customFormat="1" ht="30" customHeight="1">
      <c r="A2033" s="36"/>
      <c r="B2033" s="37"/>
      <c r="C2033" s="123" t="s">
        <v>3139</v>
      </c>
      <c r="D2033" s="124"/>
      <c r="E2033" s="124"/>
      <c r="F2033" s="894" t="s">
        <v>3140</v>
      </c>
      <c r="G2033" s="895"/>
      <c r="H2033" s="125"/>
      <c r="I2033" s="520"/>
      <c r="J2033" s="584"/>
      <c r="K2033" s="585"/>
      <c r="L2033" s="582"/>
      <c r="M2033" s="582"/>
      <c r="N2033" s="586"/>
      <c r="O2033" s="586"/>
      <c r="P2033" s="586"/>
      <c r="Q2033" s="586"/>
      <c r="R2033" s="586"/>
      <c r="S2033" s="495"/>
      <c r="T2033" s="133"/>
      <c r="U2033" s="133"/>
      <c r="V2033" s="133"/>
      <c r="W2033" s="133"/>
      <c r="X2033" s="133"/>
      <c r="Y2033" s="133"/>
      <c r="Z2033" s="276"/>
      <c r="AA2033" s="276"/>
      <c r="AB2033" s="276"/>
      <c r="AC2033" s="98"/>
      <c r="AD2033" s="337"/>
    </row>
    <row r="2034" spans="1:30" s="104" customFormat="1" ht="30" customHeight="1">
      <c r="A2034" s="36"/>
      <c r="B2034" s="37"/>
      <c r="C2034" s="123" t="s">
        <v>3141</v>
      </c>
      <c r="D2034" s="124"/>
      <c r="E2034" s="124"/>
      <c r="F2034" s="894" t="s">
        <v>3142</v>
      </c>
      <c r="G2034" s="895"/>
      <c r="H2034" s="125"/>
      <c r="I2034" s="520"/>
      <c r="J2034" s="584"/>
      <c r="K2034" s="585"/>
      <c r="L2034" s="582"/>
      <c r="M2034" s="582"/>
      <c r="N2034" s="586"/>
      <c r="O2034" s="586"/>
      <c r="P2034" s="586"/>
      <c r="Q2034" s="586"/>
      <c r="R2034" s="586"/>
      <c r="S2034" s="495"/>
      <c r="T2034" s="133"/>
      <c r="U2034" s="133"/>
      <c r="V2034" s="133"/>
      <c r="W2034" s="133"/>
      <c r="X2034" s="133"/>
      <c r="Y2034" s="133"/>
      <c r="Z2034" s="276"/>
      <c r="AA2034" s="276"/>
      <c r="AB2034" s="276"/>
      <c r="AC2034" s="98"/>
      <c r="AD2034" s="337"/>
    </row>
    <row r="2035" spans="1:30" s="50" customFormat="1" ht="30" customHeight="1">
      <c r="A2035" s="277"/>
      <c r="B2035" s="278"/>
      <c r="C2035" s="593" t="s">
        <v>3146</v>
      </c>
      <c r="D2035" s="590"/>
      <c r="E2035" s="591"/>
      <c r="F2035" s="897" t="s">
        <v>3147</v>
      </c>
      <c r="G2035" s="898"/>
      <c r="H2035" s="145" t="s">
        <v>3199</v>
      </c>
      <c r="I2035" s="587" t="s">
        <v>589</v>
      </c>
      <c r="J2035" s="295">
        <v>715229150</v>
      </c>
      <c r="K2035" s="71" t="s">
        <v>3145</v>
      </c>
      <c r="L2035" s="372" t="s">
        <v>1115</v>
      </c>
      <c r="M2035" s="592"/>
      <c r="N2035" s="142">
        <f t="shared" ref="N2035:R2036" si="1706">M2035</f>
        <v>0</v>
      </c>
      <c r="O2035" s="75">
        <f t="shared" si="1706"/>
        <v>0</v>
      </c>
      <c r="P2035" s="74">
        <f t="shared" si="1706"/>
        <v>0</v>
      </c>
      <c r="Q2035" s="74">
        <f t="shared" si="1706"/>
        <v>0</v>
      </c>
      <c r="R2035" s="74">
        <f t="shared" si="1706"/>
        <v>0</v>
      </c>
      <c r="S2035" s="610" t="s">
        <v>3193</v>
      </c>
      <c r="T2035" s="77">
        <v>0</v>
      </c>
      <c r="U2035" s="78">
        <v>0</v>
      </c>
      <c r="V2035" s="78">
        <f t="shared" ref="V2035:V2037" si="1707">ROUNDUP(Y2035,0)</f>
        <v>0</v>
      </c>
      <c r="W2035" s="78">
        <v>0</v>
      </c>
      <c r="X2035" s="78">
        <v>0</v>
      </c>
      <c r="Y2035" s="78">
        <f>(P2035/J2035)*100</f>
        <v>0</v>
      </c>
      <c r="Z2035" s="79">
        <f t="shared" ref="Z2035:AB2037" si="1708">J2035-P2035</f>
        <v>715229150</v>
      </c>
      <c r="AA2035" s="79">
        <f>J2035-Q2035</f>
        <v>715229150</v>
      </c>
      <c r="AB2035" s="79" t="e">
        <f t="shared" si="1708"/>
        <v>#VALUE!</v>
      </c>
      <c r="AC2035" s="79"/>
      <c r="AD2035" s="589"/>
    </row>
    <row r="2036" spans="1:30" s="50" customFormat="1" ht="30" customHeight="1">
      <c r="A2036" s="277"/>
      <c r="B2036" s="278"/>
      <c r="C2036" s="66" t="s">
        <v>3149</v>
      </c>
      <c r="D2036" s="590"/>
      <c r="E2036" s="591"/>
      <c r="F2036" s="762" t="s">
        <v>3150</v>
      </c>
      <c r="G2036" s="785"/>
      <c r="H2036" s="145" t="s">
        <v>3199</v>
      </c>
      <c r="I2036" s="587" t="s">
        <v>589</v>
      </c>
      <c r="J2036" s="295">
        <v>64811600</v>
      </c>
      <c r="K2036" s="71" t="s">
        <v>3145</v>
      </c>
      <c r="L2036" s="384" t="s">
        <v>46</v>
      </c>
      <c r="M2036" s="592"/>
      <c r="N2036" s="142">
        <f t="shared" si="1706"/>
        <v>0</v>
      </c>
      <c r="O2036" s="75">
        <f t="shared" si="1706"/>
        <v>0</v>
      </c>
      <c r="P2036" s="74">
        <f t="shared" si="1706"/>
        <v>0</v>
      </c>
      <c r="Q2036" s="74">
        <f t="shared" si="1706"/>
        <v>0</v>
      </c>
      <c r="R2036" s="74">
        <f t="shared" si="1706"/>
        <v>0</v>
      </c>
      <c r="S2036" s="610" t="s">
        <v>3193</v>
      </c>
      <c r="T2036" s="77">
        <v>0</v>
      </c>
      <c r="U2036" s="78">
        <v>0</v>
      </c>
      <c r="V2036" s="78">
        <f t="shared" si="1707"/>
        <v>0</v>
      </c>
      <c r="W2036" s="78">
        <v>0</v>
      </c>
      <c r="X2036" s="78">
        <v>0</v>
      </c>
      <c r="Y2036" s="78">
        <f>(P2036/J2036)*100</f>
        <v>0</v>
      </c>
      <c r="Z2036" s="79">
        <f t="shared" si="1708"/>
        <v>64811600</v>
      </c>
      <c r="AA2036" s="79">
        <f>J2036-Q2036</f>
        <v>64811600</v>
      </c>
      <c r="AB2036" s="79" t="e">
        <f t="shared" si="1708"/>
        <v>#VALUE!</v>
      </c>
      <c r="AC2036" s="79"/>
      <c r="AD2036" s="589"/>
    </row>
    <row r="2037" spans="1:30" s="104" customFormat="1" ht="30" customHeight="1">
      <c r="A2037" s="277"/>
      <c r="B2037" s="278"/>
      <c r="C2037" s="25" t="s">
        <v>3200</v>
      </c>
      <c r="D2037" s="109"/>
      <c r="E2037" s="109"/>
      <c r="F2037" s="770" t="s">
        <v>3201</v>
      </c>
      <c r="G2037" s="771"/>
      <c r="H2037" s="348"/>
      <c r="I2037" s="28"/>
      <c r="J2037" s="258">
        <f>SUM(J2038:J2063)</f>
        <v>3655882285</v>
      </c>
      <c r="K2037" s="207"/>
      <c r="L2037" s="320"/>
      <c r="M2037" s="320"/>
      <c r="N2037" s="258">
        <f>SUM(N2038:N2063)</f>
        <v>428182507</v>
      </c>
      <c r="O2037" s="258">
        <f>SUM(O2038:O2063)</f>
        <v>832729815</v>
      </c>
      <c r="P2037" s="258">
        <f>SUM(P2038:P2063)</f>
        <v>1328048661</v>
      </c>
      <c r="Q2037" s="258">
        <f>SUM(Q2038:Q2063)</f>
        <v>1758133284</v>
      </c>
      <c r="R2037" s="258">
        <f>SUM(R2038:R2063)</f>
        <v>1332430661</v>
      </c>
      <c r="S2037" s="209"/>
      <c r="T2037" s="259">
        <v>37</v>
      </c>
      <c r="U2037" s="259">
        <f t="shared" ref="U2037" si="1709">ROUNDUP(X2037,0)</f>
        <v>49</v>
      </c>
      <c r="V2037" s="259">
        <f t="shared" si="1707"/>
        <v>37</v>
      </c>
      <c r="W2037" s="259">
        <v>31.708915184046983</v>
      </c>
      <c r="X2037" s="259">
        <f t="shared" ref="X2037" si="1710">Q2037/J2037*100</f>
        <v>48.090533199429863</v>
      </c>
      <c r="Y2037" s="259">
        <f>(P2037/J2037)*100</f>
        <v>36.32635182070694</v>
      </c>
      <c r="Z2037" s="29">
        <f t="shared" si="1708"/>
        <v>2327833624</v>
      </c>
      <c r="AA2037" s="29">
        <f>J2037-Q2037</f>
        <v>1897749001</v>
      </c>
      <c r="AB2037" s="29">
        <f t="shared" si="1708"/>
        <v>-1332430661</v>
      </c>
      <c r="AC2037" s="111"/>
      <c r="AD2037" s="112"/>
    </row>
    <row r="2038" spans="1:30" s="104" customFormat="1" ht="30" customHeight="1">
      <c r="A2038" s="277"/>
      <c r="B2038" s="278"/>
      <c r="C2038" s="38" t="s">
        <v>3108</v>
      </c>
      <c r="D2038" s="39"/>
      <c r="E2038" s="39"/>
      <c r="F2038" s="800" t="s">
        <v>38</v>
      </c>
      <c r="G2038" s="850"/>
      <c r="H2038" s="604"/>
      <c r="I2038" s="605"/>
      <c r="J2038" s="488"/>
      <c r="K2038" s="600"/>
      <c r="L2038" s="601"/>
      <c r="M2038" s="601"/>
      <c r="N2038" s="606"/>
      <c r="O2038" s="606"/>
      <c r="P2038" s="606"/>
      <c r="Q2038" s="606"/>
      <c r="R2038" s="606"/>
      <c r="S2038" s="490"/>
      <c r="T2038" s="538"/>
      <c r="U2038" s="538"/>
      <c r="V2038" s="538"/>
      <c r="W2038" s="538"/>
      <c r="X2038" s="538"/>
      <c r="Y2038" s="538"/>
      <c r="Z2038" s="261"/>
      <c r="AA2038" s="261"/>
      <c r="AB2038" s="261"/>
      <c r="AC2038" s="213"/>
      <c r="AD2038" s="214"/>
    </row>
    <row r="2039" spans="1:30" s="104" customFormat="1" ht="30" customHeight="1">
      <c r="A2039" s="5"/>
      <c r="B2039" s="24"/>
      <c r="C2039" s="51" t="s">
        <v>3109</v>
      </c>
      <c r="D2039" s="171"/>
      <c r="E2039" s="171"/>
      <c r="F2039" s="802" t="s">
        <v>40</v>
      </c>
      <c r="G2039" s="803"/>
      <c r="H2039" s="594"/>
      <c r="I2039" s="595"/>
      <c r="J2039" s="289"/>
      <c r="K2039" s="216"/>
      <c r="L2039" s="596"/>
      <c r="M2039" s="596"/>
      <c r="N2039" s="608"/>
      <c r="O2039" s="608"/>
      <c r="P2039" s="608"/>
      <c r="Q2039" s="608"/>
      <c r="R2039" s="608"/>
      <c r="S2039" s="292"/>
      <c r="T2039" s="220"/>
      <c r="U2039" s="220"/>
      <c r="V2039" s="220"/>
      <c r="W2039" s="220"/>
      <c r="X2039" s="220"/>
      <c r="Y2039" s="220"/>
      <c r="Z2039" s="215"/>
      <c r="AA2039" s="215"/>
      <c r="AB2039" s="215"/>
      <c r="AC2039" s="63"/>
      <c r="AD2039" s="221"/>
    </row>
    <row r="2040" spans="1:30" s="50" customFormat="1" ht="30" customHeight="1">
      <c r="A2040" s="277"/>
      <c r="B2040" s="278"/>
      <c r="C2040" s="66" t="s">
        <v>3194</v>
      </c>
      <c r="D2040" s="67"/>
      <c r="E2040" s="67"/>
      <c r="F2040" s="762" t="s">
        <v>170</v>
      </c>
      <c r="G2040" s="785"/>
      <c r="H2040" s="611" t="s">
        <v>3202</v>
      </c>
      <c r="I2040" s="603" t="s">
        <v>3203</v>
      </c>
      <c r="J2040" s="295">
        <v>2607400</v>
      </c>
      <c r="K2040" s="71" t="s">
        <v>45</v>
      </c>
      <c r="L2040" s="384" t="s">
        <v>46</v>
      </c>
      <c r="M2040" s="384" t="s">
        <v>3189</v>
      </c>
      <c r="N2040" s="142">
        <v>657400</v>
      </c>
      <c r="O2040" s="75">
        <f>N2040</f>
        <v>657400</v>
      </c>
      <c r="P2040" s="74">
        <f t="shared" ref="P2040:R2040" si="1711">O2040</f>
        <v>657400</v>
      </c>
      <c r="Q2040" s="74">
        <f t="shared" si="1711"/>
        <v>657400</v>
      </c>
      <c r="R2040" s="74">
        <f t="shared" si="1711"/>
        <v>657400</v>
      </c>
      <c r="S2040" s="610" t="s">
        <v>3204</v>
      </c>
      <c r="T2040" s="77">
        <v>26</v>
      </c>
      <c r="U2040" s="78">
        <f t="shared" ref="U2040:V2040" si="1712">ROUNDUP(X2040,0)</f>
        <v>26</v>
      </c>
      <c r="V2040" s="78">
        <f t="shared" si="1712"/>
        <v>26</v>
      </c>
      <c r="W2040" s="78">
        <v>31.708915184046983</v>
      </c>
      <c r="X2040" s="78">
        <f t="shared" ref="X2040" si="1713">Q2040/J2040*100</f>
        <v>25.212855718340109</v>
      </c>
      <c r="Y2040" s="78">
        <f>(P2040/J2040)*100</f>
        <v>25.212855718340109</v>
      </c>
      <c r="Z2040" s="79">
        <f>J2040-P2040</f>
        <v>1950000</v>
      </c>
      <c r="AA2040" s="79">
        <f>J2040-Q2040</f>
        <v>1950000</v>
      </c>
      <c r="AB2040" s="79" t="e">
        <f>L2040-R2040</f>
        <v>#VALUE!</v>
      </c>
      <c r="AC2040" s="79"/>
      <c r="AD2040" s="589"/>
    </row>
    <row r="2041" spans="1:30" s="104" customFormat="1" ht="30" customHeight="1">
      <c r="A2041" s="5"/>
      <c r="B2041" s="24"/>
      <c r="C2041" s="51" t="s">
        <v>3169</v>
      </c>
      <c r="D2041" s="171"/>
      <c r="E2041" s="171"/>
      <c r="F2041" s="802" t="s">
        <v>51</v>
      </c>
      <c r="G2041" s="803"/>
      <c r="H2041" s="594"/>
      <c r="I2041" s="595"/>
      <c r="J2041" s="289"/>
      <c r="K2041" s="216"/>
      <c r="L2041" s="596"/>
      <c r="M2041" s="596"/>
      <c r="N2041" s="608"/>
      <c r="O2041" s="608"/>
      <c r="P2041" s="608"/>
      <c r="Q2041" s="608"/>
      <c r="R2041" s="608"/>
      <c r="S2041" s="292"/>
      <c r="T2041" s="220"/>
      <c r="U2041" s="220"/>
      <c r="V2041" s="220"/>
      <c r="W2041" s="220"/>
      <c r="X2041" s="220"/>
      <c r="Y2041" s="220"/>
      <c r="Z2041" s="215"/>
      <c r="AA2041" s="215"/>
      <c r="AB2041" s="215"/>
      <c r="AC2041" s="63"/>
      <c r="AD2041" s="221"/>
    </row>
    <row r="2042" spans="1:30" s="50" customFormat="1" ht="30" customHeight="1">
      <c r="A2042" s="36"/>
      <c r="B2042" s="37"/>
      <c r="C2042" s="66" t="s">
        <v>3113</v>
      </c>
      <c r="D2042" s="67"/>
      <c r="E2042" s="67"/>
      <c r="F2042" s="762" t="s">
        <v>53</v>
      </c>
      <c r="G2042" s="765"/>
      <c r="H2042" s="611" t="s">
        <v>3202</v>
      </c>
      <c r="I2042" s="603" t="s">
        <v>3203</v>
      </c>
      <c r="J2042" s="295">
        <v>2619382612</v>
      </c>
      <c r="K2042" s="71" t="s">
        <v>45</v>
      </c>
      <c r="L2042" s="384" t="s">
        <v>46</v>
      </c>
      <c r="M2042" s="384" t="s">
        <v>3177</v>
      </c>
      <c r="N2042" s="142">
        <v>405630307</v>
      </c>
      <c r="O2042" s="75">
        <v>810177615</v>
      </c>
      <c r="P2042" s="74">
        <v>1282624261</v>
      </c>
      <c r="Q2042" s="74">
        <v>1644137384</v>
      </c>
      <c r="R2042" s="74">
        <v>1282624261</v>
      </c>
      <c r="S2042" s="610" t="s">
        <v>3204</v>
      </c>
      <c r="T2042" s="77">
        <v>49</v>
      </c>
      <c r="U2042" s="78">
        <f t="shared" ref="U2042:V2044" si="1714">ROUNDUP(X2042,0)</f>
        <v>63</v>
      </c>
      <c r="V2042" s="78">
        <f t="shared" si="1714"/>
        <v>49</v>
      </c>
      <c r="W2042" s="78">
        <v>31.708915184046983</v>
      </c>
      <c r="X2042" s="78">
        <f t="shared" ref="X2042:X2044" si="1715">Q2042/J2042*100</f>
        <v>62.768126216759043</v>
      </c>
      <c r="Y2042" s="78">
        <f>(P2042/J2042)*100</f>
        <v>48.966663179483611</v>
      </c>
      <c r="Z2042" s="79">
        <f t="shared" ref="Z2042:AB2044" si="1716">J2042-P2042</f>
        <v>1336758351</v>
      </c>
      <c r="AA2042" s="79">
        <f>J2042-Q2042</f>
        <v>975245228</v>
      </c>
      <c r="AB2042" s="79" t="e">
        <f t="shared" si="1716"/>
        <v>#VALUE!</v>
      </c>
      <c r="AC2042" s="79"/>
      <c r="AD2042" s="589"/>
    </row>
    <row r="2043" spans="1:30" s="50" customFormat="1" ht="30" customHeight="1">
      <c r="A2043" s="36"/>
      <c r="B2043" s="37"/>
      <c r="C2043" s="66" t="s">
        <v>3114</v>
      </c>
      <c r="D2043" s="67"/>
      <c r="E2043" s="67"/>
      <c r="F2043" s="762" t="s">
        <v>174</v>
      </c>
      <c r="G2043" s="765"/>
      <c r="H2043" s="611" t="s">
        <v>3202</v>
      </c>
      <c r="I2043" s="603" t="s">
        <v>3203</v>
      </c>
      <c r="J2043" s="295">
        <v>24288000</v>
      </c>
      <c r="K2043" s="71" t="s">
        <v>45</v>
      </c>
      <c r="L2043" s="384" t="s">
        <v>46</v>
      </c>
      <c r="M2043" s="384" t="s">
        <v>2647</v>
      </c>
      <c r="N2043" s="142">
        <v>0</v>
      </c>
      <c r="O2043" s="75">
        <v>0</v>
      </c>
      <c r="P2043" s="74">
        <v>6000000</v>
      </c>
      <c r="Q2043" s="74">
        <v>12000000</v>
      </c>
      <c r="R2043" s="74">
        <v>6000000</v>
      </c>
      <c r="S2043" s="610" t="s">
        <v>3204</v>
      </c>
      <c r="T2043" s="77">
        <v>25</v>
      </c>
      <c r="U2043" s="78">
        <f t="shared" si="1714"/>
        <v>50</v>
      </c>
      <c r="V2043" s="78">
        <f t="shared" si="1714"/>
        <v>25</v>
      </c>
      <c r="W2043" s="78">
        <v>31.708915184046983</v>
      </c>
      <c r="X2043" s="78">
        <f t="shared" si="1715"/>
        <v>49.40711462450593</v>
      </c>
      <c r="Y2043" s="78">
        <f>(P2043/J2043)*100</f>
        <v>24.703557312252965</v>
      </c>
      <c r="Z2043" s="79">
        <f t="shared" si="1716"/>
        <v>18288000</v>
      </c>
      <c r="AA2043" s="79">
        <f>J2043-Q2043</f>
        <v>12288000</v>
      </c>
      <c r="AB2043" s="79" t="e">
        <f t="shared" si="1716"/>
        <v>#VALUE!</v>
      </c>
      <c r="AC2043" s="79"/>
      <c r="AD2043" s="589"/>
    </row>
    <row r="2044" spans="1:30" s="50" customFormat="1" ht="30" customHeight="1">
      <c r="A2044" s="36"/>
      <c r="B2044" s="37"/>
      <c r="C2044" s="66" t="s">
        <v>3115</v>
      </c>
      <c r="D2044" s="67"/>
      <c r="E2044" s="67"/>
      <c r="F2044" s="762" t="s">
        <v>57</v>
      </c>
      <c r="G2044" s="765"/>
      <c r="H2044" s="611" t="s">
        <v>3202</v>
      </c>
      <c r="I2044" s="603" t="s">
        <v>529</v>
      </c>
      <c r="J2044" s="612">
        <v>2629700</v>
      </c>
      <c r="K2044" s="71" t="s">
        <v>45</v>
      </c>
      <c r="L2044" s="384" t="s">
        <v>46</v>
      </c>
      <c r="M2044" s="384" t="s">
        <v>2197</v>
      </c>
      <c r="N2044" s="142">
        <v>549700</v>
      </c>
      <c r="O2044" s="75">
        <v>549700</v>
      </c>
      <c r="P2044" s="74">
        <f t="shared" ref="P2044:R2044" si="1717">O2044</f>
        <v>549700</v>
      </c>
      <c r="Q2044" s="74">
        <f t="shared" si="1717"/>
        <v>549700</v>
      </c>
      <c r="R2044" s="74">
        <f t="shared" si="1717"/>
        <v>549700</v>
      </c>
      <c r="S2044" s="610" t="s">
        <v>3205</v>
      </c>
      <c r="T2044" s="77">
        <v>21</v>
      </c>
      <c r="U2044" s="78">
        <f t="shared" si="1714"/>
        <v>21</v>
      </c>
      <c r="V2044" s="78">
        <f t="shared" si="1714"/>
        <v>21</v>
      </c>
      <c r="W2044" s="78">
        <v>31.708915184046983</v>
      </c>
      <c r="X2044" s="78">
        <f t="shared" si="1715"/>
        <v>20.903525116933491</v>
      </c>
      <c r="Y2044" s="78">
        <f>(P2044/J2044)*100</f>
        <v>20.903525116933491</v>
      </c>
      <c r="Z2044" s="79">
        <f t="shared" si="1716"/>
        <v>2080000</v>
      </c>
      <c r="AA2044" s="79">
        <f>J2044-Q2044</f>
        <v>2080000</v>
      </c>
      <c r="AB2044" s="79" t="e">
        <f t="shared" si="1716"/>
        <v>#VALUE!</v>
      </c>
      <c r="AC2044" s="79"/>
      <c r="AD2044" s="589"/>
    </row>
    <row r="2045" spans="1:30" s="104" customFormat="1" ht="30" customHeight="1">
      <c r="A2045" s="5"/>
      <c r="B2045" s="24"/>
      <c r="C2045" s="51" t="s">
        <v>3116</v>
      </c>
      <c r="D2045" s="171"/>
      <c r="E2045" s="171"/>
      <c r="F2045" s="802" t="s">
        <v>63</v>
      </c>
      <c r="G2045" s="803"/>
      <c r="H2045" s="594"/>
      <c r="I2045" s="595"/>
      <c r="J2045" s="289"/>
      <c r="K2045" s="216"/>
      <c r="L2045" s="596"/>
      <c r="M2045" s="596"/>
      <c r="N2045" s="608"/>
      <c r="O2045" s="608"/>
      <c r="P2045" s="608"/>
      <c r="Q2045" s="608"/>
      <c r="R2045" s="608"/>
      <c r="S2045" s="292"/>
      <c r="T2045" s="220"/>
      <c r="U2045" s="220"/>
      <c r="V2045" s="220"/>
      <c r="W2045" s="220"/>
      <c r="X2045" s="220"/>
      <c r="Y2045" s="220"/>
      <c r="Z2045" s="215"/>
      <c r="AA2045" s="215"/>
      <c r="AB2045" s="215"/>
      <c r="AC2045" s="63"/>
      <c r="AD2045" s="221"/>
    </row>
    <row r="2046" spans="1:30" s="50" customFormat="1" ht="30" customHeight="1">
      <c r="A2046" s="277"/>
      <c r="B2046" s="278"/>
      <c r="C2046" s="66" t="s">
        <v>3118</v>
      </c>
      <c r="D2046" s="67"/>
      <c r="E2046" s="67"/>
      <c r="F2046" s="762" t="s">
        <v>67</v>
      </c>
      <c r="G2046" s="785"/>
      <c r="H2046" s="611" t="s">
        <v>3202</v>
      </c>
      <c r="I2046" s="603" t="s">
        <v>3203</v>
      </c>
      <c r="J2046" s="295">
        <v>15047800</v>
      </c>
      <c r="K2046" s="71" t="s">
        <v>45</v>
      </c>
      <c r="L2046" s="384" t="s">
        <v>46</v>
      </c>
      <c r="M2046" s="384"/>
      <c r="N2046" s="142">
        <v>1912600</v>
      </c>
      <c r="O2046" s="75">
        <f t="shared" ref="O2046:R2048" si="1718">N2046</f>
        <v>1912600</v>
      </c>
      <c r="P2046" s="74">
        <v>2329800</v>
      </c>
      <c r="Q2046" s="74">
        <v>7111600</v>
      </c>
      <c r="R2046" s="74">
        <v>2329800</v>
      </c>
      <c r="S2046" s="610" t="s">
        <v>3204</v>
      </c>
      <c r="T2046" s="77">
        <v>16</v>
      </c>
      <c r="U2046" s="78">
        <f t="shared" ref="U2046:V2048" si="1719">ROUNDUP(X2046,0)</f>
        <v>48</v>
      </c>
      <c r="V2046" s="78">
        <f t="shared" si="1719"/>
        <v>16</v>
      </c>
      <c r="W2046" s="78">
        <v>31.708915184046983</v>
      </c>
      <c r="X2046" s="78">
        <f t="shared" ref="X2046:X2048" si="1720">Q2046/J2046*100</f>
        <v>47.260064594159942</v>
      </c>
      <c r="Y2046" s="78">
        <f>(P2046/J2046)*100</f>
        <v>15.48266191735669</v>
      </c>
      <c r="Z2046" s="79">
        <f t="shared" ref="Z2046:AB2048" si="1721">J2046-P2046</f>
        <v>12718000</v>
      </c>
      <c r="AA2046" s="79">
        <f>J2046-Q2046</f>
        <v>7936200</v>
      </c>
      <c r="AB2046" s="79" t="e">
        <f t="shared" si="1721"/>
        <v>#VALUE!</v>
      </c>
      <c r="AC2046" s="79"/>
      <c r="AD2046" s="589"/>
    </row>
    <row r="2047" spans="1:30" s="50" customFormat="1" ht="30" customHeight="1">
      <c r="A2047" s="36"/>
      <c r="B2047" s="37"/>
      <c r="C2047" s="66" t="s">
        <v>3184</v>
      </c>
      <c r="D2047" s="67"/>
      <c r="E2047" s="67"/>
      <c r="F2047" s="762" t="s">
        <v>1835</v>
      </c>
      <c r="G2047" s="765"/>
      <c r="H2047" s="611" t="s">
        <v>3202</v>
      </c>
      <c r="I2047" s="603" t="s">
        <v>3203</v>
      </c>
      <c r="J2047" s="295">
        <v>14170000</v>
      </c>
      <c r="K2047" s="71" t="s">
        <v>45</v>
      </c>
      <c r="L2047" s="384" t="s">
        <v>46</v>
      </c>
      <c r="M2047" s="384"/>
      <c r="N2047" s="142">
        <v>3000000</v>
      </c>
      <c r="O2047" s="75">
        <f t="shared" si="1718"/>
        <v>3000000</v>
      </c>
      <c r="P2047" s="74">
        <f t="shared" si="1718"/>
        <v>3000000</v>
      </c>
      <c r="Q2047" s="74">
        <v>6000000</v>
      </c>
      <c r="R2047" s="74">
        <f t="shared" si="1718"/>
        <v>6000000</v>
      </c>
      <c r="S2047" s="610" t="s">
        <v>3204</v>
      </c>
      <c r="T2047" s="77">
        <v>22</v>
      </c>
      <c r="U2047" s="78">
        <f t="shared" si="1719"/>
        <v>43</v>
      </c>
      <c r="V2047" s="78">
        <f t="shared" si="1719"/>
        <v>22</v>
      </c>
      <c r="W2047" s="78">
        <v>31.708915184046983</v>
      </c>
      <c r="X2047" s="78">
        <f t="shared" si="1720"/>
        <v>42.342978122794641</v>
      </c>
      <c r="Y2047" s="78">
        <f>(P2047/J2047)*100</f>
        <v>21.17148906139732</v>
      </c>
      <c r="Z2047" s="79">
        <f t="shared" si="1721"/>
        <v>11170000</v>
      </c>
      <c r="AA2047" s="79">
        <f>J2047-Q2047</f>
        <v>8170000</v>
      </c>
      <c r="AB2047" s="79" t="e">
        <f t="shared" si="1721"/>
        <v>#VALUE!</v>
      </c>
      <c r="AC2047" s="79"/>
      <c r="AD2047" s="589"/>
    </row>
    <row r="2048" spans="1:30" s="50" customFormat="1" ht="30" customHeight="1">
      <c r="A2048" s="36"/>
      <c r="B2048" s="37"/>
      <c r="C2048" s="66" t="s">
        <v>3120</v>
      </c>
      <c r="D2048" s="67"/>
      <c r="E2048" s="67"/>
      <c r="F2048" s="762" t="s">
        <v>71</v>
      </c>
      <c r="G2048" s="765"/>
      <c r="H2048" s="611" t="s">
        <v>3202</v>
      </c>
      <c r="I2048" s="603" t="s">
        <v>3203</v>
      </c>
      <c r="J2048" s="295">
        <v>2740500</v>
      </c>
      <c r="K2048" s="71" t="s">
        <v>45</v>
      </c>
      <c r="L2048" s="384" t="s">
        <v>46</v>
      </c>
      <c r="M2048" s="384"/>
      <c r="N2048" s="142">
        <v>558000</v>
      </c>
      <c r="O2048" s="75">
        <f t="shared" si="1718"/>
        <v>558000</v>
      </c>
      <c r="P2048" s="74">
        <f t="shared" si="1718"/>
        <v>558000</v>
      </c>
      <c r="Q2048" s="74">
        <v>1790000</v>
      </c>
      <c r="R2048" s="74">
        <f t="shared" si="1718"/>
        <v>1790000</v>
      </c>
      <c r="S2048" s="610" t="s">
        <v>3204</v>
      </c>
      <c r="T2048" s="77">
        <v>21</v>
      </c>
      <c r="U2048" s="78">
        <f t="shared" si="1719"/>
        <v>66</v>
      </c>
      <c r="V2048" s="78">
        <f t="shared" si="1719"/>
        <v>21</v>
      </c>
      <c r="W2048" s="78">
        <v>31.708915184046983</v>
      </c>
      <c r="X2048" s="78">
        <f t="shared" si="1720"/>
        <v>65.316548075168768</v>
      </c>
      <c r="Y2048" s="78">
        <f>(P2048/J2048)*100</f>
        <v>20.361247947454846</v>
      </c>
      <c r="Z2048" s="79">
        <f t="shared" si="1721"/>
        <v>2182500</v>
      </c>
      <c r="AA2048" s="79">
        <f>J2048-Q2048</f>
        <v>950500</v>
      </c>
      <c r="AB2048" s="79" t="e">
        <f t="shared" si="1721"/>
        <v>#VALUE!</v>
      </c>
      <c r="AC2048" s="79"/>
      <c r="AD2048" s="589"/>
    </row>
    <row r="2049" spans="1:30" s="104" customFormat="1" ht="30" customHeight="1">
      <c r="A2049" s="5"/>
      <c r="B2049" s="24"/>
      <c r="C2049" s="51" t="s">
        <v>3124</v>
      </c>
      <c r="D2049" s="171"/>
      <c r="E2049" s="171"/>
      <c r="F2049" s="802" t="s">
        <v>79</v>
      </c>
      <c r="G2049" s="803"/>
      <c r="H2049" s="594"/>
      <c r="I2049" s="595"/>
      <c r="J2049" s="289"/>
      <c r="K2049" s="216"/>
      <c r="L2049" s="596"/>
      <c r="M2049" s="596"/>
      <c r="N2049" s="608"/>
      <c r="O2049" s="608"/>
      <c r="P2049" s="608"/>
      <c r="Q2049" s="608"/>
      <c r="R2049" s="608"/>
      <c r="S2049" s="292"/>
      <c r="T2049" s="220"/>
      <c r="U2049" s="220"/>
      <c r="V2049" s="220"/>
      <c r="W2049" s="220"/>
      <c r="X2049" s="220"/>
      <c r="Y2049" s="220"/>
      <c r="Z2049" s="215"/>
      <c r="AA2049" s="215"/>
      <c r="AB2049" s="215"/>
      <c r="AC2049" s="63"/>
      <c r="AD2049" s="221"/>
    </row>
    <row r="2050" spans="1:30" s="50" customFormat="1" ht="30" customHeight="1">
      <c r="A2050" s="277"/>
      <c r="B2050" s="278"/>
      <c r="C2050" s="66" t="s">
        <v>3125</v>
      </c>
      <c r="D2050" s="67"/>
      <c r="E2050" s="67"/>
      <c r="F2050" s="762" t="s">
        <v>81</v>
      </c>
      <c r="G2050" s="765"/>
      <c r="H2050" s="611" t="s">
        <v>3202</v>
      </c>
      <c r="I2050" s="603" t="s">
        <v>3203</v>
      </c>
      <c r="J2050" s="295">
        <v>630000</v>
      </c>
      <c r="K2050" s="71" t="s">
        <v>45</v>
      </c>
      <c r="L2050" s="384" t="s">
        <v>46</v>
      </c>
      <c r="M2050" s="384" t="s">
        <v>3206</v>
      </c>
      <c r="N2050" s="142">
        <v>150000</v>
      </c>
      <c r="O2050" s="75">
        <f t="shared" ref="O2050:R2052" si="1722">N2050</f>
        <v>150000</v>
      </c>
      <c r="P2050" s="74">
        <f t="shared" si="1722"/>
        <v>150000</v>
      </c>
      <c r="Q2050" s="74">
        <v>300000</v>
      </c>
      <c r="R2050" s="74">
        <f t="shared" si="1722"/>
        <v>300000</v>
      </c>
      <c r="S2050" s="610" t="s">
        <v>3204</v>
      </c>
      <c r="T2050" s="77">
        <v>24</v>
      </c>
      <c r="U2050" s="78">
        <f t="shared" ref="U2050:V2052" si="1723">ROUNDUP(X2050,0)</f>
        <v>48</v>
      </c>
      <c r="V2050" s="78">
        <f t="shared" si="1723"/>
        <v>24</v>
      </c>
      <c r="W2050" s="78">
        <v>31.708915184046983</v>
      </c>
      <c r="X2050" s="78">
        <f t="shared" ref="X2050:X2052" si="1724">Q2050/J2050*100</f>
        <v>47.619047619047613</v>
      </c>
      <c r="Y2050" s="78">
        <f>(P2050/J2050)*100</f>
        <v>23.809523809523807</v>
      </c>
      <c r="Z2050" s="79">
        <f t="shared" ref="Z2050:AB2052" si="1725">J2050-P2050</f>
        <v>480000</v>
      </c>
      <c r="AA2050" s="79">
        <f>J2050-Q2050</f>
        <v>330000</v>
      </c>
      <c r="AB2050" s="79" t="e">
        <f t="shared" si="1725"/>
        <v>#VALUE!</v>
      </c>
      <c r="AC2050" s="79"/>
      <c r="AD2050" s="589"/>
    </row>
    <row r="2051" spans="1:30" s="104" customFormat="1" ht="30" customHeight="1">
      <c r="A2051" s="5"/>
      <c r="B2051" s="265"/>
      <c r="C2051" s="66" t="s">
        <v>3126</v>
      </c>
      <c r="D2051" s="67"/>
      <c r="E2051" s="67"/>
      <c r="F2051" s="762" t="s">
        <v>83</v>
      </c>
      <c r="G2051" s="785"/>
      <c r="H2051" s="611" t="s">
        <v>3202</v>
      </c>
      <c r="I2051" s="603" t="s">
        <v>3203</v>
      </c>
      <c r="J2051" s="295">
        <v>4197100</v>
      </c>
      <c r="K2051" s="71" t="s">
        <v>45</v>
      </c>
      <c r="L2051" s="384" t="s">
        <v>46</v>
      </c>
      <c r="M2051" s="384" t="s">
        <v>3207</v>
      </c>
      <c r="N2051" s="142">
        <v>607500</v>
      </c>
      <c r="O2051" s="75">
        <f t="shared" si="1722"/>
        <v>607500</v>
      </c>
      <c r="P2051" s="74">
        <v>1012500</v>
      </c>
      <c r="Q2051" s="74">
        <v>1520000</v>
      </c>
      <c r="R2051" s="74">
        <v>1012500</v>
      </c>
      <c r="S2051" s="610" t="s">
        <v>3204</v>
      </c>
      <c r="T2051" s="77">
        <v>25</v>
      </c>
      <c r="U2051" s="78">
        <f t="shared" si="1723"/>
        <v>37</v>
      </c>
      <c r="V2051" s="78">
        <f t="shared" si="1723"/>
        <v>25</v>
      </c>
      <c r="W2051" s="78">
        <v>31.708915184046983</v>
      </c>
      <c r="X2051" s="78">
        <f t="shared" si="1724"/>
        <v>36.215482118605699</v>
      </c>
      <c r="Y2051" s="78">
        <f>(P2051/J2051)*100</f>
        <v>24.123799766505442</v>
      </c>
      <c r="Z2051" s="79">
        <f t="shared" si="1725"/>
        <v>3184600</v>
      </c>
      <c r="AA2051" s="79">
        <f>J2051-Q2051</f>
        <v>2677100</v>
      </c>
      <c r="AB2051" s="79" t="e">
        <f t="shared" si="1725"/>
        <v>#VALUE!</v>
      </c>
      <c r="AC2051" s="86"/>
      <c r="AD2051" s="324"/>
    </row>
    <row r="2052" spans="1:30" s="50" customFormat="1" ht="30" customHeight="1">
      <c r="A2052" s="36"/>
      <c r="B2052" s="37"/>
      <c r="C2052" s="66" t="s">
        <v>3127</v>
      </c>
      <c r="D2052" s="67"/>
      <c r="E2052" s="67"/>
      <c r="F2052" s="762" t="s">
        <v>87</v>
      </c>
      <c r="G2052" s="765"/>
      <c r="H2052" s="611" t="s">
        <v>3202</v>
      </c>
      <c r="I2052" s="603" t="s">
        <v>3203</v>
      </c>
      <c r="J2052" s="295">
        <v>54496800</v>
      </c>
      <c r="K2052" s="71" t="s">
        <v>45</v>
      </c>
      <c r="L2052" s="384" t="s">
        <v>46</v>
      </c>
      <c r="M2052" s="384" t="s">
        <v>2647</v>
      </c>
      <c r="N2052" s="142">
        <v>4500000</v>
      </c>
      <c r="O2052" s="75">
        <f t="shared" si="1722"/>
        <v>4500000</v>
      </c>
      <c r="P2052" s="74">
        <v>9000000</v>
      </c>
      <c r="Q2052" s="74">
        <v>27000000</v>
      </c>
      <c r="R2052" s="74">
        <v>9000000</v>
      </c>
      <c r="S2052" s="610" t="s">
        <v>3204</v>
      </c>
      <c r="T2052" s="77">
        <v>17</v>
      </c>
      <c r="U2052" s="78">
        <f t="shared" si="1723"/>
        <v>50</v>
      </c>
      <c r="V2052" s="78">
        <f t="shared" si="1723"/>
        <v>17</v>
      </c>
      <c r="W2052" s="78">
        <v>31.708915184046983</v>
      </c>
      <c r="X2052" s="78">
        <f t="shared" si="1724"/>
        <v>49.544193420531116</v>
      </c>
      <c r="Y2052" s="78">
        <f>(P2052/J2052)*100</f>
        <v>16.514731140177037</v>
      </c>
      <c r="Z2052" s="79">
        <f t="shared" si="1725"/>
        <v>45496800</v>
      </c>
      <c r="AA2052" s="79">
        <f>J2052-Q2052</f>
        <v>27496800</v>
      </c>
      <c r="AB2052" s="79" t="e">
        <f t="shared" si="1725"/>
        <v>#VALUE!</v>
      </c>
      <c r="AC2052" s="79"/>
      <c r="AD2052" s="589"/>
    </row>
    <row r="2053" spans="1:30" s="104" customFormat="1" ht="30" customHeight="1">
      <c r="A2053" s="5"/>
      <c r="B2053" s="24"/>
      <c r="C2053" s="51" t="s">
        <v>3128</v>
      </c>
      <c r="D2053" s="171"/>
      <c r="E2053" s="171"/>
      <c r="F2053" s="802" t="s">
        <v>90</v>
      </c>
      <c r="G2053" s="803"/>
      <c r="H2053" s="594"/>
      <c r="I2053" s="595"/>
      <c r="J2053" s="289"/>
      <c r="K2053" s="216"/>
      <c r="L2053" s="596"/>
      <c r="M2053" s="596"/>
      <c r="N2053" s="608"/>
      <c r="O2053" s="608"/>
      <c r="P2053" s="608"/>
      <c r="Q2053" s="608"/>
      <c r="R2053" s="608"/>
      <c r="S2053" s="292"/>
      <c r="T2053" s="220"/>
      <c r="U2053" s="220"/>
      <c r="V2053" s="220"/>
      <c r="W2053" s="220"/>
      <c r="X2053" s="220"/>
      <c r="Y2053" s="220"/>
      <c r="Z2053" s="215"/>
      <c r="AA2053" s="215"/>
      <c r="AB2053" s="215"/>
      <c r="AC2053" s="63"/>
      <c r="AD2053" s="221"/>
    </row>
    <row r="2054" spans="1:30" s="50" customFormat="1" ht="30" customHeight="1">
      <c r="A2054" s="36"/>
      <c r="B2054" s="278"/>
      <c r="C2054" s="66" t="s">
        <v>3129</v>
      </c>
      <c r="D2054" s="67"/>
      <c r="E2054" s="67"/>
      <c r="F2054" s="762" t="s">
        <v>1332</v>
      </c>
      <c r="G2054" s="765"/>
      <c r="H2054" s="611" t="s">
        <v>3202</v>
      </c>
      <c r="I2054" s="603" t="s">
        <v>3203</v>
      </c>
      <c r="J2054" s="295">
        <v>37330000</v>
      </c>
      <c r="K2054" s="71" t="s">
        <v>45</v>
      </c>
      <c r="L2054" s="384" t="s">
        <v>46</v>
      </c>
      <c r="M2054" s="384" t="s">
        <v>3208</v>
      </c>
      <c r="N2054" s="142">
        <v>8617000</v>
      </c>
      <c r="O2054" s="75">
        <f>N2054</f>
        <v>8617000</v>
      </c>
      <c r="P2054" s="74">
        <v>8617000</v>
      </c>
      <c r="Q2054" s="74">
        <v>21007200</v>
      </c>
      <c r="R2054" s="74">
        <v>8617000</v>
      </c>
      <c r="S2054" s="610" t="s">
        <v>3204</v>
      </c>
      <c r="T2054" s="77">
        <v>24</v>
      </c>
      <c r="U2054" s="78">
        <f t="shared" ref="U2054:V2054" si="1726">ROUNDUP(X2054,0)</f>
        <v>57</v>
      </c>
      <c r="V2054" s="78">
        <f t="shared" si="1726"/>
        <v>24</v>
      </c>
      <c r="W2054" s="78">
        <v>31.708915184046983</v>
      </c>
      <c r="X2054" s="78">
        <f t="shared" ref="X2054" si="1727">Q2054/J2054*100</f>
        <v>56.274310206268417</v>
      </c>
      <c r="Y2054" s="78">
        <f>(P2054/J2054)*100</f>
        <v>23.083311009911601</v>
      </c>
      <c r="Z2054" s="79">
        <f>J2054-P2054</f>
        <v>28713000</v>
      </c>
      <c r="AA2054" s="79">
        <f>J2054-Q2054</f>
        <v>16322800</v>
      </c>
      <c r="AB2054" s="79" t="e">
        <f>L2054-R2054</f>
        <v>#VALUE!</v>
      </c>
      <c r="AC2054" s="79"/>
      <c r="AD2054" s="589"/>
    </row>
    <row r="2055" spans="1:30" s="104" customFormat="1" ht="30" customHeight="1">
      <c r="A2055" s="5"/>
      <c r="B2055" s="24"/>
      <c r="C2055" s="51" t="s">
        <v>3131</v>
      </c>
      <c r="D2055" s="171"/>
      <c r="E2055" s="171"/>
      <c r="F2055" s="802" t="s">
        <v>3132</v>
      </c>
      <c r="G2055" s="803"/>
      <c r="H2055" s="594"/>
      <c r="I2055" s="595"/>
      <c r="J2055" s="289"/>
      <c r="K2055" s="216"/>
      <c r="L2055" s="596"/>
      <c r="M2055" s="596"/>
      <c r="N2055" s="608"/>
      <c r="O2055" s="608"/>
      <c r="P2055" s="608"/>
      <c r="Q2055" s="608"/>
      <c r="R2055" s="608"/>
      <c r="S2055" s="292"/>
      <c r="T2055" s="220"/>
      <c r="U2055" s="220"/>
      <c r="V2055" s="220"/>
      <c r="W2055" s="220"/>
      <c r="X2055" s="220"/>
      <c r="Y2055" s="220"/>
      <c r="Z2055" s="215"/>
      <c r="AA2055" s="215"/>
      <c r="AB2055" s="215"/>
      <c r="AC2055" s="63"/>
      <c r="AD2055" s="221"/>
    </row>
    <row r="2056" spans="1:30" s="104" customFormat="1" ht="30" customHeight="1">
      <c r="A2056" s="5"/>
      <c r="B2056" s="24"/>
      <c r="C2056" s="51" t="s">
        <v>3133</v>
      </c>
      <c r="D2056" s="171"/>
      <c r="E2056" s="171"/>
      <c r="F2056" s="802" t="s">
        <v>3134</v>
      </c>
      <c r="G2056" s="803"/>
      <c r="H2056" s="594"/>
      <c r="I2056" s="595"/>
      <c r="J2056" s="289"/>
      <c r="K2056" s="216"/>
      <c r="L2056" s="596"/>
      <c r="M2056" s="596"/>
      <c r="N2056" s="608"/>
      <c r="O2056" s="608"/>
      <c r="P2056" s="608"/>
      <c r="Q2056" s="608"/>
      <c r="R2056" s="608"/>
      <c r="S2056" s="292"/>
      <c r="T2056" s="220"/>
      <c r="U2056" s="220"/>
      <c r="V2056" s="220"/>
      <c r="W2056" s="220"/>
      <c r="X2056" s="220"/>
      <c r="Y2056" s="220"/>
      <c r="Z2056" s="215"/>
      <c r="AA2056" s="215"/>
      <c r="AB2056" s="215"/>
      <c r="AC2056" s="63"/>
      <c r="AD2056" s="221"/>
    </row>
    <row r="2057" spans="1:30" s="50" customFormat="1" ht="30" customHeight="1">
      <c r="A2057" s="264"/>
      <c r="B2057" s="265"/>
      <c r="C2057" s="66" t="s">
        <v>3135</v>
      </c>
      <c r="D2057" s="67"/>
      <c r="E2057" s="67"/>
      <c r="F2057" s="762" t="s">
        <v>3136</v>
      </c>
      <c r="G2057" s="765"/>
      <c r="H2057" s="611" t="s">
        <v>3202</v>
      </c>
      <c r="I2057" s="603" t="s">
        <v>3203</v>
      </c>
      <c r="J2057" s="295">
        <v>127627500</v>
      </c>
      <c r="K2057" s="71" t="s">
        <v>45</v>
      </c>
      <c r="L2057" s="384" t="s">
        <v>46</v>
      </c>
      <c r="M2057" s="384"/>
      <c r="N2057" s="142">
        <v>2000000</v>
      </c>
      <c r="O2057" s="75">
        <f>N2057</f>
        <v>2000000</v>
      </c>
      <c r="P2057" s="74">
        <v>13550000</v>
      </c>
      <c r="Q2057" s="74">
        <v>36060000</v>
      </c>
      <c r="R2057" s="74">
        <v>13550000</v>
      </c>
      <c r="S2057" s="610" t="s">
        <v>3204</v>
      </c>
      <c r="T2057" s="77">
        <v>11</v>
      </c>
      <c r="U2057" s="78">
        <f t="shared" ref="U2057:V2057" si="1728">ROUNDUP(X2057,0)</f>
        <v>29</v>
      </c>
      <c r="V2057" s="78">
        <f t="shared" si="1728"/>
        <v>11</v>
      </c>
      <c r="W2057" s="78">
        <v>31.708915184046983</v>
      </c>
      <c r="X2057" s="78">
        <f t="shared" ref="X2057" si="1729">Q2057/J2057*100</f>
        <v>28.254098842334134</v>
      </c>
      <c r="Y2057" s="78">
        <f>(P2057/J2057)*100</f>
        <v>10.61683414624591</v>
      </c>
      <c r="Z2057" s="79">
        <f>J2057-P2057</f>
        <v>114077500</v>
      </c>
      <c r="AA2057" s="79">
        <f>J2057-Q2057</f>
        <v>91567500</v>
      </c>
      <c r="AB2057" s="79" t="e">
        <f>L2057-R2057</f>
        <v>#VALUE!</v>
      </c>
      <c r="AC2057" s="86"/>
      <c r="AD2057" s="324"/>
    </row>
    <row r="2058" spans="1:30" s="104" customFormat="1" ht="30" customHeight="1">
      <c r="A2058" s="36"/>
      <c r="B2058" s="37"/>
      <c r="C2058" s="25" t="s">
        <v>3209</v>
      </c>
      <c r="D2058" s="109"/>
      <c r="E2058" s="109"/>
      <c r="F2058" s="770" t="s">
        <v>3210</v>
      </c>
      <c r="G2058" s="771"/>
      <c r="H2058" s="27"/>
      <c r="I2058" s="28"/>
      <c r="J2058" s="258"/>
      <c r="K2058" s="207"/>
      <c r="L2058" s="320"/>
      <c r="M2058" s="320"/>
      <c r="N2058" s="258"/>
      <c r="O2058" s="258"/>
      <c r="P2058" s="258"/>
      <c r="Q2058" s="258"/>
      <c r="R2058" s="258"/>
      <c r="S2058" s="209"/>
      <c r="T2058" s="259"/>
      <c r="U2058" s="259"/>
      <c r="V2058" s="259"/>
      <c r="W2058" s="259"/>
      <c r="X2058" s="259"/>
      <c r="Y2058" s="259"/>
      <c r="Z2058" s="258"/>
      <c r="AA2058" s="258"/>
      <c r="AB2058" s="258"/>
      <c r="AC2058" s="111"/>
      <c r="AD2058" s="112"/>
    </row>
    <row r="2059" spans="1:30" s="104" customFormat="1" ht="30" customHeight="1">
      <c r="A2059" s="36"/>
      <c r="B2059" s="37"/>
      <c r="C2059" s="123" t="s">
        <v>3139</v>
      </c>
      <c r="D2059" s="124"/>
      <c r="E2059" s="124"/>
      <c r="F2059" s="894" t="s">
        <v>3140</v>
      </c>
      <c r="G2059" s="895"/>
      <c r="H2059" s="125"/>
      <c r="I2059" s="520"/>
      <c r="J2059" s="584"/>
      <c r="K2059" s="585"/>
      <c r="L2059" s="582"/>
      <c r="M2059" s="582"/>
      <c r="N2059" s="586"/>
      <c r="O2059" s="586"/>
      <c r="P2059" s="586"/>
      <c r="Q2059" s="586"/>
      <c r="R2059" s="586"/>
      <c r="S2059" s="495"/>
      <c r="T2059" s="133"/>
      <c r="U2059" s="133"/>
      <c r="V2059" s="133"/>
      <c r="W2059" s="133"/>
      <c r="X2059" s="133"/>
      <c r="Y2059" s="133"/>
      <c r="Z2059" s="276"/>
      <c r="AA2059" s="276"/>
      <c r="AB2059" s="276"/>
      <c r="AC2059" s="98"/>
      <c r="AD2059" s="337"/>
    </row>
    <row r="2060" spans="1:30" s="104" customFormat="1" ht="30" customHeight="1">
      <c r="A2060" s="36"/>
      <c r="B2060" s="37"/>
      <c r="C2060" s="123" t="s">
        <v>3141</v>
      </c>
      <c r="D2060" s="124"/>
      <c r="E2060" s="124"/>
      <c r="F2060" s="894" t="s">
        <v>3142</v>
      </c>
      <c r="G2060" s="895"/>
      <c r="H2060" s="125"/>
      <c r="I2060" s="520"/>
      <c r="J2060" s="584"/>
      <c r="K2060" s="585"/>
      <c r="L2060" s="582"/>
      <c r="M2060" s="582"/>
      <c r="N2060" s="586"/>
      <c r="O2060" s="586"/>
      <c r="P2060" s="586"/>
      <c r="Q2060" s="586"/>
      <c r="R2060" s="586"/>
      <c r="S2060" s="495"/>
      <c r="T2060" s="133"/>
      <c r="U2060" s="133"/>
      <c r="V2060" s="133"/>
      <c r="W2060" s="133"/>
      <c r="X2060" s="133"/>
      <c r="Y2060" s="133"/>
      <c r="Z2060" s="276"/>
      <c r="AA2060" s="276"/>
      <c r="AB2060" s="276"/>
      <c r="AC2060" s="98"/>
      <c r="AD2060" s="337"/>
    </row>
    <row r="2061" spans="1:30" s="50" customFormat="1" ht="30" customHeight="1">
      <c r="A2061" s="277"/>
      <c r="B2061" s="278"/>
      <c r="C2061" s="593" t="s">
        <v>3143</v>
      </c>
      <c r="D2061" s="590"/>
      <c r="E2061" s="591"/>
      <c r="F2061" s="897" t="s">
        <v>3155</v>
      </c>
      <c r="G2061" s="898"/>
      <c r="H2061" s="611" t="s">
        <v>3202</v>
      </c>
      <c r="I2061" s="603" t="s">
        <v>3203</v>
      </c>
      <c r="J2061" s="295">
        <v>4999600</v>
      </c>
      <c r="K2061" s="71" t="s">
        <v>3145</v>
      </c>
      <c r="L2061" s="372" t="s">
        <v>1115</v>
      </c>
      <c r="M2061" s="592"/>
      <c r="N2061" s="142">
        <f t="shared" ref="N2061:R2063" si="1730">M2061</f>
        <v>0</v>
      </c>
      <c r="O2061" s="75">
        <f t="shared" si="1730"/>
        <v>0</v>
      </c>
      <c r="P2061" s="74">
        <f t="shared" si="1730"/>
        <v>0</v>
      </c>
      <c r="Q2061" s="74">
        <f t="shared" si="1730"/>
        <v>0</v>
      </c>
      <c r="R2061" s="74">
        <f t="shared" si="1730"/>
        <v>0</v>
      </c>
      <c r="S2061" s="610" t="s">
        <v>3204</v>
      </c>
      <c r="T2061" s="77">
        <v>0</v>
      </c>
      <c r="U2061" s="78">
        <v>0</v>
      </c>
      <c r="V2061" s="78">
        <f t="shared" ref="V2061:V2064" si="1731">ROUNDUP(Y2061,0)</f>
        <v>0</v>
      </c>
      <c r="W2061" s="78">
        <v>0</v>
      </c>
      <c r="X2061" s="78">
        <v>0</v>
      </c>
      <c r="Y2061" s="78">
        <f>(P2061/J2061)*100</f>
        <v>0</v>
      </c>
      <c r="Z2061" s="79">
        <f t="shared" ref="Z2061:AB2064" si="1732">J2061-P2061</f>
        <v>4999600</v>
      </c>
      <c r="AA2061" s="79">
        <f>J2061-Q2061</f>
        <v>4999600</v>
      </c>
      <c r="AB2061" s="79" t="e">
        <f t="shared" si="1732"/>
        <v>#VALUE!</v>
      </c>
      <c r="AC2061" s="79"/>
      <c r="AD2061" s="589"/>
    </row>
    <row r="2062" spans="1:30" s="50" customFormat="1" ht="30" customHeight="1">
      <c r="A2062" s="277"/>
      <c r="B2062" s="278"/>
      <c r="C2062" s="593" t="s">
        <v>3146</v>
      </c>
      <c r="D2062" s="590"/>
      <c r="E2062" s="591"/>
      <c r="F2062" s="897" t="s">
        <v>3147</v>
      </c>
      <c r="G2062" s="898"/>
      <c r="H2062" s="611" t="s">
        <v>3202</v>
      </c>
      <c r="I2062" s="603" t="s">
        <v>3203</v>
      </c>
      <c r="J2062" s="295">
        <v>626512873</v>
      </c>
      <c r="K2062" s="71" t="s">
        <v>3145</v>
      </c>
      <c r="L2062" s="372" t="s">
        <v>1115</v>
      </c>
      <c r="M2062" s="592"/>
      <c r="N2062" s="142">
        <f t="shared" si="1730"/>
        <v>0</v>
      </c>
      <c r="O2062" s="75">
        <f t="shared" si="1730"/>
        <v>0</v>
      </c>
      <c r="P2062" s="74">
        <f t="shared" si="1730"/>
        <v>0</v>
      </c>
      <c r="Q2062" s="74">
        <f t="shared" si="1730"/>
        <v>0</v>
      </c>
      <c r="R2062" s="74">
        <f t="shared" si="1730"/>
        <v>0</v>
      </c>
      <c r="S2062" s="610" t="s">
        <v>3204</v>
      </c>
      <c r="T2062" s="77">
        <v>0</v>
      </c>
      <c r="U2062" s="78">
        <v>0</v>
      </c>
      <c r="V2062" s="78">
        <f t="shared" si="1731"/>
        <v>0</v>
      </c>
      <c r="W2062" s="78">
        <v>0</v>
      </c>
      <c r="X2062" s="78">
        <v>0</v>
      </c>
      <c r="Y2062" s="78">
        <f>(P2062/J2062)*100</f>
        <v>0</v>
      </c>
      <c r="Z2062" s="79">
        <f t="shared" si="1732"/>
        <v>626512873</v>
      </c>
      <c r="AA2062" s="79">
        <f>J2062-Q2062</f>
        <v>626512873</v>
      </c>
      <c r="AB2062" s="79" t="e">
        <f t="shared" si="1732"/>
        <v>#VALUE!</v>
      </c>
      <c r="AC2062" s="79"/>
      <c r="AD2062" s="589"/>
    </row>
    <row r="2063" spans="1:30" s="50" customFormat="1" ht="30" customHeight="1">
      <c r="A2063" s="277"/>
      <c r="B2063" s="278"/>
      <c r="C2063" s="66" t="s">
        <v>3149</v>
      </c>
      <c r="D2063" s="590"/>
      <c r="E2063" s="591"/>
      <c r="F2063" s="762" t="s">
        <v>3150</v>
      </c>
      <c r="G2063" s="785"/>
      <c r="H2063" s="611" t="s">
        <v>3202</v>
      </c>
      <c r="I2063" s="603" t="s">
        <v>3203</v>
      </c>
      <c r="J2063" s="295">
        <v>119222400</v>
      </c>
      <c r="K2063" s="71" t="s">
        <v>3145</v>
      </c>
      <c r="L2063" s="384" t="s">
        <v>46</v>
      </c>
      <c r="M2063" s="592"/>
      <c r="N2063" s="142">
        <f t="shared" si="1730"/>
        <v>0</v>
      </c>
      <c r="O2063" s="75">
        <f t="shared" si="1730"/>
        <v>0</v>
      </c>
      <c r="P2063" s="74">
        <f t="shared" si="1730"/>
        <v>0</v>
      </c>
      <c r="Q2063" s="74">
        <f t="shared" si="1730"/>
        <v>0</v>
      </c>
      <c r="R2063" s="74">
        <f t="shared" si="1730"/>
        <v>0</v>
      </c>
      <c r="S2063" s="610" t="s">
        <v>3204</v>
      </c>
      <c r="T2063" s="77">
        <v>0</v>
      </c>
      <c r="U2063" s="78">
        <v>0</v>
      </c>
      <c r="V2063" s="78">
        <f t="shared" si="1731"/>
        <v>0</v>
      </c>
      <c r="W2063" s="78">
        <v>0</v>
      </c>
      <c r="X2063" s="78">
        <v>0</v>
      </c>
      <c r="Y2063" s="78">
        <f>(P2063/J2063)*100</f>
        <v>0</v>
      </c>
      <c r="Z2063" s="79">
        <f t="shared" si="1732"/>
        <v>119222400</v>
      </c>
      <c r="AA2063" s="79">
        <f>J2063-Q2063</f>
        <v>119222400</v>
      </c>
      <c r="AB2063" s="79" t="e">
        <f t="shared" si="1732"/>
        <v>#VALUE!</v>
      </c>
      <c r="AC2063" s="79"/>
      <c r="AD2063" s="589"/>
    </row>
    <row r="2064" spans="1:30" s="104" customFormat="1" ht="30" customHeight="1">
      <c r="A2064" s="36"/>
      <c r="B2064" s="37"/>
      <c r="C2064" s="25" t="s">
        <v>3211</v>
      </c>
      <c r="D2064" s="109"/>
      <c r="E2064" s="109"/>
      <c r="F2064" s="770" t="s">
        <v>3212</v>
      </c>
      <c r="G2064" s="771"/>
      <c r="H2064" s="348"/>
      <c r="I2064" s="28"/>
      <c r="J2064" s="613">
        <f>SUM(J2065:J2090)</f>
        <v>2820900581</v>
      </c>
      <c r="K2064" s="30"/>
      <c r="L2064" s="332"/>
      <c r="M2064" s="332"/>
      <c r="N2064" s="613">
        <f>SUM(N2065:N2090)</f>
        <v>465829472</v>
      </c>
      <c r="O2064" s="613">
        <f>SUM(O2065:O2090)</f>
        <v>768815261</v>
      </c>
      <c r="P2064" s="613">
        <f>SUM(P2065:P2090)</f>
        <v>1061421285</v>
      </c>
      <c r="Q2064" s="613">
        <f>SUM(Q2065:Q2090)</f>
        <v>1264234774</v>
      </c>
      <c r="R2064" s="613">
        <f>SUM(R2065:R2090)</f>
        <v>1062321285</v>
      </c>
      <c r="S2064" s="209"/>
      <c r="T2064" s="259">
        <v>38</v>
      </c>
      <c r="U2064" s="259">
        <f t="shared" ref="U2064" si="1733">ROUNDUP(X2064,0)</f>
        <v>45</v>
      </c>
      <c r="V2064" s="259">
        <f t="shared" si="1731"/>
        <v>38</v>
      </c>
      <c r="W2064" s="259">
        <v>31.708915184046983</v>
      </c>
      <c r="X2064" s="259">
        <f t="shared" ref="X2064" si="1734">Q2064/J2064*100</f>
        <v>44.816707916442518</v>
      </c>
      <c r="Y2064" s="259">
        <f>(P2064/J2064)*100</f>
        <v>37.627036278737961</v>
      </c>
      <c r="Z2064" s="29">
        <f t="shared" si="1732"/>
        <v>1759479296</v>
      </c>
      <c r="AA2064" s="29">
        <f>J2064-Q2064</f>
        <v>1556665807</v>
      </c>
      <c r="AB2064" s="29">
        <f t="shared" si="1732"/>
        <v>-1062321285</v>
      </c>
      <c r="AC2064" s="111"/>
      <c r="AD2064" s="112"/>
    </row>
    <row r="2065" spans="1:30" s="104" customFormat="1" ht="30" customHeight="1">
      <c r="A2065" s="5"/>
      <c r="B2065" s="24"/>
      <c r="C2065" s="38" t="s">
        <v>3213</v>
      </c>
      <c r="D2065" s="39"/>
      <c r="E2065" s="39"/>
      <c r="F2065" s="800" t="s">
        <v>38</v>
      </c>
      <c r="G2065" s="850"/>
      <c r="H2065" s="594"/>
      <c r="I2065" s="595"/>
      <c r="J2065" s="614"/>
      <c r="K2065" s="615"/>
      <c r="L2065" s="616"/>
      <c r="M2065" s="616"/>
      <c r="N2065" s="617"/>
      <c r="O2065" s="617"/>
      <c r="P2065" s="617"/>
      <c r="Q2065" s="617"/>
      <c r="R2065" s="617"/>
      <c r="S2065" s="323"/>
      <c r="T2065" s="262"/>
      <c r="U2065" s="262"/>
      <c r="V2065" s="262"/>
      <c r="W2065" s="262"/>
      <c r="X2065" s="262"/>
      <c r="Y2065" s="262"/>
      <c r="Z2065" s="618"/>
      <c r="AA2065" s="618"/>
      <c r="AB2065" s="618"/>
      <c r="AC2065" s="42"/>
      <c r="AD2065" s="122"/>
    </row>
    <row r="2066" spans="1:30" s="50" customFormat="1" ht="30" customHeight="1">
      <c r="A2066" s="5"/>
      <c r="B2066" s="24"/>
      <c r="C2066" s="51" t="s">
        <v>3214</v>
      </c>
      <c r="D2066" s="171"/>
      <c r="E2066" s="171"/>
      <c r="F2066" s="802" t="s">
        <v>40</v>
      </c>
      <c r="G2066" s="803"/>
      <c r="H2066" s="619"/>
      <c r="I2066" s="595"/>
      <c r="J2066" s="620"/>
      <c r="K2066" s="244"/>
      <c r="L2066" s="621"/>
      <c r="M2066" s="621"/>
      <c r="N2066" s="622"/>
      <c r="O2066" s="622"/>
      <c r="P2066" s="622"/>
      <c r="Q2066" s="622"/>
      <c r="R2066" s="622"/>
      <c r="S2066" s="60"/>
      <c r="T2066" s="62"/>
      <c r="U2066" s="62"/>
      <c r="V2066" s="62"/>
      <c r="W2066" s="62"/>
      <c r="X2066" s="62"/>
      <c r="Y2066" s="62"/>
      <c r="Z2066" s="215"/>
      <c r="AA2066" s="215"/>
      <c r="AB2066" s="215"/>
      <c r="AC2066" s="63"/>
      <c r="AD2066" s="221"/>
    </row>
    <row r="2067" spans="1:30" s="50" customFormat="1" ht="30" customHeight="1">
      <c r="A2067" s="36"/>
      <c r="B2067" s="37"/>
      <c r="C2067" s="774" t="s">
        <v>3215</v>
      </c>
      <c r="D2067" s="830"/>
      <c r="E2067" s="775"/>
      <c r="F2067" s="762" t="s">
        <v>49</v>
      </c>
      <c r="G2067" s="765"/>
      <c r="H2067" s="611" t="s">
        <v>3216</v>
      </c>
      <c r="I2067" s="603" t="s">
        <v>529</v>
      </c>
      <c r="J2067" s="612">
        <v>4499900</v>
      </c>
      <c r="K2067" s="71" t="s">
        <v>45</v>
      </c>
      <c r="L2067" s="384" t="s">
        <v>46</v>
      </c>
      <c r="M2067" s="384"/>
      <c r="N2067" s="142">
        <f t="shared" ref="N2067" si="1735">M2067</f>
        <v>0</v>
      </c>
      <c r="O2067" s="75">
        <f>N2067</f>
        <v>0</v>
      </c>
      <c r="P2067" s="74">
        <v>3419900</v>
      </c>
      <c r="Q2067" s="74">
        <v>3419900</v>
      </c>
      <c r="R2067" s="74">
        <v>3419900</v>
      </c>
      <c r="S2067" s="610" t="s">
        <v>3205</v>
      </c>
      <c r="T2067" s="77">
        <v>76</v>
      </c>
      <c r="U2067" s="78">
        <f t="shared" ref="U2067:V2067" si="1736">ROUNDUP(X2067,0)</f>
        <v>76</v>
      </c>
      <c r="V2067" s="78">
        <f t="shared" si="1736"/>
        <v>76</v>
      </c>
      <c r="W2067" s="78">
        <v>31.708915184046983</v>
      </c>
      <c r="X2067" s="78">
        <f t="shared" ref="X2067" si="1737">Q2067/J2067*100</f>
        <v>75.999466654814555</v>
      </c>
      <c r="Y2067" s="78">
        <f>(P2067/J2067)*100</f>
        <v>75.999466654814555</v>
      </c>
      <c r="Z2067" s="79">
        <f>J2067-P2067</f>
        <v>1080000</v>
      </c>
      <c r="AA2067" s="79">
        <f>J2067-Q2067</f>
        <v>1080000</v>
      </c>
      <c r="AB2067" s="79" t="e">
        <f>L2067-R2067</f>
        <v>#VALUE!</v>
      </c>
      <c r="AC2067" s="79"/>
      <c r="AD2067" s="589"/>
    </row>
    <row r="2068" spans="1:30" s="50" customFormat="1" ht="30" customHeight="1">
      <c r="A2068" s="5"/>
      <c r="B2068" s="24"/>
      <c r="C2068" s="778" t="s">
        <v>3217</v>
      </c>
      <c r="D2068" s="902"/>
      <c r="E2068" s="779"/>
      <c r="F2068" s="903" t="s">
        <v>3218</v>
      </c>
      <c r="G2068" s="905"/>
      <c r="H2068" s="619"/>
      <c r="I2068" s="595"/>
      <c r="J2068" s="620"/>
      <c r="K2068" s="244"/>
      <c r="L2068" s="621"/>
      <c r="M2068" s="621"/>
      <c r="N2068" s="622"/>
      <c r="O2068" s="622"/>
      <c r="P2068" s="622"/>
      <c r="Q2068" s="622"/>
      <c r="R2068" s="622"/>
      <c r="S2068" s="60"/>
      <c r="T2068" s="62"/>
      <c r="U2068" s="62"/>
      <c r="V2068" s="62"/>
      <c r="W2068" s="62"/>
      <c r="X2068" s="62"/>
      <c r="Y2068" s="62"/>
      <c r="Z2068" s="215"/>
      <c r="AA2068" s="215"/>
      <c r="AB2068" s="215"/>
      <c r="AC2068" s="63"/>
      <c r="AD2068" s="221"/>
    </row>
    <row r="2069" spans="1:30" s="50" customFormat="1" ht="30" customHeight="1">
      <c r="A2069" s="36"/>
      <c r="B2069" s="37"/>
      <c r="C2069" s="66" t="s">
        <v>3113</v>
      </c>
      <c r="D2069" s="67"/>
      <c r="E2069" s="67"/>
      <c r="F2069" s="762" t="s">
        <v>53</v>
      </c>
      <c r="G2069" s="816"/>
      <c r="H2069" s="611" t="s">
        <v>3216</v>
      </c>
      <c r="I2069" s="603" t="s">
        <v>529</v>
      </c>
      <c r="J2069" s="612">
        <v>1910061046</v>
      </c>
      <c r="K2069" s="71" t="s">
        <v>45</v>
      </c>
      <c r="L2069" s="384" t="s">
        <v>46</v>
      </c>
      <c r="M2069" s="384"/>
      <c r="N2069" s="142">
        <v>443619472</v>
      </c>
      <c r="O2069" s="75">
        <v>723939505</v>
      </c>
      <c r="P2069" s="74">
        <v>973708472</v>
      </c>
      <c r="Q2069" s="74">
        <v>1138299059</v>
      </c>
      <c r="R2069" s="74">
        <v>973708472</v>
      </c>
      <c r="S2069" s="610" t="s">
        <v>3205</v>
      </c>
      <c r="T2069" s="77">
        <v>51</v>
      </c>
      <c r="U2069" s="78">
        <f t="shared" ref="U2069:V2071" si="1738">ROUNDUP(X2069,0)</f>
        <v>60</v>
      </c>
      <c r="V2069" s="78">
        <f t="shared" si="1738"/>
        <v>51</v>
      </c>
      <c r="W2069" s="78">
        <v>31.708915184046983</v>
      </c>
      <c r="X2069" s="78">
        <f t="shared" ref="X2069:X2071" si="1739">Q2069/J2069*100</f>
        <v>59.594904643691684</v>
      </c>
      <c r="Y2069" s="78">
        <f>(P2069/J2069)*100</f>
        <v>50.977871834992648</v>
      </c>
      <c r="Z2069" s="79">
        <f t="shared" ref="Z2069:AB2071" si="1740">J2069-P2069</f>
        <v>936352574</v>
      </c>
      <c r="AA2069" s="79">
        <f>J2069-Q2069</f>
        <v>771761987</v>
      </c>
      <c r="AB2069" s="79" t="e">
        <f t="shared" si="1740"/>
        <v>#VALUE!</v>
      </c>
      <c r="AC2069" s="79"/>
      <c r="AD2069" s="589"/>
    </row>
    <row r="2070" spans="1:30" s="50" customFormat="1" ht="30" customHeight="1">
      <c r="A2070" s="36"/>
      <c r="B2070" s="37"/>
      <c r="C2070" s="66" t="s">
        <v>3219</v>
      </c>
      <c r="D2070" s="67"/>
      <c r="E2070" s="67"/>
      <c r="F2070" s="815" t="s">
        <v>3220</v>
      </c>
      <c r="G2070" s="899"/>
      <c r="H2070" s="611" t="s">
        <v>3216</v>
      </c>
      <c r="I2070" s="603" t="s">
        <v>529</v>
      </c>
      <c r="J2070" s="612">
        <v>38673100</v>
      </c>
      <c r="K2070" s="71" t="s">
        <v>45</v>
      </c>
      <c r="L2070" s="384" t="s">
        <v>46</v>
      </c>
      <c r="M2070" s="384"/>
      <c r="N2070" s="142">
        <f t="shared" ref="N2070:R2082" si="1741">M2070</f>
        <v>0</v>
      </c>
      <c r="O2070" s="75">
        <v>9642906</v>
      </c>
      <c r="P2070" s="74">
        <v>16173008</v>
      </c>
      <c r="Q2070" s="74">
        <v>22601610</v>
      </c>
      <c r="R2070" s="74">
        <v>16173008</v>
      </c>
      <c r="S2070" s="610" t="s">
        <v>3205</v>
      </c>
      <c r="T2070" s="77">
        <v>42</v>
      </c>
      <c r="U2070" s="78">
        <f t="shared" si="1738"/>
        <v>59</v>
      </c>
      <c r="V2070" s="78">
        <f t="shared" si="1738"/>
        <v>42</v>
      </c>
      <c r="W2070" s="78">
        <v>31.708915184046983</v>
      </c>
      <c r="X2070" s="78">
        <f t="shared" si="1739"/>
        <v>58.442715996390262</v>
      </c>
      <c r="Y2070" s="78">
        <f>(P2070/J2070)*100</f>
        <v>41.819786880286294</v>
      </c>
      <c r="Z2070" s="79">
        <f t="shared" si="1740"/>
        <v>22500092</v>
      </c>
      <c r="AA2070" s="79">
        <f>J2070-Q2070</f>
        <v>16071490</v>
      </c>
      <c r="AB2070" s="79" t="e">
        <f t="shared" si="1740"/>
        <v>#VALUE!</v>
      </c>
      <c r="AC2070" s="79"/>
      <c r="AD2070" s="589"/>
    </row>
    <row r="2071" spans="1:30" s="50" customFormat="1" ht="30" customHeight="1">
      <c r="A2071" s="36"/>
      <c r="B2071" s="37"/>
      <c r="C2071" s="774" t="s">
        <v>3221</v>
      </c>
      <c r="D2071" s="830"/>
      <c r="E2071" s="775"/>
      <c r="F2071" s="900" t="s">
        <v>3222</v>
      </c>
      <c r="G2071" s="901"/>
      <c r="H2071" s="611" t="s">
        <v>3216</v>
      </c>
      <c r="I2071" s="603" t="s">
        <v>529</v>
      </c>
      <c r="J2071" s="612">
        <v>4499900</v>
      </c>
      <c r="K2071" s="71" t="s">
        <v>45</v>
      </c>
      <c r="L2071" s="384" t="s">
        <v>46</v>
      </c>
      <c r="M2071" s="384"/>
      <c r="N2071" s="142">
        <f t="shared" si="1741"/>
        <v>0</v>
      </c>
      <c r="O2071" s="75">
        <v>899900</v>
      </c>
      <c r="P2071" s="74">
        <v>4499900</v>
      </c>
      <c r="Q2071" s="74">
        <v>4499900</v>
      </c>
      <c r="R2071" s="74">
        <v>4499900</v>
      </c>
      <c r="S2071" s="610" t="s">
        <v>3205</v>
      </c>
      <c r="T2071" s="77">
        <v>100</v>
      </c>
      <c r="U2071" s="78">
        <f t="shared" si="1738"/>
        <v>100</v>
      </c>
      <c r="V2071" s="78">
        <f t="shared" si="1738"/>
        <v>100</v>
      </c>
      <c r="W2071" s="78">
        <v>31.708915184046983</v>
      </c>
      <c r="X2071" s="78">
        <f t="shared" si="1739"/>
        <v>100</v>
      </c>
      <c r="Y2071" s="78">
        <f>(P2071/J2071)*100</f>
        <v>100</v>
      </c>
      <c r="Z2071" s="79">
        <f t="shared" si="1740"/>
        <v>0</v>
      </c>
      <c r="AA2071" s="79">
        <f>J2071-Q2071</f>
        <v>0</v>
      </c>
      <c r="AB2071" s="79" t="e">
        <f t="shared" si="1740"/>
        <v>#VALUE!</v>
      </c>
      <c r="AC2071" s="79"/>
      <c r="AD2071" s="589"/>
    </row>
    <row r="2072" spans="1:30" s="50" customFormat="1" ht="30" customHeight="1">
      <c r="A2072" s="36"/>
      <c r="B2072" s="37"/>
      <c r="C2072" s="778" t="s">
        <v>3223</v>
      </c>
      <c r="D2072" s="902"/>
      <c r="E2072" s="779"/>
      <c r="F2072" s="903" t="s">
        <v>3224</v>
      </c>
      <c r="G2072" s="904"/>
      <c r="H2072" s="623"/>
      <c r="I2072" s="624"/>
      <c r="J2072" s="625"/>
      <c r="K2072" s="133"/>
      <c r="L2072" s="129"/>
      <c r="M2072" s="129"/>
      <c r="N2072" s="303"/>
      <c r="O2072" s="303"/>
      <c r="P2072" s="303"/>
      <c r="Q2072" s="303"/>
      <c r="R2072" s="303"/>
      <c r="S2072" s="495"/>
      <c r="T2072" s="96"/>
      <c r="U2072" s="97"/>
      <c r="V2072" s="97"/>
      <c r="W2072" s="97"/>
      <c r="X2072" s="97"/>
      <c r="Y2072" s="97"/>
      <c r="Z2072" s="98"/>
      <c r="AA2072" s="98"/>
      <c r="AB2072" s="98"/>
      <c r="AC2072" s="98"/>
      <c r="AD2072" s="337"/>
    </row>
    <row r="2073" spans="1:30" s="50" customFormat="1" ht="30" customHeight="1">
      <c r="A2073" s="36"/>
      <c r="B2073" s="37"/>
      <c r="C2073" s="66" t="s">
        <v>3117</v>
      </c>
      <c r="D2073" s="67"/>
      <c r="E2073" s="67"/>
      <c r="F2073" s="762" t="s">
        <v>65</v>
      </c>
      <c r="G2073" s="816"/>
      <c r="H2073" s="611" t="s">
        <v>3216</v>
      </c>
      <c r="I2073" s="603" t="s">
        <v>529</v>
      </c>
      <c r="J2073" s="612">
        <v>3334900</v>
      </c>
      <c r="K2073" s="71" t="s">
        <v>45</v>
      </c>
      <c r="L2073" s="384" t="s">
        <v>46</v>
      </c>
      <c r="M2073" s="384"/>
      <c r="N2073" s="142">
        <f t="shared" si="1741"/>
        <v>0</v>
      </c>
      <c r="O2073" s="75">
        <f t="shared" si="1741"/>
        <v>0</v>
      </c>
      <c r="P2073" s="74">
        <v>992200</v>
      </c>
      <c r="Q2073" s="74">
        <v>992200</v>
      </c>
      <c r="R2073" s="74">
        <v>992200</v>
      </c>
      <c r="S2073" s="610" t="s">
        <v>3205</v>
      </c>
      <c r="T2073" s="77">
        <v>30</v>
      </c>
      <c r="U2073" s="78">
        <f t="shared" ref="U2073:V2076" si="1742">ROUNDUP(X2073,0)</f>
        <v>30</v>
      </c>
      <c r="V2073" s="78">
        <f t="shared" si="1742"/>
        <v>30</v>
      </c>
      <c r="W2073" s="78">
        <v>31.708915184046983</v>
      </c>
      <c r="X2073" s="78">
        <f t="shared" ref="X2073:X2076" si="1743">Q2073/J2073*100</f>
        <v>29.752016552220457</v>
      </c>
      <c r="Y2073" s="78">
        <f>(P2073/J2073)*100</f>
        <v>29.752016552220457</v>
      </c>
      <c r="Z2073" s="79">
        <f t="shared" ref="Z2073:AB2076" si="1744">J2073-P2073</f>
        <v>2342700</v>
      </c>
      <c r="AA2073" s="79">
        <f>J2073-Q2073</f>
        <v>2342700</v>
      </c>
      <c r="AB2073" s="79" t="e">
        <f t="shared" si="1744"/>
        <v>#VALUE!</v>
      </c>
      <c r="AC2073" s="79"/>
      <c r="AD2073" s="589"/>
    </row>
    <row r="2074" spans="1:30" s="50" customFormat="1" ht="30" customHeight="1">
      <c r="A2074" s="36"/>
      <c r="B2074" s="37"/>
      <c r="C2074" s="66" t="s">
        <v>3118</v>
      </c>
      <c r="D2074" s="67"/>
      <c r="E2074" s="67"/>
      <c r="F2074" s="762" t="s">
        <v>67</v>
      </c>
      <c r="G2074" s="899"/>
      <c r="H2074" s="611" t="s">
        <v>3216</v>
      </c>
      <c r="I2074" s="603" t="s">
        <v>529</v>
      </c>
      <c r="J2074" s="612">
        <v>12493600</v>
      </c>
      <c r="K2074" s="71" t="s">
        <v>45</v>
      </c>
      <c r="L2074" s="384" t="s">
        <v>46</v>
      </c>
      <c r="M2074" s="384"/>
      <c r="N2074" s="142">
        <f t="shared" si="1741"/>
        <v>0</v>
      </c>
      <c r="O2074" s="75">
        <v>1912700</v>
      </c>
      <c r="P2074" s="74">
        <v>3904900</v>
      </c>
      <c r="Q2074" s="74">
        <v>5614400</v>
      </c>
      <c r="R2074" s="74">
        <v>3904900</v>
      </c>
      <c r="S2074" s="610" t="s">
        <v>3205</v>
      </c>
      <c r="T2074" s="77">
        <v>32</v>
      </c>
      <c r="U2074" s="78">
        <f t="shared" si="1742"/>
        <v>45</v>
      </c>
      <c r="V2074" s="78">
        <f t="shared" si="1742"/>
        <v>32</v>
      </c>
      <c r="W2074" s="78">
        <v>31.708915184046983</v>
      </c>
      <c r="X2074" s="78">
        <f t="shared" si="1743"/>
        <v>44.938208362681692</v>
      </c>
      <c r="Y2074" s="78">
        <f>(P2074/J2074)*100</f>
        <v>31.255202663763846</v>
      </c>
      <c r="Z2074" s="79">
        <f t="shared" si="1744"/>
        <v>8588700</v>
      </c>
      <c r="AA2074" s="79">
        <f>J2074-Q2074</f>
        <v>6879200</v>
      </c>
      <c r="AB2074" s="79" t="e">
        <f t="shared" si="1744"/>
        <v>#VALUE!</v>
      </c>
      <c r="AC2074" s="79"/>
      <c r="AD2074" s="589"/>
    </row>
    <row r="2075" spans="1:30" s="50" customFormat="1" ht="30" customHeight="1">
      <c r="A2075" s="36"/>
      <c r="B2075" s="37"/>
      <c r="C2075" s="66" t="s">
        <v>3225</v>
      </c>
      <c r="D2075" s="67"/>
      <c r="E2075" s="67"/>
      <c r="F2075" s="762" t="s">
        <v>3226</v>
      </c>
      <c r="G2075" s="899"/>
      <c r="H2075" s="611" t="s">
        <v>3216</v>
      </c>
      <c r="I2075" s="603" t="s">
        <v>529</v>
      </c>
      <c r="J2075" s="612">
        <v>26730000</v>
      </c>
      <c r="K2075" s="71" t="s">
        <v>45</v>
      </c>
      <c r="L2075" s="384" t="s">
        <v>46</v>
      </c>
      <c r="M2075" s="384"/>
      <c r="N2075" s="142">
        <f t="shared" si="1741"/>
        <v>0</v>
      </c>
      <c r="O2075" s="75">
        <v>0</v>
      </c>
      <c r="P2075" s="74">
        <v>3800000</v>
      </c>
      <c r="Q2075" s="74">
        <v>7300000</v>
      </c>
      <c r="R2075" s="74">
        <v>3800000</v>
      </c>
      <c r="S2075" s="610" t="s">
        <v>3205</v>
      </c>
      <c r="T2075" s="77">
        <v>15</v>
      </c>
      <c r="U2075" s="78">
        <f t="shared" si="1742"/>
        <v>28</v>
      </c>
      <c r="V2075" s="78">
        <f t="shared" si="1742"/>
        <v>15</v>
      </c>
      <c r="W2075" s="78">
        <v>31.708915184046983</v>
      </c>
      <c r="X2075" s="78">
        <f t="shared" si="1743"/>
        <v>27.31013842124953</v>
      </c>
      <c r="Y2075" s="78">
        <f>(P2075/J2075)*100</f>
        <v>14.21623643845866</v>
      </c>
      <c r="Z2075" s="79">
        <f t="shared" si="1744"/>
        <v>22930000</v>
      </c>
      <c r="AA2075" s="79">
        <f>J2075-Q2075</f>
        <v>19430000</v>
      </c>
      <c r="AB2075" s="79" t="e">
        <f t="shared" si="1744"/>
        <v>#VALUE!</v>
      </c>
      <c r="AC2075" s="79"/>
      <c r="AD2075" s="589"/>
    </row>
    <row r="2076" spans="1:30" s="50" customFormat="1" ht="30" customHeight="1">
      <c r="A2076" s="36"/>
      <c r="B2076" s="37"/>
      <c r="C2076" s="66" t="s">
        <v>3227</v>
      </c>
      <c r="D2076" s="67"/>
      <c r="E2076" s="67"/>
      <c r="F2076" s="815" t="s">
        <v>3228</v>
      </c>
      <c r="G2076" s="816"/>
      <c r="H2076" s="611" t="s">
        <v>3216</v>
      </c>
      <c r="I2076" s="603" t="s">
        <v>529</v>
      </c>
      <c r="J2076" s="612">
        <v>5287800</v>
      </c>
      <c r="K2076" s="71" t="s">
        <v>45</v>
      </c>
      <c r="L2076" s="384" t="s">
        <v>46</v>
      </c>
      <c r="M2076" s="384"/>
      <c r="N2076" s="142">
        <f t="shared" si="1741"/>
        <v>0</v>
      </c>
      <c r="O2076" s="75">
        <v>1308000</v>
      </c>
      <c r="P2076" s="74">
        <f t="shared" si="1741"/>
        <v>1308000</v>
      </c>
      <c r="Q2076" s="74">
        <v>2208000</v>
      </c>
      <c r="R2076" s="74">
        <f t="shared" si="1741"/>
        <v>2208000</v>
      </c>
      <c r="S2076" s="610" t="s">
        <v>3205</v>
      </c>
      <c r="T2076" s="77">
        <v>25</v>
      </c>
      <c r="U2076" s="78">
        <f t="shared" si="1742"/>
        <v>42</v>
      </c>
      <c r="V2076" s="78">
        <f t="shared" si="1742"/>
        <v>25</v>
      </c>
      <c r="W2076" s="78">
        <v>31.708915184046983</v>
      </c>
      <c r="X2076" s="78">
        <f t="shared" si="1743"/>
        <v>41.756496085328493</v>
      </c>
      <c r="Y2076" s="78">
        <f>(P2076/J2076)*100</f>
        <v>24.736185180982638</v>
      </c>
      <c r="Z2076" s="79">
        <f t="shared" si="1744"/>
        <v>3979800</v>
      </c>
      <c r="AA2076" s="79">
        <f>J2076-Q2076</f>
        <v>3079800</v>
      </c>
      <c r="AB2076" s="79" t="e">
        <f t="shared" si="1744"/>
        <v>#VALUE!</v>
      </c>
      <c r="AC2076" s="79"/>
      <c r="AD2076" s="589"/>
    </row>
    <row r="2077" spans="1:30" s="50" customFormat="1" ht="30" customHeight="1">
      <c r="A2077" s="36"/>
      <c r="B2077" s="37"/>
      <c r="C2077" s="51" t="s">
        <v>3229</v>
      </c>
      <c r="D2077" s="171"/>
      <c r="E2077" s="171"/>
      <c r="F2077" s="903" t="s">
        <v>3230</v>
      </c>
      <c r="G2077" s="905"/>
      <c r="H2077" s="623"/>
      <c r="I2077" s="624"/>
      <c r="J2077" s="626"/>
      <c r="K2077" s="133"/>
      <c r="L2077" s="129"/>
      <c r="M2077" s="129"/>
      <c r="N2077" s="303"/>
      <c r="O2077" s="303"/>
      <c r="P2077" s="303"/>
      <c r="Q2077" s="303"/>
      <c r="R2077" s="303"/>
      <c r="S2077" s="495"/>
      <c r="T2077" s="96"/>
      <c r="U2077" s="97"/>
      <c r="V2077" s="97"/>
      <c r="W2077" s="97"/>
      <c r="X2077" s="97"/>
      <c r="Y2077" s="97"/>
      <c r="Z2077" s="98"/>
      <c r="AA2077" s="98"/>
      <c r="AB2077" s="98"/>
      <c r="AC2077" s="98"/>
      <c r="AD2077" s="337"/>
    </row>
    <row r="2078" spans="1:30" s="50" customFormat="1" ht="30" customHeight="1">
      <c r="A2078" s="36"/>
      <c r="B2078" s="37"/>
      <c r="C2078" s="774" t="s">
        <v>3231</v>
      </c>
      <c r="D2078" s="830"/>
      <c r="E2078" s="775"/>
      <c r="F2078" s="815" t="s">
        <v>3232</v>
      </c>
      <c r="G2078" s="816"/>
      <c r="H2078" s="611" t="s">
        <v>3216</v>
      </c>
      <c r="I2078" s="603" t="s">
        <v>529</v>
      </c>
      <c r="J2078" s="612">
        <v>3000000</v>
      </c>
      <c r="K2078" s="71" t="s">
        <v>45</v>
      </c>
      <c r="L2078" s="384" t="s">
        <v>46</v>
      </c>
      <c r="M2078" s="384"/>
      <c r="N2078" s="142">
        <f t="shared" si="1741"/>
        <v>0</v>
      </c>
      <c r="O2078" s="75">
        <f t="shared" si="1741"/>
        <v>0</v>
      </c>
      <c r="P2078" s="74">
        <v>300000</v>
      </c>
      <c r="Q2078" s="74">
        <v>900000</v>
      </c>
      <c r="R2078" s="74">
        <v>300000</v>
      </c>
      <c r="S2078" s="610" t="s">
        <v>3205</v>
      </c>
      <c r="T2078" s="77">
        <v>10</v>
      </c>
      <c r="U2078" s="78">
        <f t="shared" ref="U2078:V2080" si="1745">ROUNDUP(X2078,0)</f>
        <v>30</v>
      </c>
      <c r="V2078" s="78">
        <f t="shared" si="1745"/>
        <v>10</v>
      </c>
      <c r="W2078" s="78">
        <v>31.708915184046983</v>
      </c>
      <c r="X2078" s="78">
        <f t="shared" ref="X2078:X2080" si="1746">Q2078/J2078*100</f>
        <v>30</v>
      </c>
      <c r="Y2078" s="78">
        <f>(P2078/J2078)*100</f>
        <v>10</v>
      </c>
      <c r="Z2078" s="79">
        <f t="shared" ref="Z2078:AB2080" si="1747">J2078-P2078</f>
        <v>2700000</v>
      </c>
      <c r="AA2078" s="79">
        <f>J2078-Q2078</f>
        <v>2100000</v>
      </c>
      <c r="AB2078" s="79" t="e">
        <f t="shared" si="1747"/>
        <v>#VALUE!</v>
      </c>
      <c r="AC2078" s="79"/>
      <c r="AD2078" s="589"/>
    </row>
    <row r="2079" spans="1:30" s="50" customFormat="1" ht="30" customHeight="1">
      <c r="A2079" s="36"/>
      <c r="B2079" s="37"/>
      <c r="C2079" s="66" t="s">
        <v>3233</v>
      </c>
      <c r="D2079" s="67"/>
      <c r="E2079" s="67"/>
      <c r="F2079" s="815" t="s">
        <v>3234</v>
      </c>
      <c r="G2079" s="816"/>
      <c r="H2079" s="611" t="s">
        <v>3216</v>
      </c>
      <c r="I2079" s="603" t="s">
        <v>529</v>
      </c>
      <c r="J2079" s="612">
        <v>3300000</v>
      </c>
      <c r="K2079" s="71" t="s">
        <v>45</v>
      </c>
      <c r="L2079" s="384" t="s">
        <v>46</v>
      </c>
      <c r="M2079" s="384"/>
      <c r="N2079" s="142">
        <f t="shared" si="1741"/>
        <v>0</v>
      </c>
      <c r="O2079" s="75">
        <f t="shared" si="1741"/>
        <v>0</v>
      </c>
      <c r="P2079" s="74">
        <v>692655</v>
      </c>
      <c r="Q2079" s="74">
        <v>692655</v>
      </c>
      <c r="R2079" s="74">
        <v>692655</v>
      </c>
      <c r="S2079" s="610" t="s">
        <v>3205</v>
      </c>
      <c r="T2079" s="77">
        <v>21</v>
      </c>
      <c r="U2079" s="78">
        <f t="shared" si="1745"/>
        <v>21</v>
      </c>
      <c r="V2079" s="78">
        <f t="shared" si="1745"/>
        <v>21</v>
      </c>
      <c r="W2079" s="78">
        <v>31.708915184046983</v>
      </c>
      <c r="X2079" s="78">
        <f t="shared" si="1746"/>
        <v>20.989545454545457</v>
      </c>
      <c r="Y2079" s="78">
        <f>(P2079/J2079)*100</f>
        <v>20.989545454545457</v>
      </c>
      <c r="Z2079" s="79">
        <f t="shared" si="1747"/>
        <v>2607345</v>
      </c>
      <c r="AA2079" s="79">
        <f>J2079-Q2079</f>
        <v>2607345</v>
      </c>
      <c r="AB2079" s="79" t="e">
        <f t="shared" si="1747"/>
        <v>#VALUE!</v>
      </c>
      <c r="AC2079" s="79"/>
      <c r="AD2079" s="589"/>
    </row>
    <row r="2080" spans="1:30" s="50" customFormat="1" ht="30" customHeight="1">
      <c r="A2080" s="36"/>
      <c r="B2080" s="37"/>
      <c r="C2080" s="774" t="s">
        <v>3235</v>
      </c>
      <c r="D2080" s="830"/>
      <c r="E2080" s="775"/>
      <c r="F2080" s="815" t="s">
        <v>3236</v>
      </c>
      <c r="G2080" s="816"/>
      <c r="H2080" s="611" t="s">
        <v>3216</v>
      </c>
      <c r="I2080" s="603" t="s">
        <v>529</v>
      </c>
      <c r="J2080" s="612">
        <v>54591300</v>
      </c>
      <c r="K2080" s="71" t="s">
        <v>45</v>
      </c>
      <c r="L2080" s="384" t="s">
        <v>46</v>
      </c>
      <c r="M2080" s="384"/>
      <c r="N2080" s="142">
        <v>9000000</v>
      </c>
      <c r="O2080" s="75">
        <f t="shared" si="1741"/>
        <v>9000000</v>
      </c>
      <c r="P2080" s="74">
        <v>22500000</v>
      </c>
      <c r="Q2080" s="74">
        <v>31500000</v>
      </c>
      <c r="R2080" s="74">
        <v>22500000</v>
      </c>
      <c r="S2080" s="610" t="s">
        <v>3205</v>
      </c>
      <c r="T2080" s="77">
        <v>42</v>
      </c>
      <c r="U2080" s="78">
        <f t="shared" si="1745"/>
        <v>58</v>
      </c>
      <c r="V2080" s="78">
        <f t="shared" si="1745"/>
        <v>42</v>
      </c>
      <c r="W2080" s="78">
        <v>31.708915184046983</v>
      </c>
      <c r="X2080" s="78">
        <f t="shared" si="1746"/>
        <v>57.701501887663419</v>
      </c>
      <c r="Y2080" s="78">
        <f>(P2080/J2080)*100</f>
        <v>41.215358491188155</v>
      </c>
      <c r="Z2080" s="79">
        <f t="shared" si="1747"/>
        <v>32091300</v>
      </c>
      <c r="AA2080" s="79">
        <f>J2080-Q2080</f>
        <v>23091300</v>
      </c>
      <c r="AB2080" s="79" t="e">
        <f t="shared" si="1747"/>
        <v>#VALUE!</v>
      </c>
      <c r="AC2080" s="79"/>
      <c r="AD2080" s="589"/>
    </row>
    <row r="2081" spans="1:30" s="50" customFormat="1" ht="30" customHeight="1">
      <c r="A2081" s="36"/>
      <c r="B2081" s="37"/>
      <c r="C2081" s="778" t="s">
        <v>3237</v>
      </c>
      <c r="D2081" s="902"/>
      <c r="E2081" s="779"/>
      <c r="F2081" s="802" t="s">
        <v>90</v>
      </c>
      <c r="G2081" s="817"/>
      <c r="H2081" s="623"/>
      <c r="I2081" s="624"/>
      <c r="J2081" s="620"/>
      <c r="K2081" s="133"/>
      <c r="L2081" s="129"/>
      <c r="M2081" s="129"/>
      <c r="N2081" s="303"/>
      <c r="O2081" s="303"/>
      <c r="P2081" s="303"/>
      <c r="Q2081" s="303"/>
      <c r="R2081" s="303"/>
      <c r="S2081" s="495"/>
      <c r="T2081" s="96"/>
      <c r="U2081" s="97"/>
      <c r="V2081" s="97"/>
      <c r="W2081" s="97"/>
      <c r="X2081" s="97"/>
      <c r="Y2081" s="97"/>
      <c r="Z2081" s="98"/>
      <c r="AA2081" s="98"/>
      <c r="AB2081" s="98"/>
      <c r="AC2081" s="98"/>
      <c r="AD2081" s="337"/>
    </row>
    <row r="2082" spans="1:30" s="50" customFormat="1" ht="30" customHeight="1">
      <c r="A2082" s="36"/>
      <c r="B2082" s="37"/>
      <c r="C2082" s="774" t="s">
        <v>3238</v>
      </c>
      <c r="D2082" s="830"/>
      <c r="E2082" s="775"/>
      <c r="F2082" s="762" t="s">
        <v>3239</v>
      </c>
      <c r="G2082" s="765"/>
      <c r="H2082" s="611" t="s">
        <v>3216</v>
      </c>
      <c r="I2082" s="603" t="s">
        <v>529</v>
      </c>
      <c r="J2082" s="612">
        <v>26140400</v>
      </c>
      <c r="K2082" s="71" t="s">
        <v>45</v>
      </c>
      <c r="L2082" s="384" t="s">
        <v>46</v>
      </c>
      <c r="M2082" s="384"/>
      <c r="N2082" s="142">
        <f t="shared" si="1741"/>
        <v>0</v>
      </c>
      <c r="O2082" s="75">
        <v>7382250</v>
      </c>
      <c r="P2082" s="74">
        <v>7382250</v>
      </c>
      <c r="Q2082" s="74">
        <v>13770050</v>
      </c>
      <c r="R2082" s="74">
        <v>7382250</v>
      </c>
      <c r="S2082" s="610" t="s">
        <v>3205</v>
      </c>
      <c r="T2082" s="77">
        <v>29</v>
      </c>
      <c r="U2082" s="78">
        <f t="shared" ref="U2082:V2082" si="1748">ROUNDUP(X2082,0)</f>
        <v>53</v>
      </c>
      <c r="V2082" s="78">
        <f t="shared" si="1748"/>
        <v>29</v>
      </c>
      <c r="W2082" s="78">
        <v>31.708915184046983</v>
      </c>
      <c r="X2082" s="78">
        <f t="shared" ref="X2082" si="1749">Q2082/J2082*100</f>
        <v>52.67727349237196</v>
      </c>
      <c r="Y2082" s="78">
        <f>(P2082/J2082)*100</f>
        <v>28.240769077749384</v>
      </c>
      <c r="Z2082" s="79">
        <f>J2082-P2082</f>
        <v>18758150</v>
      </c>
      <c r="AA2082" s="79">
        <f>J2082-Q2082</f>
        <v>12370350</v>
      </c>
      <c r="AB2082" s="79" t="e">
        <f>L2082-R2082</f>
        <v>#VALUE!</v>
      </c>
      <c r="AC2082" s="79"/>
      <c r="AD2082" s="589"/>
    </row>
    <row r="2083" spans="1:30" s="50" customFormat="1" ht="30" customHeight="1">
      <c r="A2083" s="36"/>
      <c r="B2083" s="37"/>
      <c r="C2083" s="51" t="s">
        <v>3240</v>
      </c>
      <c r="D2083" s="171"/>
      <c r="E2083" s="171"/>
      <c r="F2083" s="802" t="s">
        <v>3132</v>
      </c>
      <c r="G2083" s="817"/>
      <c r="H2083" s="623"/>
      <c r="I2083" s="624"/>
      <c r="J2083" s="620"/>
      <c r="K2083" s="133"/>
      <c r="L2083" s="129"/>
      <c r="M2083" s="129"/>
      <c r="N2083" s="303"/>
      <c r="O2083" s="303"/>
      <c r="P2083" s="303"/>
      <c r="Q2083" s="303"/>
      <c r="R2083" s="303"/>
      <c r="S2083" s="495"/>
      <c r="T2083" s="96"/>
      <c r="U2083" s="97"/>
      <c r="V2083" s="97"/>
      <c r="W2083" s="97"/>
      <c r="X2083" s="97"/>
      <c r="Y2083" s="97"/>
      <c r="Z2083" s="98"/>
      <c r="AA2083" s="98"/>
      <c r="AB2083" s="98"/>
      <c r="AC2083" s="98"/>
      <c r="AD2083" s="337"/>
    </row>
    <row r="2084" spans="1:30" s="50" customFormat="1" ht="30" customHeight="1">
      <c r="A2084" s="36"/>
      <c r="B2084" s="37"/>
      <c r="C2084" s="627" t="s">
        <v>3241</v>
      </c>
      <c r="D2084" s="628"/>
      <c r="E2084" s="628"/>
      <c r="F2084" s="802" t="s">
        <v>3134</v>
      </c>
      <c r="G2084" s="817"/>
      <c r="H2084" s="623"/>
      <c r="I2084" s="624"/>
      <c r="J2084" s="629"/>
      <c r="K2084" s="133"/>
      <c r="L2084" s="129"/>
      <c r="M2084" s="129"/>
      <c r="N2084" s="303"/>
      <c r="O2084" s="303"/>
      <c r="P2084" s="303"/>
      <c r="Q2084" s="303"/>
      <c r="R2084" s="303"/>
      <c r="S2084" s="495"/>
      <c r="T2084" s="96"/>
      <c r="U2084" s="97"/>
      <c r="V2084" s="97"/>
      <c r="W2084" s="97"/>
      <c r="X2084" s="97"/>
      <c r="Y2084" s="97"/>
      <c r="Z2084" s="98"/>
      <c r="AA2084" s="98"/>
      <c r="AB2084" s="98"/>
      <c r="AC2084" s="98"/>
      <c r="AD2084" s="337"/>
    </row>
    <row r="2085" spans="1:30" s="50" customFormat="1" ht="30" customHeight="1">
      <c r="A2085" s="36"/>
      <c r="B2085" s="37"/>
      <c r="C2085" s="500" t="s">
        <v>3135</v>
      </c>
      <c r="D2085" s="630"/>
      <c r="E2085" s="630"/>
      <c r="F2085" s="762" t="s">
        <v>3136</v>
      </c>
      <c r="G2085" s="765"/>
      <c r="H2085" s="611" t="s">
        <v>3216</v>
      </c>
      <c r="I2085" s="603" t="s">
        <v>529</v>
      </c>
      <c r="J2085" s="631">
        <v>97805300</v>
      </c>
      <c r="K2085" s="71" t="s">
        <v>45</v>
      </c>
      <c r="L2085" s="384" t="s">
        <v>46</v>
      </c>
      <c r="M2085" s="384"/>
      <c r="N2085" s="142">
        <v>13210000</v>
      </c>
      <c r="O2085" s="75">
        <v>14730000</v>
      </c>
      <c r="P2085" s="74">
        <v>22740000</v>
      </c>
      <c r="Q2085" s="74">
        <v>32437000</v>
      </c>
      <c r="R2085" s="74">
        <v>22740000</v>
      </c>
      <c r="S2085" s="610" t="s">
        <v>3205</v>
      </c>
      <c r="T2085" s="77">
        <v>24</v>
      </c>
      <c r="U2085" s="78">
        <f>ROUNDUP(X2085,0)</f>
        <v>34</v>
      </c>
      <c r="V2085" s="78">
        <f t="shared" ref="V2085" si="1750">ROUNDUP(Y2085,0)</f>
        <v>24</v>
      </c>
      <c r="W2085" s="78">
        <v>31.708915184046983</v>
      </c>
      <c r="X2085" s="78">
        <f t="shared" ref="X2085" si="1751">Q2085/J2085*100</f>
        <v>33.164869388468723</v>
      </c>
      <c r="Y2085" s="78">
        <f>(P2085/J2085)*100</f>
        <v>23.250273758170572</v>
      </c>
      <c r="Z2085" s="79">
        <f>J2085-P2085</f>
        <v>75065300</v>
      </c>
      <c r="AA2085" s="79">
        <f>J2085-Q2085</f>
        <v>65368300</v>
      </c>
      <c r="AB2085" s="79" t="e">
        <f>L2085-R2085</f>
        <v>#VALUE!</v>
      </c>
      <c r="AC2085" s="79"/>
      <c r="AD2085" s="589"/>
    </row>
    <row r="2086" spans="1:30" s="104" customFormat="1" ht="30" customHeight="1">
      <c r="A2086" s="36"/>
      <c r="B2086" s="37"/>
      <c r="C2086" s="25" t="s">
        <v>3242</v>
      </c>
      <c r="D2086" s="109"/>
      <c r="E2086" s="109"/>
      <c r="F2086" s="770" t="s">
        <v>3243</v>
      </c>
      <c r="G2086" s="771"/>
      <c r="H2086" s="27"/>
      <c r="I2086" s="28"/>
      <c r="J2086" s="258"/>
      <c r="K2086" s="207"/>
      <c r="L2086" s="320"/>
      <c r="M2086" s="320"/>
      <c r="N2086" s="258"/>
      <c r="O2086" s="258"/>
      <c r="P2086" s="258"/>
      <c r="Q2086" s="258"/>
      <c r="R2086" s="258"/>
      <c r="S2086" s="209"/>
      <c r="T2086" s="259"/>
      <c r="U2086" s="259"/>
      <c r="V2086" s="259"/>
      <c r="W2086" s="259"/>
      <c r="X2086" s="259"/>
      <c r="Y2086" s="259"/>
      <c r="Z2086" s="258"/>
      <c r="AA2086" s="258"/>
      <c r="AB2086" s="258"/>
      <c r="AC2086" s="111"/>
      <c r="AD2086" s="112"/>
    </row>
    <row r="2087" spans="1:30" s="104" customFormat="1" ht="30" customHeight="1">
      <c r="A2087" s="36"/>
      <c r="B2087" s="37"/>
      <c r="C2087" s="123" t="s">
        <v>3139</v>
      </c>
      <c r="D2087" s="124"/>
      <c r="E2087" s="124"/>
      <c r="F2087" s="894" t="s">
        <v>3140</v>
      </c>
      <c r="G2087" s="895"/>
      <c r="H2087" s="125"/>
      <c r="I2087" s="520"/>
      <c r="J2087" s="584"/>
      <c r="K2087" s="585"/>
      <c r="L2087" s="582"/>
      <c r="M2087" s="582"/>
      <c r="N2087" s="586"/>
      <c r="O2087" s="586"/>
      <c r="P2087" s="586"/>
      <c r="Q2087" s="586"/>
      <c r="R2087" s="586"/>
      <c r="S2087" s="495"/>
      <c r="T2087" s="133"/>
      <c r="U2087" s="133"/>
      <c r="V2087" s="133"/>
      <c r="W2087" s="133"/>
      <c r="X2087" s="133"/>
      <c r="Y2087" s="133"/>
      <c r="Z2087" s="276"/>
      <c r="AA2087" s="276"/>
      <c r="AB2087" s="276"/>
      <c r="AC2087" s="98"/>
      <c r="AD2087" s="337"/>
    </row>
    <row r="2088" spans="1:30" s="104" customFormat="1" ht="30" customHeight="1">
      <c r="A2088" s="36"/>
      <c r="B2088" s="37"/>
      <c r="C2088" s="123" t="s">
        <v>3141</v>
      </c>
      <c r="D2088" s="124"/>
      <c r="E2088" s="124"/>
      <c r="F2088" s="894" t="s">
        <v>3142</v>
      </c>
      <c r="G2088" s="895"/>
      <c r="H2088" s="125"/>
      <c r="I2088" s="520"/>
      <c r="J2088" s="584"/>
      <c r="K2088" s="585"/>
      <c r="L2088" s="582"/>
      <c r="M2088" s="582"/>
      <c r="N2088" s="586"/>
      <c r="O2088" s="586"/>
      <c r="P2088" s="586"/>
      <c r="Q2088" s="586"/>
      <c r="R2088" s="586"/>
      <c r="S2088" s="495"/>
      <c r="T2088" s="133"/>
      <c r="U2088" s="133"/>
      <c r="V2088" s="133"/>
      <c r="W2088" s="133"/>
      <c r="X2088" s="133"/>
      <c r="Y2088" s="133"/>
      <c r="Z2088" s="276"/>
      <c r="AA2088" s="276"/>
      <c r="AB2088" s="276"/>
      <c r="AC2088" s="98"/>
      <c r="AD2088" s="337"/>
    </row>
    <row r="2089" spans="1:30" s="50" customFormat="1" ht="30" customHeight="1">
      <c r="A2089" s="277"/>
      <c r="B2089" s="278"/>
      <c r="C2089" s="593" t="s">
        <v>3146</v>
      </c>
      <c r="D2089" s="590"/>
      <c r="E2089" s="591"/>
      <c r="F2089" s="897" t="s">
        <v>3147</v>
      </c>
      <c r="G2089" s="898"/>
      <c r="H2089" s="611" t="s">
        <v>3216</v>
      </c>
      <c r="I2089" s="587" t="s">
        <v>529</v>
      </c>
      <c r="J2089" s="295">
        <v>532706035</v>
      </c>
      <c r="K2089" s="71" t="s">
        <v>3145</v>
      </c>
      <c r="L2089" s="372" t="s">
        <v>1115</v>
      </c>
      <c r="M2089" s="592"/>
      <c r="N2089" s="142">
        <f t="shared" ref="N2089:R2090" si="1752">M2089</f>
        <v>0</v>
      </c>
      <c r="O2089" s="75">
        <f t="shared" si="1752"/>
        <v>0</v>
      </c>
      <c r="P2089" s="74">
        <f t="shared" si="1752"/>
        <v>0</v>
      </c>
      <c r="Q2089" s="74">
        <f t="shared" si="1752"/>
        <v>0</v>
      </c>
      <c r="R2089" s="74">
        <f t="shared" si="1752"/>
        <v>0</v>
      </c>
      <c r="S2089" s="610" t="s">
        <v>3204</v>
      </c>
      <c r="T2089" s="77">
        <v>0</v>
      </c>
      <c r="U2089" s="78">
        <v>0</v>
      </c>
      <c r="V2089" s="78">
        <f t="shared" ref="V2089:V2091" si="1753">ROUNDUP(Y2089,0)</f>
        <v>0</v>
      </c>
      <c r="W2089" s="78">
        <v>0</v>
      </c>
      <c r="X2089" s="78">
        <v>0</v>
      </c>
      <c r="Y2089" s="78">
        <f>(P2089/J2089)*100</f>
        <v>0</v>
      </c>
      <c r="Z2089" s="79">
        <f t="shared" ref="Z2089:AB2091" si="1754">J2089-P2089</f>
        <v>532706035</v>
      </c>
      <c r="AA2089" s="79">
        <f>J2089-Q2089</f>
        <v>532706035</v>
      </c>
      <c r="AB2089" s="79" t="e">
        <f t="shared" si="1754"/>
        <v>#VALUE!</v>
      </c>
      <c r="AC2089" s="79"/>
      <c r="AD2089" s="589"/>
    </row>
    <row r="2090" spans="1:30" s="50" customFormat="1" ht="30" customHeight="1">
      <c r="A2090" s="277"/>
      <c r="B2090" s="278"/>
      <c r="C2090" s="66" t="s">
        <v>3149</v>
      </c>
      <c r="D2090" s="590"/>
      <c r="E2090" s="591"/>
      <c r="F2090" s="832" t="s">
        <v>3150</v>
      </c>
      <c r="G2090" s="906"/>
      <c r="H2090" s="611" t="s">
        <v>3216</v>
      </c>
      <c r="I2090" s="587" t="s">
        <v>529</v>
      </c>
      <c r="J2090" s="295">
        <v>97777300</v>
      </c>
      <c r="K2090" s="71" t="s">
        <v>3145</v>
      </c>
      <c r="L2090" s="384" t="s">
        <v>46</v>
      </c>
      <c r="M2090" s="592"/>
      <c r="N2090" s="142">
        <f t="shared" si="1752"/>
        <v>0</v>
      </c>
      <c r="O2090" s="75">
        <f t="shared" si="1752"/>
        <v>0</v>
      </c>
      <c r="P2090" s="74">
        <f t="shared" si="1752"/>
        <v>0</v>
      </c>
      <c r="Q2090" s="74">
        <f t="shared" si="1752"/>
        <v>0</v>
      </c>
      <c r="R2090" s="74">
        <f t="shared" si="1752"/>
        <v>0</v>
      </c>
      <c r="S2090" s="610" t="s">
        <v>3204</v>
      </c>
      <c r="T2090" s="77">
        <v>0</v>
      </c>
      <c r="U2090" s="78">
        <v>0</v>
      </c>
      <c r="V2090" s="78">
        <f t="shared" si="1753"/>
        <v>0</v>
      </c>
      <c r="W2090" s="78">
        <v>0</v>
      </c>
      <c r="X2090" s="78">
        <v>0</v>
      </c>
      <c r="Y2090" s="78">
        <f>(P2090/J2090)*100</f>
        <v>0</v>
      </c>
      <c r="Z2090" s="79">
        <f t="shared" si="1754"/>
        <v>97777300</v>
      </c>
      <c r="AA2090" s="79">
        <f>J2090-Q2090</f>
        <v>97777300</v>
      </c>
      <c r="AB2090" s="79" t="e">
        <f t="shared" si="1754"/>
        <v>#VALUE!</v>
      </c>
      <c r="AC2090" s="79"/>
      <c r="AD2090" s="589"/>
    </row>
    <row r="2091" spans="1:30" s="632" customFormat="1" ht="30" customHeight="1">
      <c r="A2091" s="36"/>
      <c r="B2091" s="37"/>
      <c r="C2091" s="25" t="s">
        <v>3244</v>
      </c>
      <c r="D2091" s="109"/>
      <c r="E2091" s="109"/>
      <c r="F2091" s="770" t="s">
        <v>3245</v>
      </c>
      <c r="G2091" s="771"/>
      <c r="H2091" s="348"/>
      <c r="I2091" s="28"/>
      <c r="J2091" s="258">
        <f>SUM(J2092:J2117)</f>
        <v>1719812788</v>
      </c>
      <c r="K2091" s="207"/>
      <c r="L2091" s="320"/>
      <c r="M2091" s="320"/>
      <c r="N2091" s="258">
        <f>SUM(N2092:N2117)</f>
        <v>397981450</v>
      </c>
      <c r="O2091" s="258">
        <f>SUM(O2092:O2117)</f>
        <v>516289331</v>
      </c>
      <c r="P2091" s="258">
        <f>SUM(P2092:P2117)</f>
        <v>546048600</v>
      </c>
      <c r="Q2091" s="258">
        <f>SUM(Q2092:Q2117)</f>
        <v>954297691</v>
      </c>
      <c r="R2091" s="258">
        <f>SUM(R2092:R2117)</f>
        <v>549082800</v>
      </c>
      <c r="S2091" s="209"/>
      <c r="T2091" s="259">
        <v>32</v>
      </c>
      <c r="U2091" s="259">
        <f>ROUNDUP(X2091,0)</f>
        <v>56</v>
      </c>
      <c r="V2091" s="259">
        <f t="shared" si="1753"/>
        <v>32</v>
      </c>
      <c r="W2091" s="259">
        <v>31.708915184046983</v>
      </c>
      <c r="X2091" s="259">
        <f>Q2091/J2091*100</f>
        <v>55.48846349199259</v>
      </c>
      <c r="Y2091" s="259">
        <f>(P2091/J2091)*100</f>
        <v>31.750467481696621</v>
      </c>
      <c r="Z2091" s="29">
        <f t="shared" si="1754"/>
        <v>1173764188</v>
      </c>
      <c r="AA2091" s="29">
        <f>J2091-Q2091</f>
        <v>765515097</v>
      </c>
      <c r="AB2091" s="29">
        <f t="shared" si="1754"/>
        <v>-549082800</v>
      </c>
      <c r="AC2091" s="111"/>
      <c r="AD2091" s="112"/>
    </row>
    <row r="2092" spans="1:30" s="349" customFormat="1" ht="30" customHeight="1">
      <c r="A2092" s="5"/>
      <c r="B2092" s="24"/>
      <c r="C2092" s="38" t="s">
        <v>3246</v>
      </c>
      <c r="D2092" s="39"/>
      <c r="E2092" s="39"/>
      <c r="F2092" s="800" t="s">
        <v>38</v>
      </c>
      <c r="G2092" s="850"/>
      <c r="H2092" s="633"/>
      <c r="I2092" s="595"/>
      <c r="J2092" s="488"/>
      <c r="K2092" s="600"/>
      <c r="L2092" s="601"/>
      <c r="M2092" s="601"/>
      <c r="N2092" s="606"/>
      <c r="O2092" s="606"/>
      <c r="P2092" s="606"/>
      <c r="Q2092" s="606"/>
      <c r="R2092" s="606"/>
      <c r="S2092" s="323"/>
      <c r="T2092" s="120"/>
      <c r="U2092" s="120"/>
      <c r="V2092" s="120"/>
      <c r="W2092" s="120"/>
      <c r="X2092" s="120"/>
      <c r="Y2092" s="120"/>
      <c r="Z2092" s="210"/>
      <c r="AA2092" s="210"/>
      <c r="AB2092" s="210"/>
      <c r="AC2092" s="42"/>
      <c r="AD2092" s="122"/>
    </row>
    <row r="2093" spans="1:30" s="35" customFormat="1" ht="30" customHeight="1">
      <c r="A2093" s="5"/>
      <c r="B2093" s="24"/>
      <c r="C2093" s="51" t="s">
        <v>3247</v>
      </c>
      <c r="D2093" s="171"/>
      <c r="E2093" s="171"/>
      <c r="F2093" s="802" t="s">
        <v>40</v>
      </c>
      <c r="G2093" s="803"/>
      <c r="H2093" s="633"/>
      <c r="I2093" s="595"/>
      <c r="J2093" s="289"/>
      <c r="K2093" s="216"/>
      <c r="L2093" s="596"/>
      <c r="M2093" s="596"/>
      <c r="N2093" s="608"/>
      <c r="O2093" s="608"/>
      <c r="P2093" s="608"/>
      <c r="Q2093" s="608"/>
      <c r="R2093" s="608"/>
      <c r="S2093" s="292"/>
      <c r="T2093" s="220"/>
      <c r="U2093" s="220"/>
      <c r="V2093" s="220"/>
      <c r="W2093" s="220"/>
      <c r="X2093" s="220"/>
      <c r="Y2093" s="220"/>
      <c r="Z2093" s="215"/>
      <c r="AA2093" s="215"/>
      <c r="AB2093" s="215"/>
      <c r="AC2093" s="63"/>
      <c r="AD2093" s="221"/>
    </row>
    <row r="2094" spans="1:30" s="50" customFormat="1" ht="30" customHeight="1">
      <c r="A2094" s="36"/>
      <c r="B2094" s="37"/>
      <c r="C2094" s="66" t="s">
        <v>3248</v>
      </c>
      <c r="D2094" s="67"/>
      <c r="E2094" s="67"/>
      <c r="F2094" s="762" t="s">
        <v>49</v>
      </c>
      <c r="G2094" s="785"/>
      <c r="H2094" s="634" t="s">
        <v>3249</v>
      </c>
      <c r="I2094" s="603" t="s">
        <v>673</v>
      </c>
      <c r="J2094" s="295">
        <v>1999800</v>
      </c>
      <c r="K2094" s="71" t="s">
        <v>45</v>
      </c>
      <c r="L2094" s="384" t="s">
        <v>46</v>
      </c>
      <c r="M2094" s="384"/>
      <c r="N2094" s="142">
        <f t="shared" ref="N2094" si="1755">M2094</f>
        <v>0</v>
      </c>
      <c r="O2094" s="75">
        <v>404400</v>
      </c>
      <c r="P2094" s="74">
        <f t="shared" ref="P2094:R2094" si="1756">O2094</f>
        <v>404400</v>
      </c>
      <c r="Q2094" s="74">
        <v>1664400</v>
      </c>
      <c r="R2094" s="74">
        <f t="shared" si="1756"/>
        <v>1664400</v>
      </c>
      <c r="S2094" s="610" t="s">
        <v>3250</v>
      </c>
      <c r="T2094" s="77">
        <v>21</v>
      </c>
      <c r="U2094" s="78">
        <f>ROUNDUP(X2094,0)</f>
        <v>84</v>
      </c>
      <c r="V2094" s="78">
        <f t="shared" ref="V2094" si="1757">ROUNDUP(Y2094,0)</f>
        <v>21</v>
      </c>
      <c r="W2094" s="78">
        <v>31.708915184046983</v>
      </c>
      <c r="X2094" s="78">
        <f t="shared" ref="X2094" si="1758">Q2094/J2094*100</f>
        <v>83.228322832283226</v>
      </c>
      <c r="Y2094" s="78">
        <f>(P2094/J2094)*100</f>
        <v>20.22202220222022</v>
      </c>
      <c r="Z2094" s="79">
        <f>J2094-P2094</f>
        <v>1595400</v>
      </c>
      <c r="AA2094" s="79">
        <f>J2094-Q2094</f>
        <v>335400</v>
      </c>
      <c r="AB2094" s="79" t="e">
        <f>L2094-R2094</f>
        <v>#VALUE!</v>
      </c>
      <c r="AC2094" s="79"/>
      <c r="AD2094" s="589"/>
    </row>
    <row r="2095" spans="1:30" s="35" customFormat="1" ht="30" customHeight="1">
      <c r="A2095" s="5"/>
      <c r="B2095" s="24"/>
      <c r="C2095" s="51" t="s">
        <v>3251</v>
      </c>
      <c r="D2095" s="171"/>
      <c r="E2095" s="171"/>
      <c r="F2095" s="802" t="s">
        <v>51</v>
      </c>
      <c r="G2095" s="817"/>
      <c r="H2095" s="633"/>
      <c r="I2095" s="595"/>
      <c r="J2095" s="289"/>
      <c r="K2095" s="216"/>
      <c r="L2095" s="596"/>
      <c r="M2095" s="596"/>
      <c r="N2095" s="608"/>
      <c r="O2095" s="608"/>
      <c r="P2095" s="608"/>
      <c r="Q2095" s="608"/>
      <c r="R2095" s="608"/>
      <c r="S2095" s="292"/>
      <c r="T2095" s="220"/>
      <c r="U2095" s="220"/>
      <c r="V2095" s="220"/>
      <c r="W2095" s="220"/>
      <c r="X2095" s="220"/>
      <c r="Y2095" s="220"/>
      <c r="Z2095" s="215"/>
      <c r="AA2095" s="215"/>
      <c r="AB2095" s="215"/>
      <c r="AC2095" s="63"/>
      <c r="AD2095" s="221"/>
    </row>
    <row r="2096" spans="1:30" s="50" customFormat="1" ht="30" customHeight="1">
      <c r="A2096" s="36"/>
      <c r="B2096" s="37"/>
      <c r="C2096" s="66" t="s">
        <v>3252</v>
      </c>
      <c r="D2096" s="67"/>
      <c r="E2096" s="67"/>
      <c r="F2096" s="762" t="s">
        <v>53</v>
      </c>
      <c r="G2096" s="765"/>
      <c r="H2096" s="634" t="s">
        <v>3249</v>
      </c>
      <c r="I2096" s="603" t="s">
        <v>673</v>
      </c>
      <c r="J2096" s="295">
        <v>1441586088</v>
      </c>
      <c r="K2096" s="71" t="s">
        <v>45</v>
      </c>
      <c r="L2096" s="384" t="s">
        <v>46</v>
      </c>
      <c r="M2096" s="384"/>
      <c r="N2096" s="142">
        <v>353178550</v>
      </c>
      <c r="O2096" s="75">
        <v>453347231</v>
      </c>
      <c r="P2096" s="74">
        <v>455902900</v>
      </c>
      <c r="Q2096" s="74">
        <v>819567541</v>
      </c>
      <c r="R2096" s="74">
        <v>455902900</v>
      </c>
      <c r="S2096" s="610" t="s">
        <v>3250</v>
      </c>
      <c r="T2096" s="77">
        <v>32</v>
      </c>
      <c r="U2096" s="78">
        <f t="shared" ref="U2096:V2098" si="1759">ROUNDUP(X2096,0)</f>
        <v>57</v>
      </c>
      <c r="V2096" s="78">
        <f t="shared" si="1759"/>
        <v>32</v>
      </c>
      <c r="W2096" s="78">
        <v>31.708915184046983</v>
      </c>
      <c r="X2096" s="78">
        <f t="shared" ref="X2096:X2098" si="1760">Q2096/J2096*100</f>
        <v>56.851793161866304</v>
      </c>
      <c r="Y2096" s="78">
        <f>(P2096/J2096)*100</f>
        <v>31.62509015555927</v>
      </c>
      <c r="Z2096" s="79">
        <f t="shared" ref="Z2096:AB2098" si="1761">J2096-P2096</f>
        <v>985683188</v>
      </c>
      <c r="AA2096" s="79">
        <f>J2096-Q2096</f>
        <v>622018547</v>
      </c>
      <c r="AB2096" s="79" t="e">
        <f t="shared" si="1761"/>
        <v>#VALUE!</v>
      </c>
      <c r="AC2096" s="79"/>
      <c r="AD2096" s="589"/>
    </row>
    <row r="2097" spans="1:30" s="50" customFormat="1" ht="30" customHeight="1">
      <c r="A2097" s="36"/>
      <c r="B2097" s="37"/>
      <c r="C2097" s="66" t="s">
        <v>3114</v>
      </c>
      <c r="D2097" s="67"/>
      <c r="E2097" s="67"/>
      <c r="F2097" s="762" t="s">
        <v>174</v>
      </c>
      <c r="G2097" s="765"/>
      <c r="H2097" s="634" t="s">
        <v>3249</v>
      </c>
      <c r="I2097" s="603" t="s">
        <v>673</v>
      </c>
      <c r="J2097" s="295">
        <v>35007600</v>
      </c>
      <c r="K2097" s="71" t="s">
        <v>45</v>
      </c>
      <c r="L2097" s="384" t="s">
        <v>46</v>
      </c>
      <c r="M2097" s="384"/>
      <c r="N2097" s="142">
        <v>7986900</v>
      </c>
      <c r="O2097" s="75">
        <v>8346900</v>
      </c>
      <c r="P2097" s="74">
        <v>13261500</v>
      </c>
      <c r="Q2097" s="74">
        <v>17363800</v>
      </c>
      <c r="R2097" s="74">
        <v>13261500</v>
      </c>
      <c r="S2097" s="610" t="s">
        <v>3250</v>
      </c>
      <c r="T2097" s="77">
        <v>38</v>
      </c>
      <c r="U2097" s="78">
        <f t="shared" si="1759"/>
        <v>50</v>
      </c>
      <c r="V2097" s="78">
        <f t="shared" si="1759"/>
        <v>38</v>
      </c>
      <c r="W2097" s="78">
        <v>31.708915184046983</v>
      </c>
      <c r="X2097" s="78">
        <f t="shared" si="1760"/>
        <v>49.600086838286543</v>
      </c>
      <c r="Y2097" s="78">
        <f>(P2097/J2097)*100</f>
        <v>37.88177424330717</v>
      </c>
      <c r="Z2097" s="79">
        <f t="shared" si="1761"/>
        <v>21746100</v>
      </c>
      <c r="AA2097" s="79">
        <f>J2097-Q2097</f>
        <v>17643800</v>
      </c>
      <c r="AB2097" s="79" t="e">
        <f t="shared" si="1761"/>
        <v>#VALUE!</v>
      </c>
      <c r="AC2097" s="79"/>
      <c r="AD2097" s="589"/>
    </row>
    <row r="2098" spans="1:30" s="50" customFormat="1" ht="30" customHeight="1">
      <c r="A2098" s="36"/>
      <c r="B2098" s="37"/>
      <c r="C2098" s="66" t="s">
        <v>3253</v>
      </c>
      <c r="D2098" s="67"/>
      <c r="E2098" s="67"/>
      <c r="F2098" s="762" t="s">
        <v>57</v>
      </c>
      <c r="G2098" s="765"/>
      <c r="H2098" s="634" t="s">
        <v>3249</v>
      </c>
      <c r="I2098" s="603" t="s">
        <v>673</v>
      </c>
      <c r="J2098" s="295">
        <v>3068400</v>
      </c>
      <c r="K2098" s="71" t="s">
        <v>45</v>
      </c>
      <c r="L2098" s="384" t="s">
        <v>46</v>
      </c>
      <c r="M2098" s="384"/>
      <c r="N2098" s="142">
        <v>803400</v>
      </c>
      <c r="O2098" s="75">
        <v>1274400</v>
      </c>
      <c r="P2098" s="74">
        <f t="shared" ref="P2098:R2098" si="1762">O2098</f>
        <v>1274400</v>
      </c>
      <c r="Q2098" s="74">
        <v>2527200</v>
      </c>
      <c r="R2098" s="74">
        <f t="shared" si="1762"/>
        <v>2527200</v>
      </c>
      <c r="S2098" s="610" t="s">
        <v>3250</v>
      </c>
      <c r="T2098" s="77">
        <v>42</v>
      </c>
      <c r="U2098" s="78">
        <f t="shared" si="1759"/>
        <v>83</v>
      </c>
      <c r="V2098" s="78">
        <f t="shared" si="1759"/>
        <v>42</v>
      </c>
      <c r="W2098" s="78">
        <v>31.708915184046983</v>
      </c>
      <c r="X2098" s="78">
        <f t="shared" si="1760"/>
        <v>82.362143136488072</v>
      </c>
      <c r="Y2098" s="78">
        <f>(P2098/J2098)*100</f>
        <v>41.533046538912785</v>
      </c>
      <c r="Z2098" s="79">
        <f t="shared" si="1761"/>
        <v>1794000</v>
      </c>
      <c r="AA2098" s="79">
        <f>J2098-Q2098</f>
        <v>541200</v>
      </c>
      <c r="AB2098" s="79" t="e">
        <f t="shared" si="1761"/>
        <v>#VALUE!</v>
      </c>
      <c r="AC2098" s="79"/>
      <c r="AD2098" s="589"/>
    </row>
    <row r="2099" spans="1:30" s="50" customFormat="1" ht="30" customHeight="1">
      <c r="A2099" s="36"/>
      <c r="B2099" s="37"/>
      <c r="C2099" s="51" t="s">
        <v>3254</v>
      </c>
      <c r="D2099" s="52"/>
      <c r="E2099" s="52"/>
      <c r="F2099" s="802" t="s">
        <v>63</v>
      </c>
      <c r="G2099" s="803"/>
      <c r="H2099" s="635"/>
      <c r="I2099" s="624"/>
      <c r="J2099" s="289"/>
      <c r="K2099" s="133"/>
      <c r="L2099" s="129"/>
      <c r="M2099" s="129"/>
      <c r="N2099" s="303"/>
      <c r="O2099" s="303"/>
      <c r="P2099" s="303"/>
      <c r="Q2099" s="303"/>
      <c r="R2099" s="303"/>
      <c r="S2099" s="495"/>
      <c r="T2099" s="96"/>
      <c r="U2099" s="97"/>
      <c r="V2099" s="97"/>
      <c r="W2099" s="97"/>
      <c r="X2099" s="97"/>
      <c r="Y2099" s="97"/>
      <c r="Z2099" s="98"/>
      <c r="AA2099" s="98"/>
      <c r="AB2099" s="98"/>
      <c r="AC2099" s="98"/>
      <c r="AD2099" s="337"/>
    </row>
    <row r="2100" spans="1:30" s="50" customFormat="1" ht="30" customHeight="1">
      <c r="A2100" s="36"/>
      <c r="B2100" s="37"/>
      <c r="C2100" s="66" t="s">
        <v>3117</v>
      </c>
      <c r="D2100" s="67"/>
      <c r="E2100" s="67"/>
      <c r="F2100" s="762" t="s">
        <v>65</v>
      </c>
      <c r="G2100" s="765"/>
      <c r="H2100" s="634" t="s">
        <v>3249</v>
      </c>
      <c r="I2100" s="603" t="s">
        <v>673</v>
      </c>
      <c r="J2100" s="295">
        <v>1780500</v>
      </c>
      <c r="K2100" s="71" t="s">
        <v>45</v>
      </c>
      <c r="L2100" s="384" t="s">
        <v>46</v>
      </c>
      <c r="M2100" s="384"/>
      <c r="N2100" s="142">
        <f t="shared" ref="N2100:N2115" si="1763">M2100</f>
        <v>0</v>
      </c>
      <c r="O2100" s="75">
        <v>442500</v>
      </c>
      <c r="P2100" s="74">
        <f t="shared" ref="P2100:R2103" si="1764">O2100</f>
        <v>442500</v>
      </c>
      <c r="Q2100" s="74">
        <f t="shared" si="1764"/>
        <v>442500</v>
      </c>
      <c r="R2100" s="74">
        <f t="shared" si="1764"/>
        <v>442500</v>
      </c>
      <c r="S2100" s="610" t="s">
        <v>3250</v>
      </c>
      <c r="T2100" s="77">
        <v>25</v>
      </c>
      <c r="U2100" s="78">
        <f t="shared" ref="U2100:V2104" si="1765">ROUNDUP(X2100,0)</f>
        <v>25</v>
      </c>
      <c r="V2100" s="78">
        <f t="shared" si="1765"/>
        <v>25</v>
      </c>
      <c r="W2100" s="78">
        <v>31.708915184046983</v>
      </c>
      <c r="X2100" s="78">
        <f t="shared" ref="X2100:X2104" si="1766">Q2100/J2100*100</f>
        <v>24.852569502948612</v>
      </c>
      <c r="Y2100" s="78">
        <f>(P2100/J2100)*100</f>
        <v>24.852569502948612</v>
      </c>
      <c r="Z2100" s="79">
        <f t="shared" ref="Z2100:AB2104" si="1767">J2100-P2100</f>
        <v>1338000</v>
      </c>
      <c r="AA2100" s="79">
        <f>J2100-Q2100</f>
        <v>1338000</v>
      </c>
      <c r="AB2100" s="79" t="e">
        <f t="shared" si="1767"/>
        <v>#VALUE!</v>
      </c>
      <c r="AC2100" s="79"/>
      <c r="AD2100" s="589"/>
    </row>
    <row r="2101" spans="1:30" s="50" customFormat="1" ht="30" customHeight="1">
      <c r="A2101" s="36"/>
      <c r="B2101" s="37"/>
      <c r="C2101" s="66" t="s">
        <v>3255</v>
      </c>
      <c r="D2101" s="67"/>
      <c r="E2101" s="67"/>
      <c r="F2101" s="762" t="s">
        <v>1835</v>
      </c>
      <c r="G2101" s="765"/>
      <c r="H2101" s="634" t="s">
        <v>3249</v>
      </c>
      <c r="I2101" s="603" t="s">
        <v>673</v>
      </c>
      <c r="J2101" s="295">
        <v>17235000</v>
      </c>
      <c r="K2101" s="71" t="s">
        <v>45</v>
      </c>
      <c r="L2101" s="384" t="s">
        <v>46</v>
      </c>
      <c r="M2101" s="384"/>
      <c r="N2101" s="142">
        <v>1526900</v>
      </c>
      <c r="O2101" s="75">
        <v>4297600</v>
      </c>
      <c r="P2101" s="74">
        <v>6355100</v>
      </c>
      <c r="Q2101" s="74">
        <v>9495100</v>
      </c>
      <c r="R2101" s="74">
        <v>6355100</v>
      </c>
      <c r="S2101" s="610" t="s">
        <v>3250</v>
      </c>
      <c r="T2101" s="77">
        <v>37</v>
      </c>
      <c r="U2101" s="78">
        <f t="shared" si="1765"/>
        <v>56</v>
      </c>
      <c r="V2101" s="78">
        <f t="shared" si="1765"/>
        <v>37</v>
      </c>
      <c r="W2101" s="78">
        <v>31.708915184046983</v>
      </c>
      <c r="X2101" s="78">
        <f t="shared" si="1766"/>
        <v>55.09196402668988</v>
      </c>
      <c r="Y2101" s="78">
        <f>(P2101/J2101)*100</f>
        <v>36.873223092544244</v>
      </c>
      <c r="Z2101" s="79">
        <f t="shared" si="1767"/>
        <v>10879900</v>
      </c>
      <c r="AA2101" s="79">
        <f>J2101-Q2101</f>
        <v>7739900</v>
      </c>
      <c r="AB2101" s="79" t="e">
        <f t="shared" si="1767"/>
        <v>#VALUE!</v>
      </c>
      <c r="AC2101" s="79"/>
      <c r="AD2101" s="589"/>
    </row>
    <row r="2102" spans="1:30" s="50" customFormat="1" ht="30" customHeight="1">
      <c r="A2102" s="36"/>
      <c r="B2102" s="37"/>
      <c r="C2102" s="66" t="s">
        <v>3256</v>
      </c>
      <c r="D2102" s="67"/>
      <c r="E2102" s="67"/>
      <c r="F2102" s="762" t="s">
        <v>71</v>
      </c>
      <c r="G2102" s="765"/>
      <c r="H2102" s="634" t="s">
        <v>3249</v>
      </c>
      <c r="I2102" s="603" t="s">
        <v>673</v>
      </c>
      <c r="J2102" s="295">
        <v>4327500</v>
      </c>
      <c r="K2102" s="71" t="s">
        <v>45</v>
      </c>
      <c r="L2102" s="384" t="s">
        <v>46</v>
      </c>
      <c r="M2102" s="384"/>
      <c r="N2102" s="142">
        <v>1081600</v>
      </c>
      <c r="O2102" s="75">
        <f t="shared" ref="O2102" si="1768">N2102</f>
        <v>1081600</v>
      </c>
      <c r="P2102" s="74">
        <v>2115400</v>
      </c>
      <c r="Q2102" s="74">
        <v>2115400</v>
      </c>
      <c r="R2102" s="74">
        <v>2115400</v>
      </c>
      <c r="S2102" s="610" t="s">
        <v>3250</v>
      </c>
      <c r="T2102" s="77">
        <v>49</v>
      </c>
      <c r="U2102" s="78">
        <f t="shared" si="1765"/>
        <v>49</v>
      </c>
      <c r="V2102" s="78">
        <f t="shared" si="1765"/>
        <v>49</v>
      </c>
      <c r="W2102" s="78">
        <v>31.708915184046983</v>
      </c>
      <c r="X2102" s="78">
        <f t="shared" si="1766"/>
        <v>48.882726747544766</v>
      </c>
      <c r="Y2102" s="78">
        <f>(P2102/J2102)*100</f>
        <v>48.882726747544766</v>
      </c>
      <c r="Z2102" s="79">
        <f t="shared" si="1767"/>
        <v>2212100</v>
      </c>
      <c r="AA2102" s="79">
        <f>J2102-Q2102</f>
        <v>2212100</v>
      </c>
      <c r="AB2102" s="79" t="e">
        <f t="shared" si="1767"/>
        <v>#VALUE!</v>
      </c>
      <c r="AC2102" s="79"/>
      <c r="AD2102" s="589"/>
    </row>
    <row r="2103" spans="1:30" s="50" customFormat="1" ht="30" customHeight="1">
      <c r="A2103" s="36"/>
      <c r="B2103" s="37"/>
      <c r="C2103" s="66" t="s">
        <v>3170</v>
      </c>
      <c r="D2103" s="67"/>
      <c r="E2103" s="67"/>
      <c r="F2103" s="762" t="s">
        <v>73</v>
      </c>
      <c r="G2103" s="765"/>
      <c r="H2103" s="634" t="s">
        <v>3249</v>
      </c>
      <c r="I2103" s="603" t="s">
        <v>673</v>
      </c>
      <c r="J2103" s="295">
        <v>2504500</v>
      </c>
      <c r="K2103" s="71" t="s">
        <v>45</v>
      </c>
      <c r="L2103" s="384" t="s">
        <v>46</v>
      </c>
      <c r="M2103" s="384"/>
      <c r="N2103" s="142">
        <v>2399600</v>
      </c>
      <c r="O2103" s="75">
        <v>600000</v>
      </c>
      <c r="P2103" s="74">
        <f t="shared" si="1764"/>
        <v>600000</v>
      </c>
      <c r="Q2103" s="74">
        <f t="shared" si="1764"/>
        <v>600000</v>
      </c>
      <c r="R2103" s="74">
        <f t="shared" si="1764"/>
        <v>600000</v>
      </c>
      <c r="S2103" s="610" t="s">
        <v>3250</v>
      </c>
      <c r="T2103" s="77">
        <v>24</v>
      </c>
      <c r="U2103" s="78">
        <f t="shared" si="1765"/>
        <v>24</v>
      </c>
      <c r="V2103" s="78">
        <f t="shared" si="1765"/>
        <v>24</v>
      </c>
      <c r="W2103" s="78">
        <v>31.708915184046983</v>
      </c>
      <c r="X2103" s="78">
        <f t="shared" si="1766"/>
        <v>23.956877620283489</v>
      </c>
      <c r="Y2103" s="78">
        <f>(P2103/J2103)*100</f>
        <v>23.956877620283489</v>
      </c>
      <c r="Z2103" s="79">
        <f t="shared" si="1767"/>
        <v>1904500</v>
      </c>
      <c r="AA2103" s="79">
        <f>J2103-Q2103</f>
        <v>1904500</v>
      </c>
      <c r="AB2103" s="79" t="e">
        <f t="shared" si="1767"/>
        <v>#VALUE!</v>
      </c>
      <c r="AC2103" s="79"/>
      <c r="AD2103" s="589"/>
    </row>
    <row r="2104" spans="1:30" s="50" customFormat="1" ht="30" customHeight="1">
      <c r="A2104" s="36"/>
      <c r="B2104" s="37"/>
      <c r="C2104" s="66" t="s">
        <v>3257</v>
      </c>
      <c r="D2104" s="67"/>
      <c r="E2104" s="67"/>
      <c r="F2104" s="762" t="s">
        <v>3258</v>
      </c>
      <c r="G2104" s="765"/>
      <c r="H2104" s="634" t="s">
        <v>3249</v>
      </c>
      <c r="I2104" s="603" t="s">
        <v>673</v>
      </c>
      <c r="J2104" s="295">
        <v>15967600</v>
      </c>
      <c r="K2104" s="71" t="s">
        <v>45</v>
      </c>
      <c r="L2104" s="384" t="s">
        <v>46</v>
      </c>
      <c r="M2104" s="384"/>
      <c r="N2104" s="142">
        <v>0</v>
      </c>
      <c r="O2104" s="75">
        <v>3897800</v>
      </c>
      <c r="P2104" s="74">
        <v>4996500</v>
      </c>
      <c r="Q2104" s="74">
        <v>7391900</v>
      </c>
      <c r="R2104" s="74">
        <v>4996500</v>
      </c>
      <c r="S2104" s="610" t="s">
        <v>3250</v>
      </c>
      <c r="T2104" s="77">
        <v>32</v>
      </c>
      <c r="U2104" s="78">
        <f t="shared" si="1765"/>
        <v>47</v>
      </c>
      <c r="V2104" s="78">
        <f t="shared" si="1765"/>
        <v>32</v>
      </c>
      <c r="W2104" s="78">
        <v>31.708915184046983</v>
      </c>
      <c r="X2104" s="78">
        <f t="shared" si="1766"/>
        <v>46.293118565094318</v>
      </c>
      <c r="Y2104" s="78">
        <f>(P2104/J2104)*100</f>
        <v>31.291490267792277</v>
      </c>
      <c r="Z2104" s="79">
        <f t="shared" si="1767"/>
        <v>10971100</v>
      </c>
      <c r="AA2104" s="79">
        <f>J2104-Q2104</f>
        <v>8575700</v>
      </c>
      <c r="AB2104" s="79" t="e">
        <f t="shared" si="1767"/>
        <v>#VALUE!</v>
      </c>
      <c r="AC2104" s="79"/>
      <c r="AD2104" s="589"/>
    </row>
    <row r="2105" spans="1:30" s="50" customFormat="1" ht="30" customHeight="1">
      <c r="A2105" s="36"/>
      <c r="B2105" s="37"/>
      <c r="C2105" s="51" t="s">
        <v>3122</v>
      </c>
      <c r="D2105" s="52"/>
      <c r="E2105" s="52"/>
      <c r="F2105" s="802" t="s">
        <v>193</v>
      </c>
      <c r="G2105" s="817"/>
      <c r="H2105" s="635"/>
      <c r="I2105" s="624"/>
      <c r="J2105" s="289"/>
      <c r="K2105" s="133"/>
      <c r="L2105" s="129"/>
      <c r="M2105" s="129"/>
      <c r="N2105" s="303"/>
      <c r="O2105" s="303"/>
      <c r="P2105" s="303"/>
      <c r="Q2105" s="303"/>
      <c r="R2105" s="303"/>
      <c r="S2105" s="495"/>
      <c r="T2105" s="96"/>
      <c r="U2105" s="97"/>
      <c r="V2105" s="97"/>
      <c r="W2105" s="97"/>
      <c r="X2105" s="97"/>
      <c r="Y2105" s="97"/>
      <c r="Z2105" s="98"/>
      <c r="AA2105" s="98"/>
      <c r="AB2105" s="98"/>
      <c r="AC2105" s="98"/>
      <c r="AD2105" s="337"/>
    </row>
    <row r="2106" spans="1:30" s="50" customFormat="1" ht="30" customHeight="1">
      <c r="A2106" s="36"/>
      <c r="B2106" s="37"/>
      <c r="C2106" s="66" t="s">
        <v>3171</v>
      </c>
      <c r="D2106" s="67"/>
      <c r="E2106" s="67"/>
      <c r="F2106" s="762" t="s">
        <v>197</v>
      </c>
      <c r="G2106" s="765"/>
      <c r="H2106" s="634" t="s">
        <v>3249</v>
      </c>
      <c r="I2106" s="603" t="s">
        <v>673</v>
      </c>
      <c r="J2106" s="295">
        <v>5665800</v>
      </c>
      <c r="K2106" s="71" t="s">
        <v>45</v>
      </c>
      <c r="L2106" s="384" t="s">
        <v>46</v>
      </c>
      <c r="M2106" s="384"/>
      <c r="N2106" s="142">
        <f t="shared" si="1763"/>
        <v>0</v>
      </c>
      <c r="O2106" s="75">
        <v>5665800</v>
      </c>
      <c r="P2106" s="74">
        <f t="shared" ref="P2106:R2106" si="1769">O2106</f>
        <v>5665800</v>
      </c>
      <c r="Q2106" s="74">
        <f t="shared" si="1769"/>
        <v>5665800</v>
      </c>
      <c r="R2106" s="74">
        <f t="shared" si="1769"/>
        <v>5665800</v>
      </c>
      <c r="S2106" s="610" t="s">
        <v>3250</v>
      </c>
      <c r="T2106" s="77">
        <v>0</v>
      </c>
      <c r="U2106" s="78">
        <f>ROUNDUP(X2106,0)</f>
        <v>100</v>
      </c>
      <c r="V2106" s="78">
        <f t="shared" ref="V2106" si="1770">ROUNDUP(Y2106,0)</f>
        <v>0</v>
      </c>
      <c r="W2106" s="78">
        <v>31.708915184046983</v>
      </c>
      <c r="X2106" s="78">
        <f t="shared" ref="X2106" si="1771">Q2106/J2106*100</f>
        <v>100</v>
      </c>
      <c r="Y2106" s="78">
        <v>0</v>
      </c>
      <c r="Z2106" s="79">
        <f>J2106-P2106</f>
        <v>0</v>
      </c>
      <c r="AA2106" s="79">
        <f>J2106-Q2106</f>
        <v>0</v>
      </c>
      <c r="AB2106" s="79" t="e">
        <f>L2106-R2106</f>
        <v>#VALUE!</v>
      </c>
      <c r="AC2106" s="79"/>
      <c r="AD2106" s="589"/>
    </row>
    <row r="2107" spans="1:30" s="50" customFormat="1" ht="30" customHeight="1">
      <c r="A2107" s="36"/>
      <c r="B2107" s="37"/>
      <c r="C2107" s="51" t="s">
        <v>3259</v>
      </c>
      <c r="D2107" s="52"/>
      <c r="E2107" s="52"/>
      <c r="F2107" s="802" t="s">
        <v>79</v>
      </c>
      <c r="G2107" s="817"/>
      <c r="H2107" s="635"/>
      <c r="I2107" s="624"/>
      <c r="J2107" s="289"/>
      <c r="K2107" s="133"/>
      <c r="L2107" s="129"/>
      <c r="M2107" s="129"/>
      <c r="N2107" s="303"/>
      <c r="O2107" s="303"/>
      <c r="P2107" s="303"/>
      <c r="Q2107" s="303"/>
      <c r="R2107" s="303"/>
      <c r="S2107" s="495"/>
      <c r="T2107" s="96"/>
      <c r="U2107" s="97"/>
      <c r="V2107" s="97"/>
      <c r="W2107" s="97"/>
      <c r="X2107" s="97"/>
      <c r="Y2107" s="97"/>
      <c r="Z2107" s="98"/>
      <c r="AA2107" s="98"/>
      <c r="AB2107" s="98"/>
      <c r="AC2107" s="98"/>
      <c r="AD2107" s="337"/>
    </row>
    <row r="2108" spans="1:30" s="50" customFormat="1" ht="30" customHeight="1">
      <c r="A2108" s="36"/>
      <c r="B2108" s="37"/>
      <c r="C2108" s="66" t="s">
        <v>3260</v>
      </c>
      <c r="D2108" s="67"/>
      <c r="E2108" s="67"/>
      <c r="F2108" s="762" t="s">
        <v>81</v>
      </c>
      <c r="G2108" s="765"/>
      <c r="H2108" s="634" t="s">
        <v>3249</v>
      </c>
      <c r="I2108" s="603" t="s">
        <v>673</v>
      </c>
      <c r="J2108" s="295">
        <v>1500000</v>
      </c>
      <c r="K2108" s="71" t="s">
        <v>45</v>
      </c>
      <c r="L2108" s="384" t="s">
        <v>46</v>
      </c>
      <c r="M2108" s="384"/>
      <c r="N2108" s="142">
        <v>370000</v>
      </c>
      <c r="O2108" s="75">
        <v>370000</v>
      </c>
      <c r="P2108" s="74">
        <v>670000</v>
      </c>
      <c r="Q2108" s="74">
        <v>740000</v>
      </c>
      <c r="R2108" s="74">
        <v>670000</v>
      </c>
      <c r="S2108" s="610" t="s">
        <v>3250</v>
      </c>
      <c r="T2108" s="77">
        <v>45</v>
      </c>
      <c r="U2108" s="78">
        <f t="shared" ref="U2108:V2110" si="1772">ROUNDUP(X2108,0)</f>
        <v>50</v>
      </c>
      <c r="V2108" s="78">
        <f t="shared" si="1772"/>
        <v>45</v>
      </c>
      <c r="W2108" s="78">
        <v>31.708915184046983</v>
      </c>
      <c r="X2108" s="78">
        <f t="shared" ref="X2108:X2110" si="1773">Q2108/J2108*100</f>
        <v>49.333333333333336</v>
      </c>
      <c r="Y2108" s="78">
        <f>(P2108/J2108)*100</f>
        <v>44.666666666666664</v>
      </c>
      <c r="Z2108" s="79">
        <f t="shared" ref="Z2108:AB2110" si="1774">J2108-P2108</f>
        <v>830000</v>
      </c>
      <c r="AA2108" s="79">
        <f>J2108-Q2108</f>
        <v>760000</v>
      </c>
      <c r="AB2108" s="79" t="e">
        <f t="shared" si="1774"/>
        <v>#VALUE!</v>
      </c>
      <c r="AC2108" s="79"/>
      <c r="AD2108" s="589"/>
    </row>
    <row r="2109" spans="1:30" s="65" customFormat="1" ht="30" customHeight="1">
      <c r="A2109" s="5"/>
      <c r="B2109" s="24"/>
      <c r="C2109" s="66" t="s">
        <v>3261</v>
      </c>
      <c r="D2109" s="67"/>
      <c r="E2109" s="67"/>
      <c r="F2109" s="762" t="s">
        <v>83</v>
      </c>
      <c r="G2109" s="765"/>
      <c r="H2109" s="634" t="s">
        <v>3249</v>
      </c>
      <c r="I2109" s="603" t="s">
        <v>673</v>
      </c>
      <c r="J2109" s="295">
        <v>3496000</v>
      </c>
      <c r="K2109" s="71" t="s">
        <v>45</v>
      </c>
      <c r="L2109" s="384" t="s">
        <v>46</v>
      </c>
      <c r="M2109" s="384"/>
      <c r="N2109" s="142">
        <v>821000</v>
      </c>
      <c r="O2109" s="75">
        <f t="shared" ref="O2109" si="1775">N2109</f>
        <v>821000</v>
      </c>
      <c r="P2109" s="74">
        <v>1621000</v>
      </c>
      <c r="Q2109" s="74">
        <v>2061000</v>
      </c>
      <c r="R2109" s="74">
        <v>1621000</v>
      </c>
      <c r="S2109" s="610" t="s">
        <v>3250</v>
      </c>
      <c r="T2109" s="77">
        <v>47</v>
      </c>
      <c r="U2109" s="78">
        <f t="shared" si="1772"/>
        <v>59</v>
      </c>
      <c r="V2109" s="78">
        <f t="shared" si="1772"/>
        <v>47</v>
      </c>
      <c r="W2109" s="78">
        <v>31.708915184046983</v>
      </c>
      <c r="X2109" s="78">
        <f t="shared" si="1773"/>
        <v>58.953089244851256</v>
      </c>
      <c r="Y2109" s="78">
        <f>(P2109/J2109)*100</f>
        <v>46.367276887871853</v>
      </c>
      <c r="Z2109" s="79">
        <f t="shared" si="1774"/>
        <v>1875000</v>
      </c>
      <c r="AA2109" s="79">
        <f>J2109-Q2109</f>
        <v>1435000</v>
      </c>
      <c r="AB2109" s="79" t="e">
        <f t="shared" si="1774"/>
        <v>#VALUE!</v>
      </c>
      <c r="AC2109" s="79"/>
      <c r="AD2109" s="589"/>
    </row>
    <row r="2110" spans="1:30" s="50" customFormat="1" ht="30" customHeight="1">
      <c r="A2110" s="36"/>
      <c r="B2110" s="37"/>
      <c r="C2110" s="66" t="s">
        <v>3262</v>
      </c>
      <c r="D2110" s="67"/>
      <c r="E2110" s="67"/>
      <c r="F2110" s="762" t="s">
        <v>87</v>
      </c>
      <c r="G2110" s="765"/>
      <c r="H2110" s="634" t="s">
        <v>3249</v>
      </c>
      <c r="I2110" s="603" t="s">
        <v>673</v>
      </c>
      <c r="J2110" s="631">
        <v>59698200</v>
      </c>
      <c r="K2110" s="71" t="s">
        <v>45</v>
      </c>
      <c r="L2110" s="384" t="s">
        <v>46</v>
      </c>
      <c r="M2110" s="384"/>
      <c r="N2110" s="142">
        <v>13500000</v>
      </c>
      <c r="O2110" s="75">
        <v>14794100</v>
      </c>
      <c r="P2110" s="74">
        <v>19294100</v>
      </c>
      <c r="Q2110" s="74">
        <v>29593300</v>
      </c>
      <c r="R2110" s="74">
        <v>19294100</v>
      </c>
      <c r="S2110" s="610" t="s">
        <v>3250</v>
      </c>
      <c r="T2110" s="77">
        <v>33</v>
      </c>
      <c r="U2110" s="78">
        <f t="shared" si="1772"/>
        <v>50</v>
      </c>
      <c r="V2110" s="78">
        <f t="shared" si="1772"/>
        <v>33</v>
      </c>
      <c r="W2110" s="78">
        <v>31.708915184046983</v>
      </c>
      <c r="X2110" s="78">
        <f t="shared" si="1773"/>
        <v>49.571511368851993</v>
      </c>
      <c r="Y2110" s="78">
        <f>(P2110/J2110)*100</f>
        <v>32.319399914905304</v>
      </c>
      <c r="Z2110" s="79">
        <f t="shared" si="1774"/>
        <v>40404100</v>
      </c>
      <c r="AA2110" s="79">
        <f>J2110-Q2110</f>
        <v>30104900</v>
      </c>
      <c r="AB2110" s="79" t="e">
        <f t="shared" si="1774"/>
        <v>#VALUE!</v>
      </c>
      <c r="AC2110" s="79"/>
      <c r="AD2110" s="589"/>
    </row>
    <row r="2111" spans="1:30" s="50" customFormat="1" ht="30" customHeight="1">
      <c r="A2111" s="36"/>
      <c r="B2111" s="37"/>
      <c r="C2111" s="51" t="s">
        <v>3263</v>
      </c>
      <c r="D2111" s="52"/>
      <c r="E2111" s="52"/>
      <c r="F2111" s="802" t="s">
        <v>90</v>
      </c>
      <c r="G2111" s="817"/>
      <c r="H2111" s="635"/>
      <c r="I2111" s="624"/>
      <c r="J2111" s="289"/>
      <c r="K2111" s="133"/>
      <c r="L2111" s="129"/>
      <c r="M2111" s="129"/>
      <c r="N2111" s="303"/>
      <c r="O2111" s="303"/>
      <c r="P2111" s="303"/>
      <c r="Q2111" s="303"/>
      <c r="R2111" s="303"/>
      <c r="S2111" s="495"/>
      <c r="T2111" s="96"/>
      <c r="U2111" s="97"/>
      <c r="V2111" s="97"/>
      <c r="W2111" s="97"/>
      <c r="X2111" s="97"/>
      <c r="Y2111" s="97"/>
      <c r="Z2111" s="98"/>
      <c r="AA2111" s="98"/>
      <c r="AB2111" s="98"/>
      <c r="AC2111" s="98"/>
      <c r="AD2111" s="337"/>
    </row>
    <row r="2112" spans="1:30" s="50" customFormat="1" ht="30" customHeight="1">
      <c r="A2112" s="36"/>
      <c r="B2112" s="37"/>
      <c r="C2112" s="66" t="s">
        <v>3264</v>
      </c>
      <c r="D2112" s="67"/>
      <c r="E2112" s="67"/>
      <c r="F2112" s="762" t="s">
        <v>92</v>
      </c>
      <c r="G2112" s="765"/>
      <c r="H2112" s="634" t="s">
        <v>3249</v>
      </c>
      <c r="I2112" s="603" t="s">
        <v>673</v>
      </c>
      <c r="J2112" s="295">
        <v>32458000</v>
      </c>
      <c r="K2112" s="71" t="s">
        <v>45</v>
      </c>
      <c r="L2112" s="384" t="s">
        <v>46</v>
      </c>
      <c r="M2112" s="384"/>
      <c r="N2112" s="142">
        <v>4716000</v>
      </c>
      <c r="O2112" s="75">
        <v>7642400</v>
      </c>
      <c r="P2112" s="74">
        <v>12358400</v>
      </c>
      <c r="Q2112" s="74">
        <v>17861050</v>
      </c>
      <c r="R2112" s="74">
        <v>12358400</v>
      </c>
      <c r="S2112" s="610" t="s">
        <v>3250</v>
      </c>
      <c r="T2112" s="77">
        <v>39</v>
      </c>
      <c r="U2112" s="78">
        <f t="shared" ref="U2112:V2115" si="1776">ROUNDUP(X2112,0)</f>
        <v>56</v>
      </c>
      <c r="V2112" s="78">
        <f t="shared" si="1776"/>
        <v>39</v>
      </c>
      <c r="W2112" s="78">
        <v>31.708915184046983</v>
      </c>
      <c r="X2112" s="78">
        <f t="shared" ref="X2112:X2115" si="1777">Q2112/J2112*100</f>
        <v>55.028190276665235</v>
      </c>
      <c r="Y2112" s="78">
        <f>(P2112/J2112)*100</f>
        <v>38.075050834925136</v>
      </c>
      <c r="Z2112" s="79">
        <f t="shared" ref="Z2112:AB2115" si="1778">J2112-P2112</f>
        <v>20099600</v>
      </c>
      <c r="AA2112" s="79">
        <f>J2112-Q2112</f>
        <v>14596950</v>
      </c>
      <c r="AB2112" s="79" t="e">
        <f t="shared" si="1778"/>
        <v>#VALUE!</v>
      </c>
      <c r="AC2112" s="79"/>
      <c r="AD2112" s="589"/>
    </row>
    <row r="2113" spans="1:30" s="50" customFormat="1" ht="30" customHeight="1">
      <c r="A2113" s="36"/>
      <c r="B2113" s="37"/>
      <c r="C2113" s="66" t="s">
        <v>3265</v>
      </c>
      <c r="D2113" s="67"/>
      <c r="E2113" s="67"/>
      <c r="F2113" s="762" t="s">
        <v>501</v>
      </c>
      <c r="G2113" s="765"/>
      <c r="H2113" s="634" t="s">
        <v>3249</v>
      </c>
      <c r="I2113" s="603" t="s">
        <v>673</v>
      </c>
      <c r="J2113" s="295">
        <v>2468200</v>
      </c>
      <c r="K2113" s="71" t="s">
        <v>45</v>
      </c>
      <c r="L2113" s="384" t="s">
        <v>46</v>
      </c>
      <c r="M2113" s="384"/>
      <c r="N2113" s="142">
        <v>0</v>
      </c>
      <c r="O2113" s="75">
        <v>0</v>
      </c>
      <c r="P2113" s="74">
        <f t="shared" ref="P2113:R2115" si="1779">O2113</f>
        <v>0</v>
      </c>
      <c r="Q2113" s="74">
        <f t="shared" si="1779"/>
        <v>0</v>
      </c>
      <c r="R2113" s="74">
        <f t="shared" si="1779"/>
        <v>0</v>
      </c>
      <c r="S2113" s="610" t="s">
        <v>3250</v>
      </c>
      <c r="T2113" s="77">
        <v>0</v>
      </c>
      <c r="U2113" s="78">
        <f t="shared" si="1776"/>
        <v>0</v>
      </c>
      <c r="V2113" s="78">
        <f t="shared" si="1776"/>
        <v>0</v>
      </c>
      <c r="W2113" s="78">
        <v>31.708915184046983</v>
      </c>
      <c r="X2113" s="78">
        <f t="shared" si="1777"/>
        <v>0</v>
      </c>
      <c r="Y2113" s="78">
        <f>(P2113/J2113)*100</f>
        <v>0</v>
      </c>
      <c r="Z2113" s="79">
        <f t="shared" si="1778"/>
        <v>2468200</v>
      </c>
      <c r="AA2113" s="79">
        <f>J2113-Q2113</f>
        <v>2468200</v>
      </c>
      <c r="AB2113" s="79" t="e">
        <f t="shared" si="1778"/>
        <v>#VALUE!</v>
      </c>
      <c r="AC2113" s="79"/>
      <c r="AD2113" s="589"/>
    </row>
    <row r="2114" spans="1:30" s="50" customFormat="1" ht="30" customHeight="1">
      <c r="A2114" s="36"/>
      <c r="B2114" s="37"/>
      <c r="C2114" s="66" t="s">
        <v>3173</v>
      </c>
      <c r="D2114" s="67"/>
      <c r="E2114" s="67"/>
      <c r="F2114" s="762" t="s">
        <v>1175</v>
      </c>
      <c r="G2114" s="765"/>
      <c r="H2114" s="634" t="s">
        <v>3249</v>
      </c>
      <c r="I2114" s="603" t="s">
        <v>673</v>
      </c>
      <c r="J2114" s="295">
        <v>5296300</v>
      </c>
      <c r="K2114" s="71" t="s">
        <v>45</v>
      </c>
      <c r="L2114" s="384" t="s">
        <v>46</v>
      </c>
      <c r="M2114" s="384"/>
      <c r="N2114" s="142">
        <f t="shared" si="1763"/>
        <v>0</v>
      </c>
      <c r="O2114" s="75">
        <v>1186400</v>
      </c>
      <c r="P2114" s="74">
        <f t="shared" si="1779"/>
        <v>1186400</v>
      </c>
      <c r="Q2114" s="74">
        <v>1186400</v>
      </c>
      <c r="R2114" s="74">
        <f t="shared" si="1779"/>
        <v>1186400</v>
      </c>
      <c r="S2114" s="610" t="s">
        <v>3250</v>
      </c>
      <c r="T2114" s="77">
        <v>23</v>
      </c>
      <c r="U2114" s="78">
        <f t="shared" si="1776"/>
        <v>23</v>
      </c>
      <c r="V2114" s="78">
        <f t="shared" si="1776"/>
        <v>23</v>
      </c>
      <c r="W2114" s="78">
        <v>31.708915184046983</v>
      </c>
      <c r="X2114" s="78">
        <f t="shared" si="1777"/>
        <v>22.400543775843513</v>
      </c>
      <c r="Y2114" s="78">
        <f>(P2114/J2114)*100</f>
        <v>22.400543775843513</v>
      </c>
      <c r="Z2114" s="79">
        <f t="shared" si="1778"/>
        <v>4109900</v>
      </c>
      <c r="AA2114" s="79">
        <f>J2114-Q2114</f>
        <v>4109900</v>
      </c>
      <c r="AB2114" s="79" t="e">
        <f t="shared" si="1778"/>
        <v>#VALUE!</v>
      </c>
      <c r="AC2114" s="79"/>
      <c r="AD2114" s="589"/>
    </row>
    <row r="2115" spans="1:30" s="50" customFormat="1" ht="30" customHeight="1">
      <c r="A2115" s="36"/>
      <c r="B2115" s="37"/>
      <c r="C2115" s="66" t="s">
        <v>3266</v>
      </c>
      <c r="D2115" s="67"/>
      <c r="E2115" s="67"/>
      <c r="F2115" s="762" t="s">
        <v>1335</v>
      </c>
      <c r="G2115" s="785"/>
      <c r="H2115" s="634" t="s">
        <v>3249</v>
      </c>
      <c r="I2115" s="603" t="s">
        <v>673</v>
      </c>
      <c r="J2115" s="295">
        <v>2089300</v>
      </c>
      <c r="K2115" s="71" t="s">
        <v>45</v>
      </c>
      <c r="L2115" s="384" t="s">
        <v>46</v>
      </c>
      <c r="M2115" s="384"/>
      <c r="N2115" s="142">
        <f t="shared" si="1763"/>
        <v>0</v>
      </c>
      <c r="O2115" s="75">
        <v>519700</v>
      </c>
      <c r="P2115" s="74">
        <f t="shared" si="1779"/>
        <v>519700</v>
      </c>
      <c r="Q2115" s="74">
        <v>1041100</v>
      </c>
      <c r="R2115" s="74">
        <f t="shared" si="1779"/>
        <v>1041100</v>
      </c>
      <c r="S2115" s="610" t="s">
        <v>3250</v>
      </c>
      <c r="T2115" s="77">
        <v>25</v>
      </c>
      <c r="U2115" s="78">
        <f t="shared" si="1776"/>
        <v>50</v>
      </c>
      <c r="V2115" s="78">
        <f t="shared" si="1776"/>
        <v>25</v>
      </c>
      <c r="W2115" s="78">
        <v>31.708915184046983</v>
      </c>
      <c r="X2115" s="78">
        <f t="shared" si="1777"/>
        <v>49.830086631886275</v>
      </c>
      <c r="Y2115" s="78">
        <f>(P2115/J2115)*100</f>
        <v>24.874359833437037</v>
      </c>
      <c r="Z2115" s="79">
        <f t="shared" si="1778"/>
        <v>1569600</v>
      </c>
      <c r="AA2115" s="79">
        <f>J2115-Q2115</f>
        <v>1048200</v>
      </c>
      <c r="AB2115" s="79" t="e">
        <f t="shared" si="1778"/>
        <v>#VALUE!</v>
      </c>
      <c r="AC2115" s="79"/>
      <c r="AD2115" s="589"/>
    </row>
    <row r="2116" spans="1:30" s="50" customFormat="1" ht="30" customHeight="1">
      <c r="A2116" s="36"/>
      <c r="B2116" s="37"/>
      <c r="C2116" s="51" t="s">
        <v>3133</v>
      </c>
      <c r="D2116" s="52"/>
      <c r="E2116" s="52"/>
      <c r="F2116" s="802" t="s">
        <v>3134</v>
      </c>
      <c r="G2116" s="817"/>
      <c r="H2116" s="635"/>
      <c r="I2116" s="624"/>
      <c r="J2116" s="289"/>
      <c r="K2116" s="133"/>
      <c r="L2116" s="129"/>
      <c r="M2116" s="129"/>
      <c r="N2116" s="303"/>
      <c r="O2116" s="303"/>
      <c r="P2116" s="303"/>
      <c r="Q2116" s="303"/>
      <c r="R2116" s="303"/>
      <c r="S2116" s="495"/>
      <c r="T2116" s="96"/>
      <c r="U2116" s="97"/>
      <c r="V2116" s="97"/>
      <c r="W2116" s="97"/>
      <c r="X2116" s="97"/>
      <c r="Y2116" s="97"/>
      <c r="Z2116" s="98"/>
      <c r="AA2116" s="98"/>
      <c r="AB2116" s="98"/>
      <c r="AC2116" s="98"/>
      <c r="AD2116" s="337"/>
    </row>
    <row r="2117" spans="1:30" s="50" customFormat="1" ht="30" customHeight="1">
      <c r="A2117" s="36"/>
      <c r="B2117" s="37"/>
      <c r="C2117" s="66" t="s">
        <v>3267</v>
      </c>
      <c r="D2117" s="566"/>
      <c r="E2117" s="566"/>
      <c r="F2117" s="762" t="s">
        <v>3136</v>
      </c>
      <c r="G2117" s="765"/>
      <c r="H2117" s="634" t="s">
        <v>3249</v>
      </c>
      <c r="I2117" s="603" t="s">
        <v>673</v>
      </c>
      <c r="J2117" s="295">
        <v>83664000</v>
      </c>
      <c r="K2117" s="71" t="s">
        <v>45</v>
      </c>
      <c r="L2117" s="384" t="s">
        <v>46</v>
      </c>
      <c r="M2117" s="384"/>
      <c r="N2117" s="142">
        <v>11597500</v>
      </c>
      <c r="O2117" s="75">
        <f>N2117</f>
        <v>11597500</v>
      </c>
      <c r="P2117" s="74">
        <v>19380500</v>
      </c>
      <c r="Q2117" s="74">
        <v>34981200</v>
      </c>
      <c r="R2117" s="74">
        <v>19380500</v>
      </c>
      <c r="S2117" s="610" t="s">
        <v>3250</v>
      </c>
      <c r="T2117" s="77">
        <v>24</v>
      </c>
      <c r="U2117" s="78">
        <f t="shared" ref="U2117:V2118" si="1780">ROUNDUP(X2117,0)</f>
        <v>42</v>
      </c>
      <c r="V2117" s="78">
        <f t="shared" si="1780"/>
        <v>24</v>
      </c>
      <c r="W2117" s="78">
        <v>31.708915184046983</v>
      </c>
      <c r="X2117" s="78">
        <f t="shared" ref="X2117:X2118" si="1781">Q2117/J2117*100</f>
        <v>41.811531841652325</v>
      </c>
      <c r="Y2117" s="78">
        <f>(P2117/J2117)*100</f>
        <v>23.164682539682541</v>
      </c>
      <c r="Z2117" s="79">
        <f t="shared" ref="Z2117:AB2118" si="1782">J2117-P2117</f>
        <v>64283500</v>
      </c>
      <c r="AA2117" s="79">
        <f>J2117-Q2117</f>
        <v>48682800</v>
      </c>
      <c r="AB2117" s="79" t="e">
        <f t="shared" si="1782"/>
        <v>#VALUE!</v>
      </c>
      <c r="AC2117" s="177"/>
      <c r="AD2117" s="636"/>
    </row>
    <row r="2118" spans="1:30" s="104" customFormat="1" ht="30" customHeight="1">
      <c r="A2118" s="36"/>
      <c r="B2118" s="37"/>
      <c r="C2118" s="25" t="s">
        <v>3268</v>
      </c>
      <c r="D2118" s="109"/>
      <c r="E2118" s="109"/>
      <c r="F2118" s="770" t="s">
        <v>3269</v>
      </c>
      <c r="G2118" s="771"/>
      <c r="H2118" s="348"/>
      <c r="I2118" s="28"/>
      <c r="J2118" s="258">
        <f>SUM(J2119:J2144)</f>
        <v>1531982992</v>
      </c>
      <c r="K2118" s="207"/>
      <c r="L2118" s="320"/>
      <c r="M2118" s="320"/>
      <c r="N2118" s="258">
        <f>SUM(N2119:N2144)</f>
        <v>363684103</v>
      </c>
      <c r="O2118" s="258">
        <f>SUM(O2119:O2144)</f>
        <v>440108875</v>
      </c>
      <c r="P2118" s="258">
        <f>SUM(P2119:P2144)</f>
        <v>644738819</v>
      </c>
      <c r="Q2118" s="258">
        <f>SUM(Q2119:Q2144)</f>
        <v>815112301</v>
      </c>
      <c r="R2118" s="258">
        <f>SUM(R2119:R2144)</f>
        <v>658063169</v>
      </c>
      <c r="S2118" s="389"/>
      <c r="T2118" s="259">
        <v>43</v>
      </c>
      <c r="U2118" s="259">
        <f t="shared" si="1780"/>
        <v>54</v>
      </c>
      <c r="V2118" s="259">
        <f t="shared" si="1780"/>
        <v>43</v>
      </c>
      <c r="W2118" s="259">
        <v>31.708915184046983</v>
      </c>
      <c r="X2118" s="259">
        <f t="shared" si="1781"/>
        <v>53.206354460624461</v>
      </c>
      <c r="Y2118" s="259">
        <f>(P2118/J2118)*100</f>
        <v>42.0852465312487</v>
      </c>
      <c r="Z2118" s="29">
        <f t="shared" si="1782"/>
        <v>887244173</v>
      </c>
      <c r="AA2118" s="29">
        <f>J2118-Q2118</f>
        <v>716870691</v>
      </c>
      <c r="AB2118" s="29">
        <f t="shared" si="1782"/>
        <v>-658063169</v>
      </c>
      <c r="AC2118" s="111"/>
      <c r="AD2118" s="112"/>
    </row>
    <row r="2119" spans="1:30" s="349" customFormat="1" ht="30" customHeight="1">
      <c r="A2119" s="277"/>
      <c r="B2119" s="278"/>
      <c r="C2119" s="907" t="s">
        <v>3270</v>
      </c>
      <c r="D2119" s="908"/>
      <c r="E2119" s="909"/>
      <c r="F2119" s="800" t="s">
        <v>38</v>
      </c>
      <c r="G2119" s="850"/>
      <c r="H2119" s="604"/>
      <c r="I2119" s="605"/>
      <c r="J2119" s="488"/>
      <c r="K2119" s="600"/>
      <c r="L2119" s="601"/>
      <c r="M2119" s="601"/>
      <c r="N2119" s="606"/>
      <c r="O2119" s="606"/>
      <c r="P2119" s="606"/>
      <c r="Q2119" s="606"/>
      <c r="R2119" s="606"/>
      <c r="S2119" s="490"/>
      <c r="T2119" s="538"/>
      <c r="U2119" s="538"/>
      <c r="V2119" s="538"/>
      <c r="W2119" s="538"/>
      <c r="X2119" s="538"/>
      <c r="Y2119" s="538"/>
      <c r="Z2119" s="261"/>
      <c r="AA2119" s="261"/>
      <c r="AB2119" s="261"/>
      <c r="AC2119" s="213"/>
      <c r="AD2119" s="214"/>
    </row>
    <row r="2120" spans="1:30" s="104" customFormat="1" ht="30" customHeight="1">
      <c r="A2120" s="36"/>
      <c r="B2120" s="37"/>
      <c r="C2120" s="51" t="s">
        <v>3247</v>
      </c>
      <c r="D2120" s="171"/>
      <c r="E2120" s="171"/>
      <c r="F2120" s="802" t="s">
        <v>40</v>
      </c>
      <c r="G2120" s="803"/>
      <c r="H2120" s="594"/>
      <c r="I2120" s="595"/>
      <c r="J2120" s="289"/>
      <c r="K2120" s="637"/>
      <c r="L2120" s="596"/>
      <c r="M2120" s="596"/>
      <c r="N2120" s="622"/>
      <c r="O2120" s="622"/>
      <c r="P2120" s="622"/>
      <c r="Q2120" s="622"/>
      <c r="R2120" s="622"/>
      <c r="S2120" s="60"/>
      <c r="T2120" s="62"/>
      <c r="U2120" s="62"/>
      <c r="V2120" s="62"/>
      <c r="W2120" s="62"/>
      <c r="X2120" s="62"/>
      <c r="Y2120" s="62"/>
      <c r="Z2120" s="215"/>
      <c r="AA2120" s="215"/>
      <c r="AB2120" s="215"/>
      <c r="AC2120" s="63"/>
      <c r="AD2120" s="221"/>
    </row>
    <row r="2121" spans="1:30" s="50" customFormat="1" ht="30" customHeight="1">
      <c r="A2121" s="277"/>
      <c r="B2121" s="278"/>
      <c r="C2121" s="66" t="s">
        <v>3248</v>
      </c>
      <c r="D2121" s="67"/>
      <c r="E2121" s="67"/>
      <c r="F2121" s="762" t="s">
        <v>49</v>
      </c>
      <c r="G2121" s="765"/>
      <c r="H2121" s="634"/>
      <c r="I2121" s="603" t="s">
        <v>695</v>
      </c>
      <c r="J2121" s="638">
        <v>2207300</v>
      </c>
      <c r="K2121" s="71" t="s">
        <v>45</v>
      </c>
      <c r="L2121" s="384" t="s">
        <v>46</v>
      </c>
      <c r="M2121" s="384"/>
      <c r="N2121" s="142">
        <f t="shared" ref="N2121" si="1783">M2121</f>
        <v>0</v>
      </c>
      <c r="O2121" s="75">
        <f>N2121</f>
        <v>0</v>
      </c>
      <c r="P2121" s="74">
        <f t="shared" ref="P2121:R2121" si="1784">O2121</f>
        <v>0</v>
      </c>
      <c r="Q2121" s="74">
        <v>2207300</v>
      </c>
      <c r="R2121" s="74">
        <f t="shared" si="1784"/>
        <v>2207300</v>
      </c>
      <c r="S2121" s="610" t="s">
        <v>3271</v>
      </c>
      <c r="T2121" s="77">
        <v>0</v>
      </c>
      <c r="U2121" s="78">
        <f t="shared" ref="U2121:V2121" si="1785">ROUNDUP(X2121,0)</f>
        <v>100</v>
      </c>
      <c r="V2121" s="78">
        <f t="shared" si="1785"/>
        <v>0</v>
      </c>
      <c r="W2121" s="78">
        <v>31.708915184046983</v>
      </c>
      <c r="X2121" s="78">
        <f t="shared" ref="X2121" si="1786">Q2121/J2121*100</f>
        <v>100</v>
      </c>
      <c r="Y2121" s="78">
        <f>(P2121/J2121)*100</f>
        <v>0</v>
      </c>
      <c r="Z2121" s="79">
        <f>J2121-P2121</f>
        <v>2207300</v>
      </c>
      <c r="AA2121" s="79">
        <f>J2121-Q2121</f>
        <v>0</v>
      </c>
      <c r="AB2121" s="79" t="e">
        <f>L2121-R2121</f>
        <v>#VALUE!</v>
      </c>
      <c r="AC2121" s="79"/>
      <c r="AD2121" s="589"/>
    </row>
    <row r="2122" spans="1:30" s="349" customFormat="1" ht="30" customHeight="1">
      <c r="A2122" s="36"/>
      <c r="B2122" s="37"/>
      <c r="C2122" s="51" t="s">
        <v>3169</v>
      </c>
      <c r="D2122" s="171"/>
      <c r="E2122" s="171"/>
      <c r="F2122" s="802" t="s">
        <v>51</v>
      </c>
      <c r="G2122" s="817"/>
      <c r="H2122" s="604"/>
      <c r="I2122" s="605"/>
      <c r="J2122" s="301"/>
      <c r="K2122" s="639"/>
      <c r="L2122" s="601"/>
      <c r="M2122" s="601"/>
      <c r="N2122" s="602"/>
      <c r="O2122" s="602"/>
      <c r="P2122" s="602"/>
      <c r="Q2122" s="602"/>
      <c r="R2122" s="602"/>
      <c r="S2122" s="132"/>
      <c r="T2122" s="133"/>
      <c r="U2122" s="133"/>
      <c r="V2122" s="133"/>
      <c r="W2122" s="133"/>
      <c r="X2122" s="133"/>
      <c r="Y2122" s="133"/>
      <c r="Z2122" s="276"/>
      <c r="AA2122" s="276"/>
      <c r="AB2122" s="276"/>
      <c r="AC2122" s="98"/>
      <c r="AD2122" s="337"/>
    </row>
    <row r="2123" spans="1:30" s="50" customFormat="1" ht="30" customHeight="1">
      <c r="A2123" s="36"/>
      <c r="B2123" s="37"/>
      <c r="C2123" s="66" t="s">
        <v>3252</v>
      </c>
      <c r="D2123" s="67"/>
      <c r="E2123" s="67"/>
      <c r="F2123" s="762" t="s">
        <v>53</v>
      </c>
      <c r="G2123" s="765"/>
      <c r="H2123" s="634"/>
      <c r="I2123" s="603" t="s">
        <v>695</v>
      </c>
      <c r="J2123" s="295">
        <v>1255936092</v>
      </c>
      <c r="K2123" s="71" t="s">
        <v>45</v>
      </c>
      <c r="L2123" s="384" t="s">
        <v>46</v>
      </c>
      <c r="M2123" s="384"/>
      <c r="N2123" s="142">
        <v>340766855</v>
      </c>
      <c r="O2123" s="75">
        <v>395482227</v>
      </c>
      <c r="P2123" s="74">
        <v>577406952</v>
      </c>
      <c r="Q2123" s="74">
        <v>702364804</v>
      </c>
      <c r="R2123" s="74">
        <v>577406952</v>
      </c>
      <c r="S2123" s="610" t="s">
        <v>3271</v>
      </c>
      <c r="T2123" s="77">
        <v>46</v>
      </c>
      <c r="U2123" s="78">
        <f t="shared" ref="U2123:V2125" si="1787">ROUNDUP(X2123,0)</f>
        <v>56</v>
      </c>
      <c r="V2123" s="78">
        <f t="shared" si="1787"/>
        <v>46</v>
      </c>
      <c r="W2123" s="78">
        <v>31.708915184046983</v>
      </c>
      <c r="X2123" s="78">
        <f t="shared" ref="X2123:X2125" si="1788">Q2123/J2123*100</f>
        <v>55.923610164075136</v>
      </c>
      <c r="Y2123" s="78">
        <f>(P2123/J2123)*100</f>
        <v>45.974230351204845</v>
      </c>
      <c r="Z2123" s="79">
        <f t="shared" ref="Z2123:AB2125" si="1789">J2123-P2123</f>
        <v>678529140</v>
      </c>
      <c r="AA2123" s="79">
        <f>J2123-Q2123</f>
        <v>553571288</v>
      </c>
      <c r="AB2123" s="79" t="e">
        <f t="shared" si="1789"/>
        <v>#VALUE!</v>
      </c>
      <c r="AC2123" s="79"/>
      <c r="AD2123" s="589"/>
    </row>
    <row r="2124" spans="1:30" s="50" customFormat="1" ht="30" customHeight="1">
      <c r="A2124" s="36"/>
      <c r="B2124" s="37"/>
      <c r="C2124" s="66" t="s">
        <v>3114</v>
      </c>
      <c r="D2124" s="67"/>
      <c r="E2124" s="67"/>
      <c r="F2124" s="762" t="s">
        <v>174</v>
      </c>
      <c r="G2124" s="765"/>
      <c r="H2124" s="634"/>
      <c r="I2124" s="603" t="s">
        <v>695</v>
      </c>
      <c r="J2124" s="295">
        <v>27867600</v>
      </c>
      <c r="K2124" s="71" t="s">
        <v>45</v>
      </c>
      <c r="L2124" s="384" t="s">
        <v>46</v>
      </c>
      <c r="M2124" s="384"/>
      <c r="N2124" s="142">
        <f t="shared" ref="N2124:R2141" si="1790">M2124</f>
        <v>0</v>
      </c>
      <c r="O2124" s="75">
        <v>6966900</v>
      </c>
      <c r="P2124" s="74">
        <v>11611500</v>
      </c>
      <c r="Q2124" s="74">
        <v>11611500</v>
      </c>
      <c r="R2124" s="74">
        <v>11611500</v>
      </c>
      <c r="S2124" s="610" t="s">
        <v>3271</v>
      </c>
      <c r="T2124" s="77">
        <v>42</v>
      </c>
      <c r="U2124" s="78">
        <f t="shared" si="1787"/>
        <v>42</v>
      </c>
      <c r="V2124" s="78">
        <f t="shared" si="1787"/>
        <v>42</v>
      </c>
      <c r="W2124" s="78">
        <v>31.708915184046983</v>
      </c>
      <c r="X2124" s="78">
        <f t="shared" si="1788"/>
        <v>41.666666666666671</v>
      </c>
      <c r="Y2124" s="78">
        <f>(P2124/J2124)*100</f>
        <v>41.666666666666671</v>
      </c>
      <c r="Z2124" s="79">
        <f t="shared" si="1789"/>
        <v>16256100</v>
      </c>
      <c r="AA2124" s="79">
        <f>J2124-Q2124</f>
        <v>16256100</v>
      </c>
      <c r="AB2124" s="79" t="e">
        <f t="shared" si="1789"/>
        <v>#VALUE!</v>
      </c>
      <c r="AC2124" s="79"/>
      <c r="AD2124" s="589"/>
    </row>
    <row r="2125" spans="1:30" s="50" customFormat="1" ht="30" customHeight="1">
      <c r="A2125" s="36"/>
      <c r="B2125" s="37"/>
      <c r="C2125" s="66" t="s">
        <v>3253</v>
      </c>
      <c r="D2125" s="67"/>
      <c r="E2125" s="67"/>
      <c r="F2125" s="762" t="s">
        <v>57</v>
      </c>
      <c r="G2125" s="765"/>
      <c r="H2125" s="634"/>
      <c r="I2125" s="603" t="s">
        <v>695</v>
      </c>
      <c r="J2125" s="295">
        <v>4188700</v>
      </c>
      <c r="K2125" s="71" t="s">
        <v>45</v>
      </c>
      <c r="L2125" s="384" t="s">
        <v>46</v>
      </c>
      <c r="M2125" s="384"/>
      <c r="N2125" s="142">
        <f t="shared" si="1790"/>
        <v>0</v>
      </c>
      <c r="O2125" s="75">
        <f t="shared" si="1790"/>
        <v>0</v>
      </c>
      <c r="P2125" s="74">
        <f t="shared" si="1790"/>
        <v>0</v>
      </c>
      <c r="Q2125" s="74">
        <v>4138700</v>
      </c>
      <c r="R2125" s="74">
        <f t="shared" si="1790"/>
        <v>4138700</v>
      </c>
      <c r="S2125" s="610" t="s">
        <v>3271</v>
      </c>
      <c r="T2125" s="77">
        <v>0</v>
      </c>
      <c r="U2125" s="78">
        <f t="shared" si="1787"/>
        <v>99</v>
      </c>
      <c r="V2125" s="78">
        <f t="shared" si="1787"/>
        <v>0</v>
      </c>
      <c r="W2125" s="78">
        <v>31.708915184046983</v>
      </c>
      <c r="X2125" s="78">
        <f t="shared" si="1788"/>
        <v>98.806312220975485</v>
      </c>
      <c r="Y2125" s="78">
        <f>(P2125/J2125)*100</f>
        <v>0</v>
      </c>
      <c r="Z2125" s="79">
        <f t="shared" si="1789"/>
        <v>4188700</v>
      </c>
      <c r="AA2125" s="79">
        <f>J2125-Q2125</f>
        <v>50000</v>
      </c>
      <c r="AB2125" s="79" t="e">
        <f t="shared" si="1789"/>
        <v>#VALUE!</v>
      </c>
      <c r="AC2125" s="79"/>
      <c r="AD2125" s="589"/>
    </row>
    <row r="2126" spans="1:30" s="50" customFormat="1" ht="30" customHeight="1">
      <c r="A2126" s="36"/>
      <c r="B2126" s="37"/>
      <c r="C2126" s="51" t="s">
        <v>3272</v>
      </c>
      <c r="D2126" s="171"/>
      <c r="E2126" s="171"/>
      <c r="F2126" s="802" t="s">
        <v>180</v>
      </c>
      <c r="G2126" s="817"/>
      <c r="H2126" s="635"/>
      <c r="I2126" s="624"/>
      <c r="J2126" s="289"/>
      <c r="K2126" s="133"/>
      <c r="L2126" s="129"/>
      <c r="M2126" s="129"/>
      <c r="N2126" s="303"/>
      <c r="O2126" s="303"/>
      <c r="P2126" s="303"/>
      <c r="Q2126" s="303"/>
      <c r="R2126" s="303"/>
      <c r="S2126" s="495"/>
      <c r="T2126" s="96"/>
      <c r="U2126" s="97"/>
      <c r="V2126" s="97"/>
      <c r="W2126" s="97"/>
      <c r="X2126" s="97"/>
      <c r="Y2126" s="97"/>
      <c r="Z2126" s="98"/>
      <c r="AA2126" s="98"/>
      <c r="AB2126" s="98"/>
      <c r="AC2126" s="98"/>
      <c r="AD2126" s="337"/>
    </row>
    <row r="2127" spans="1:30" s="50" customFormat="1" ht="30" customHeight="1">
      <c r="A2127" s="36"/>
      <c r="B2127" s="37"/>
      <c r="C2127" s="66" t="s">
        <v>3273</v>
      </c>
      <c r="D2127" s="67"/>
      <c r="E2127" s="67"/>
      <c r="F2127" s="762" t="s">
        <v>478</v>
      </c>
      <c r="G2127" s="765"/>
      <c r="H2127" s="634"/>
      <c r="I2127" s="603" t="s">
        <v>695</v>
      </c>
      <c r="J2127" s="295">
        <v>0</v>
      </c>
      <c r="K2127" s="71" t="s">
        <v>45</v>
      </c>
      <c r="L2127" s="384" t="s">
        <v>46</v>
      </c>
      <c r="M2127" s="384"/>
      <c r="N2127" s="142">
        <f t="shared" si="1790"/>
        <v>0</v>
      </c>
      <c r="O2127" s="75">
        <f>N2127</f>
        <v>0</v>
      </c>
      <c r="P2127" s="74">
        <f t="shared" ref="P2127:R2127" si="1791">O2127</f>
        <v>0</v>
      </c>
      <c r="Q2127" s="74">
        <f t="shared" si="1791"/>
        <v>0</v>
      </c>
      <c r="R2127" s="74">
        <f t="shared" si="1791"/>
        <v>0</v>
      </c>
      <c r="S2127" s="610" t="s">
        <v>3271</v>
      </c>
      <c r="T2127" s="77">
        <v>0</v>
      </c>
      <c r="U2127" s="78">
        <v>0</v>
      </c>
      <c r="V2127" s="78">
        <f t="shared" ref="V2127" si="1792">ROUNDUP(Y2127,0)</f>
        <v>0</v>
      </c>
      <c r="W2127" s="78">
        <v>0</v>
      </c>
      <c r="X2127" s="78">
        <v>0</v>
      </c>
      <c r="Y2127" s="78">
        <v>0</v>
      </c>
      <c r="Z2127" s="79">
        <f>J2127-P2127</f>
        <v>0</v>
      </c>
      <c r="AA2127" s="79">
        <f>J2127-Q2127</f>
        <v>0</v>
      </c>
      <c r="AB2127" s="79" t="e">
        <f>L2127-R2127</f>
        <v>#VALUE!</v>
      </c>
      <c r="AC2127" s="79"/>
      <c r="AD2127" s="589"/>
    </row>
    <row r="2128" spans="1:30" s="50" customFormat="1" ht="30" customHeight="1">
      <c r="A2128" s="36"/>
      <c r="B2128" s="37"/>
      <c r="C2128" s="51" t="s">
        <v>3116</v>
      </c>
      <c r="D2128" s="171"/>
      <c r="E2128" s="171"/>
      <c r="F2128" s="802" t="s">
        <v>63</v>
      </c>
      <c r="G2128" s="817"/>
      <c r="H2128" s="635"/>
      <c r="I2128" s="624"/>
      <c r="J2128" s="289"/>
      <c r="K2128" s="133"/>
      <c r="L2128" s="129"/>
      <c r="M2128" s="129"/>
      <c r="N2128" s="303"/>
      <c r="O2128" s="303"/>
      <c r="P2128" s="303"/>
      <c r="Q2128" s="303"/>
      <c r="R2128" s="303"/>
      <c r="S2128" s="495"/>
      <c r="T2128" s="96"/>
      <c r="U2128" s="97"/>
      <c r="V2128" s="97"/>
      <c r="W2128" s="97"/>
      <c r="X2128" s="97"/>
      <c r="Y2128" s="97"/>
      <c r="Z2128" s="98"/>
      <c r="AA2128" s="98"/>
      <c r="AB2128" s="98"/>
      <c r="AC2128" s="98"/>
      <c r="AD2128" s="337"/>
    </row>
    <row r="2129" spans="1:30" s="50" customFormat="1" ht="30" customHeight="1">
      <c r="A2129" s="36"/>
      <c r="B2129" s="37"/>
      <c r="C2129" s="66" t="s">
        <v>3274</v>
      </c>
      <c r="D2129" s="67"/>
      <c r="E2129" s="67"/>
      <c r="F2129" s="762" t="s">
        <v>65</v>
      </c>
      <c r="G2129" s="765"/>
      <c r="H2129" s="634"/>
      <c r="I2129" s="603" t="s">
        <v>695</v>
      </c>
      <c r="J2129" s="640">
        <v>1999000</v>
      </c>
      <c r="K2129" s="71" t="s">
        <v>45</v>
      </c>
      <c r="L2129" s="384" t="s">
        <v>46</v>
      </c>
      <c r="M2129" s="384"/>
      <c r="N2129" s="142">
        <f t="shared" si="1790"/>
        <v>0</v>
      </c>
      <c r="O2129" s="75">
        <f t="shared" si="1790"/>
        <v>0</v>
      </c>
      <c r="P2129" s="74">
        <f t="shared" si="1790"/>
        <v>0</v>
      </c>
      <c r="Q2129" s="74">
        <v>662500</v>
      </c>
      <c r="R2129" s="74">
        <f t="shared" si="1790"/>
        <v>662500</v>
      </c>
      <c r="S2129" s="610" t="s">
        <v>3271</v>
      </c>
      <c r="T2129" s="77">
        <v>0</v>
      </c>
      <c r="U2129" s="78">
        <f t="shared" ref="U2129:V2133" si="1793">ROUNDUP(X2129,0)</f>
        <v>34</v>
      </c>
      <c r="V2129" s="78">
        <f t="shared" si="1793"/>
        <v>0</v>
      </c>
      <c r="W2129" s="78">
        <v>31.708915184046983</v>
      </c>
      <c r="X2129" s="78">
        <f t="shared" ref="X2129:X2133" si="1794">Q2129/J2129*100</f>
        <v>33.141570785392702</v>
      </c>
      <c r="Y2129" s="78">
        <f>(P2129/J2129)*100</f>
        <v>0</v>
      </c>
      <c r="Z2129" s="79">
        <f t="shared" ref="Z2129:AB2133" si="1795">J2129-P2129</f>
        <v>1999000</v>
      </c>
      <c r="AA2129" s="79">
        <f>J2129-Q2129</f>
        <v>1336500</v>
      </c>
      <c r="AB2129" s="79" t="e">
        <f t="shared" si="1795"/>
        <v>#VALUE!</v>
      </c>
      <c r="AC2129" s="79"/>
      <c r="AD2129" s="589"/>
    </row>
    <row r="2130" spans="1:30" s="50" customFormat="1" ht="30" customHeight="1">
      <c r="A2130" s="36"/>
      <c r="B2130" s="37"/>
      <c r="C2130" s="66" t="s">
        <v>3275</v>
      </c>
      <c r="D2130" s="67"/>
      <c r="E2130" s="67"/>
      <c r="F2130" s="762" t="s">
        <v>67</v>
      </c>
      <c r="G2130" s="765"/>
      <c r="H2130" s="634"/>
      <c r="I2130" s="603" t="s">
        <v>695</v>
      </c>
      <c r="J2130" s="295">
        <v>9052700</v>
      </c>
      <c r="K2130" s="71" t="s">
        <v>45</v>
      </c>
      <c r="L2130" s="384" t="s">
        <v>46</v>
      </c>
      <c r="M2130" s="384"/>
      <c r="N2130" s="142">
        <v>611900</v>
      </c>
      <c r="O2130" s="75">
        <v>611900</v>
      </c>
      <c r="P2130" s="74">
        <v>611900</v>
      </c>
      <c r="Q2130" s="74">
        <v>2309100</v>
      </c>
      <c r="R2130" s="74">
        <v>611900</v>
      </c>
      <c r="S2130" s="610" t="s">
        <v>3271</v>
      </c>
      <c r="T2130" s="77">
        <v>7</v>
      </c>
      <c r="U2130" s="78">
        <f t="shared" si="1793"/>
        <v>26</v>
      </c>
      <c r="V2130" s="78">
        <f t="shared" si="1793"/>
        <v>7</v>
      </c>
      <c r="W2130" s="78">
        <v>31.708915184046983</v>
      </c>
      <c r="X2130" s="78">
        <f t="shared" si="1794"/>
        <v>25.507307212212933</v>
      </c>
      <c r="Y2130" s="78">
        <f>(P2130/J2130)*100</f>
        <v>6.7593093773128459</v>
      </c>
      <c r="Z2130" s="79">
        <f t="shared" si="1795"/>
        <v>8440800</v>
      </c>
      <c r="AA2130" s="79">
        <f>J2130-Q2130</f>
        <v>6743600</v>
      </c>
      <c r="AB2130" s="79" t="e">
        <f t="shared" si="1795"/>
        <v>#VALUE!</v>
      </c>
      <c r="AC2130" s="79"/>
      <c r="AD2130" s="589"/>
    </row>
    <row r="2131" spans="1:30" s="50" customFormat="1" ht="30" customHeight="1">
      <c r="A2131" s="36"/>
      <c r="B2131" s="37"/>
      <c r="C2131" s="66" t="s">
        <v>3276</v>
      </c>
      <c r="D2131" s="67"/>
      <c r="E2131" s="67"/>
      <c r="F2131" s="762" t="s">
        <v>69</v>
      </c>
      <c r="G2131" s="765"/>
      <c r="H2131" s="634"/>
      <c r="I2131" s="603" t="s">
        <v>695</v>
      </c>
      <c r="J2131" s="295">
        <v>13013500</v>
      </c>
      <c r="K2131" s="71" t="s">
        <v>45</v>
      </c>
      <c r="L2131" s="384" t="s">
        <v>46</v>
      </c>
      <c r="M2131" s="384"/>
      <c r="N2131" s="142">
        <f t="shared" si="1790"/>
        <v>0</v>
      </c>
      <c r="O2131" s="75">
        <v>986000</v>
      </c>
      <c r="P2131" s="74">
        <v>986000</v>
      </c>
      <c r="Q2131" s="74">
        <v>2136050</v>
      </c>
      <c r="R2131" s="74">
        <v>986000</v>
      </c>
      <c r="S2131" s="610" t="s">
        <v>3271</v>
      </c>
      <c r="T2131" s="77">
        <v>8</v>
      </c>
      <c r="U2131" s="78">
        <f t="shared" si="1793"/>
        <v>17</v>
      </c>
      <c r="V2131" s="78">
        <f t="shared" si="1793"/>
        <v>8</v>
      </c>
      <c r="W2131" s="78">
        <v>31.708915184046983</v>
      </c>
      <c r="X2131" s="78">
        <f t="shared" si="1794"/>
        <v>16.414108425865447</v>
      </c>
      <c r="Y2131" s="78">
        <f>(P2131/J2131)*100</f>
        <v>7.576747224036577</v>
      </c>
      <c r="Z2131" s="79">
        <f t="shared" si="1795"/>
        <v>12027500</v>
      </c>
      <c r="AA2131" s="79">
        <f>J2131-Q2131</f>
        <v>10877450</v>
      </c>
      <c r="AB2131" s="79" t="e">
        <f t="shared" si="1795"/>
        <v>#VALUE!</v>
      </c>
      <c r="AC2131" s="79"/>
      <c r="AD2131" s="589"/>
    </row>
    <row r="2132" spans="1:30" s="50" customFormat="1" ht="30" customHeight="1">
      <c r="A2132" s="36"/>
      <c r="B2132" s="37"/>
      <c r="C2132" s="66" t="s">
        <v>3256</v>
      </c>
      <c r="D2132" s="67"/>
      <c r="E2132" s="67"/>
      <c r="F2132" s="762" t="s">
        <v>71</v>
      </c>
      <c r="G2132" s="765"/>
      <c r="H2132" s="634"/>
      <c r="I2132" s="603" t="s">
        <v>695</v>
      </c>
      <c r="J2132" s="295">
        <v>3796500</v>
      </c>
      <c r="K2132" s="71" t="s">
        <v>45</v>
      </c>
      <c r="L2132" s="384" t="s">
        <v>46</v>
      </c>
      <c r="M2132" s="384"/>
      <c r="N2132" s="142">
        <f t="shared" si="1790"/>
        <v>0</v>
      </c>
      <c r="O2132" s="75">
        <v>0</v>
      </c>
      <c r="P2132" s="74">
        <v>0</v>
      </c>
      <c r="Q2132" s="74">
        <v>0</v>
      </c>
      <c r="R2132" s="74">
        <v>0</v>
      </c>
      <c r="S2132" s="610" t="s">
        <v>3271</v>
      </c>
      <c r="T2132" s="77">
        <v>0</v>
      </c>
      <c r="U2132" s="78">
        <f t="shared" si="1793"/>
        <v>0</v>
      </c>
      <c r="V2132" s="78">
        <f t="shared" si="1793"/>
        <v>0</v>
      </c>
      <c r="W2132" s="78">
        <v>31.708915184046983</v>
      </c>
      <c r="X2132" s="78">
        <f t="shared" si="1794"/>
        <v>0</v>
      </c>
      <c r="Y2132" s="78">
        <v>0</v>
      </c>
      <c r="Z2132" s="79">
        <f t="shared" si="1795"/>
        <v>3796500</v>
      </c>
      <c r="AA2132" s="79">
        <f>J2132-Q2132</f>
        <v>3796500</v>
      </c>
      <c r="AB2132" s="79" t="e">
        <f t="shared" si="1795"/>
        <v>#VALUE!</v>
      </c>
      <c r="AC2132" s="79"/>
      <c r="AD2132" s="589"/>
    </row>
    <row r="2133" spans="1:30" s="50" customFormat="1" ht="30" customHeight="1">
      <c r="A2133" s="36"/>
      <c r="B2133" s="37"/>
      <c r="C2133" s="66" t="s">
        <v>3277</v>
      </c>
      <c r="D2133" s="67"/>
      <c r="E2133" s="67"/>
      <c r="F2133" s="762" t="s">
        <v>77</v>
      </c>
      <c r="G2133" s="765"/>
      <c r="H2133" s="634"/>
      <c r="I2133" s="603" t="s">
        <v>695</v>
      </c>
      <c r="J2133" s="295">
        <v>35540000</v>
      </c>
      <c r="K2133" s="71" t="s">
        <v>45</v>
      </c>
      <c r="L2133" s="384" t="s">
        <v>46</v>
      </c>
      <c r="M2133" s="384"/>
      <c r="N2133" s="142">
        <v>5801000</v>
      </c>
      <c r="O2133" s="75">
        <v>8691400</v>
      </c>
      <c r="P2133" s="74">
        <v>11031400</v>
      </c>
      <c r="Q2133" s="74">
        <v>15771400</v>
      </c>
      <c r="R2133" s="74">
        <v>11031400</v>
      </c>
      <c r="S2133" s="610" t="s">
        <v>3271</v>
      </c>
      <c r="T2133" s="77">
        <v>32</v>
      </c>
      <c r="U2133" s="78">
        <f t="shared" si="1793"/>
        <v>45</v>
      </c>
      <c r="V2133" s="78">
        <f t="shared" si="1793"/>
        <v>32</v>
      </c>
      <c r="W2133" s="78">
        <v>31.708915184046983</v>
      </c>
      <c r="X2133" s="78">
        <f t="shared" si="1794"/>
        <v>44.376477208778844</v>
      </c>
      <c r="Y2133" s="78">
        <f>(P2133/J2133)*100</f>
        <v>31.039392234102419</v>
      </c>
      <c r="Z2133" s="79">
        <f t="shared" si="1795"/>
        <v>24508600</v>
      </c>
      <c r="AA2133" s="79">
        <f>J2133-Q2133</f>
        <v>19768600</v>
      </c>
      <c r="AB2133" s="79" t="e">
        <f t="shared" si="1795"/>
        <v>#VALUE!</v>
      </c>
      <c r="AC2133" s="79"/>
      <c r="AD2133" s="589"/>
    </row>
    <row r="2134" spans="1:30" s="50" customFormat="1" ht="30" customHeight="1">
      <c r="A2134" s="36"/>
      <c r="B2134" s="37"/>
      <c r="C2134" s="51" t="s">
        <v>3124</v>
      </c>
      <c r="D2134" s="171"/>
      <c r="E2134" s="171"/>
      <c r="F2134" s="802" t="s">
        <v>79</v>
      </c>
      <c r="G2134" s="817"/>
      <c r="H2134" s="635"/>
      <c r="I2134" s="624"/>
      <c r="J2134" s="289"/>
      <c r="K2134" s="133"/>
      <c r="L2134" s="129"/>
      <c r="M2134" s="129"/>
      <c r="N2134" s="303"/>
      <c r="O2134" s="303"/>
      <c r="P2134" s="303"/>
      <c r="Q2134" s="303"/>
      <c r="R2134" s="303"/>
      <c r="S2134" s="495"/>
      <c r="T2134" s="96"/>
      <c r="U2134" s="97"/>
      <c r="V2134" s="97"/>
      <c r="W2134" s="97"/>
      <c r="X2134" s="97"/>
      <c r="Y2134" s="97"/>
      <c r="Z2134" s="98"/>
      <c r="AA2134" s="98"/>
      <c r="AB2134" s="98"/>
      <c r="AC2134" s="98"/>
      <c r="AD2134" s="337"/>
    </row>
    <row r="2135" spans="1:30" s="50" customFormat="1" ht="30" customHeight="1">
      <c r="A2135" s="36"/>
      <c r="B2135" s="37"/>
      <c r="C2135" s="66" t="s">
        <v>3260</v>
      </c>
      <c r="D2135" s="67"/>
      <c r="E2135" s="67"/>
      <c r="F2135" s="762" t="s">
        <v>81</v>
      </c>
      <c r="G2135" s="765"/>
      <c r="H2135" s="634"/>
      <c r="I2135" s="603" t="s">
        <v>695</v>
      </c>
      <c r="J2135" s="295">
        <v>2000000</v>
      </c>
      <c r="K2135" s="71" t="s">
        <v>45</v>
      </c>
      <c r="L2135" s="384" t="s">
        <v>46</v>
      </c>
      <c r="M2135" s="384"/>
      <c r="N2135" s="142">
        <v>300000</v>
      </c>
      <c r="O2135" s="75">
        <v>300000</v>
      </c>
      <c r="P2135" s="74">
        <v>300000</v>
      </c>
      <c r="Q2135" s="74">
        <v>1500000</v>
      </c>
      <c r="R2135" s="74">
        <v>300000</v>
      </c>
      <c r="S2135" s="610" t="s">
        <v>3271</v>
      </c>
      <c r="T2135" s="77">
        <v>15</v>
      </c>
      <c r="U2135" s="78">
        <f t="shared" ref="U2135:V2137" si="1796">ROUNDUP(X2135,0)</f>
        <v>75</v>
      </c>
      <c r="V2135" s="78">
        <f t="shared" si="1796"/>
        <v>15</v>
      </c>
      <c r="W2135" s="78">
        <v>31.708915184046983</v>
      </c>
      <c r="X2135" s="78">
        <f t="shared" ref="X2135:X2137" si="1797">Q2135/J2135*100</f>
        <v>75</v>
      </c>
      <c r="Y2135" s="78">
        <f>(P2135/J2135)*100</f>
        <v>15</v>
      </c>
      <c r="Z2135" s="79">
        <f t="shared" ref="Z2135:AB2137" si="1798">J2135-P2135</f>
        <v>1700000</v>
      </c>
      <c r="AA2135" s="79">
        <f>J2135-Q2135</f>
        <v>500000</v>
      </c>
      <c r="AB2135" s="79" t="e">
        <f t="shared" si="1798"/>
        <v>#VALUE!</v>
      </c>
      <c r="AC2135" s="79"/>
      <c r="AD2135" s="589"/>
    </row>
    <row r="2136" spans="1:30" s="50" customFormat="1" ht="30" customHeight="1">
      <c r="A2136" s="36"/>
      <c r="B2136" s="37"/>
      <c r="C2136" s="66" t="s">
        <v>3261</v>
      </c>
      <c r="D2136" s="67"/>
      <c r="E2136" s="67"/>
      <c r="F2136" s="762" t="s">
        <v>83</v>
      </c>
      <c r="G2136" s="765"/>
      <c r="H2136" s="634"/>
      <c r="I2136" s="603" t="s">
        <v>695</v>
      </c>
      <c r="J2136" s="295">
        <v>7861500</v>
      </c>
      <c r="K2136" s="71" t="s">
        <v>45</v>
      </c>
      <c r="L2136" s="384" t="s">
        <v>46</v>
      </c>
      <c r="M2136" s="384"/>
      <c r="N2136" s="142">
        <v>1324648</v>
      </c>
      <c r="O2136" s="75">
        <v>1926348</v>
      </c>
      <c r="P2136" s="74">
        <v>2526967</v>
      </c>
      <c r="Q2136" s="74">
        <v>3331297</v>
      </c>
      <c r="R2136" s="74">
        <v>2526967</v>
      </c>
      <c r="S2136" s="610" t="s">
        <v>3271</v>
      </c>
      <c r="T2136" s="77">
        <v>33</v>
      </c>
      <c r="U2136" s="78">
        <f t="shared" si="1796"/>
        <v>43</v>
      </c>
      <c r="V2136" s="78">
        <f t="shared" si="1796"/>
        <v>33</v>
      </c>
      <c r="W2136" s="78">
        <v>31.708915184046983</v>
      </c>
      <c r="X2136" s="78">
        <f t="shared" si="1797"/>
        <v>42.374826687019016</v>
      </c>
      <c r="Y2136" s="78">
        <f>(P2136/J2136)*100</f>
        <v>32.143573109457485</v>
      </c>
      <c r="Z2136" s="79">
        <f t="shared" si="1798"/>
        <v>5334533</v>
      </c>
      <c r="AA2136" s="79">
        <f>J2136-Q2136</f>
        <v>4530203</v>
      </c>
      <c r="AB2136" s="79" t="e">
        <f t="shared" si="1798"/>
        <v>#VALUE!</v>
      </c>
      <c r="AC2136" s="79"/>
      <c r="AD2136" s="589"/>
    </row>
    <row r="2137" spans="1:30" s="50" customFormat="1" ht="30" customHeight="1">
      <c r="A2137" s="36"/>
      <c r="B2137" s="37"/>
      <c r="C2137" s="66" t="s">
        <v>3262</v>
      </c>
      <c r="D2137" s="67"/>
      <c r="E2137" s="67"/>
      <c r="F2137" s="762" t="s">
        <v>87</v>
      </c>
      <c r="G2137" s="765"/>
      <c r="H2137" s="634"/>
      <c r="I2137" s="603" t="s">
        <v>695</v>
      </c>
      <c r="J2137" s="295">
        <v>54496800</v>
      </c>
      <c r="K2137" s="71" t="s">
        <v>45</v>
      </c>
      <c r="L2137" s="384" t="s">
        <v>46</v>
      </c>
      <c r="M2137" s="384"/>
      <c r="N2137" s="142">
        <v>9000000</v>
      </c>
      <c r="O2137" s="75">
        <v>13500000</v>
      </c>
      <c r="P2137" s="74">
        <v>22500000</v>
      </c>
      <c r="Q2137" s="74">
        <v>31500000</v>
      </c>
      <c r="R2137" s="74">
        <v>22500000</v>
      </c>
      <c r="S2137" s="610" t="s">
        <v>3271</v>
      </c>
      <c r="T2137" s="77">
        <v>42</v>
      </c>
      <c r="U2137" s="78">
        <f t="shared" si="1796"/>
        <v>58</v>
      </c>
      <c r="V2137" s="78">
        <f t="shared" si="1796"/>
        <v>42</v>
      </c>
      <c r="W2137" s="78">
        <v>31.708915184046983</v>
      </c>
      <c r="X2137" s="78">
        <f t="shared" si="1797"/>
        <v>57.801558990619625</v>
      </c>
      <c r="Y2137" s="78">
        <f>(P2137/J2137)*100</f>
        <v>41.286827850442592</v>
      </c>
      <c r="Z2137" s="79">
        <f t="shared" si="1798"/>
        <v>31996800</v>
      </c>
      <c r="AA2137" s="79">
        <f>J2137-Q2137</f>
        <v>22996800</v>
      </c>
      <c r="AB2137" s="79" t="e">
        <f t="shared" si="1798"/>
        <v>#VALUE!</v>
      </c>
      <c r="AC2137" s="79"/>
      <c r="AD2137" s="589"/>
    </row>
    <row r="2138" spans="1:30" s="50" customFormat="1" ht="30" customHeight="1">
      <c r="A2138" s="36"/>
      <c r="B2138" s="37"/>
      <c r="C2138" s="51" t="s">
        <v>3263</v>
      </c>
      <c r="D2138" s="171"/>
      <c r="E2138" s="171"/>
      <c r="F2138" s="802" t="s">
        <v>90</v>
      </c>
      <c r="G2138" s="817"/>
      <c r="H2138" s="635"/>
      <c r="I2138" s="624"/>
      <c r="J2138" s="289"/>
      <c r="K2138" s="133"/>
      <c r="L2138" s="129"/>
      <c r="M2138" s="129"/>
      <c r="N2138" s="303"/>
      <c r="O2138" s="303"/>
      <c r="P2138" s="303"/>
      <c r="Q2138" s="303"/>
      <c r="R2138" s="303"/>
      <c r="S2138" s="495"/>
      <c r="T2138" s="96"/>
      <c r="U2138" s="97"/>
      <c r="V2138" s="97"/>
      <c r="W2138" s="97"/>
      <c r="X2138" s="97"/>
      <c r="Y2138" s="97"/>
      <c r="Z2138" s="98"/>
      <c r="AA2138" s="98"/>
      <c r="AB2138" s="98"/>
      <c r="AC2138" s="98"/>
      <c r="AD2138" s="337"/>
    </row>
    <row r="2139" spans="1:30" s="36" customFormat="1" ht="30" customHeight="1">
      <c r="B2139" s="37"/>
      <c r="C2139" s="66" t="s">
        <v>3264</v>
      </c>
      <c r="D2139" s="67"/>
      <c r="E2139" s="67"/>
      <c r="F2139" s="762" t="s">
        <v>92</v>
      </c>
      <c r="G2139" s="765"/>
      <c r="H2139" s="603"/>
      <c r="I2139" s="603" t="s">
        <v>695</v>
      </c>
      <c r="J2139" s="295">
        <v>23981700</v>
      </c>
      <c r="K2139" s="71" t="s">
        <v>45</v>
      </c>
      <c r="L2139" s="384" t="s">
        <v>46</v>
      </c>
      <c r="M2139" s="384"/>
      <c r="N2139" s="142">
        <v>2279700</v>
      </c>
      <c r="O2139" s="75">
        <v>7307400</v>
      </c>
      <c r="P2139" s="74">
        <f t="shared" ref="P2139:R2141" si="1799">O2139</f>
        <v>7307400</v>
      </c>
      <c r="Q2139" s="74">
        <v>12397150</v>
      </c>
      <c r="R2139" s="74">
        <f t="shared" si="1799"/>
        <v>12397150</v>
      </c>
      <c r="S2139" s="610" t="s">
        <v>3271</v>
      </c>
      <c r="T2139" s="77">
        <v>31</v>
      </c>
      <c r="U2139" s="78">
        <f t="shared" ref="U2139:V2141" si="1800">ROUNDUP(X2139,0)</f>
        <v>52</v>
      </c>
      <c r="V2139" s="78">
        <f t="shared" si="1800"/>
        <v>31</v>
      </c>
      <c r="W2139" s="78">
        <v>31.708915184046983</v>
      </c>
      <c r="X2139" s="78">
        <f t="shared" ref="X2139:X2141" si="1801">Q2139/J2139*100</f>
        <v>51.694208500648408</v>
      </c>
      <c r="Y2139" s="78">
        <f>(P2139/J2139)*100</f>
        <v>30.470733934625148</v>
      </c>
      <c r="Z2139" s="79">
        <f t="shared" ref="Z2139:AB2141" si="1802">J2139-P2139</f>
        <v>16674300</v>
      </c>
      <c r="AA2139" s="79">
        <f>J2139-Q2139</f>
        <v>11584550</v>
      </c>
      <c r="AB2139" s="79" t="e">
        <f t="shared" si="1802"/>
        <v>#VALUE!</v>
      </c>
      <c r="AC2139" s="79"/>
      <c r="AD2139" s="589"/>
    </row>
    <row r="2140" spans="1:30" s="36" customFormat="1" ht="30" customHeight="1">
      <c r="B2140" s="37"/>
      <c r="C2140" s="66" t="s">
        <v>3278</v>
      </c>
      <c r="D2140" s="67"/>
      <c r="E2140" s="67"/>
      <c r="F2140" s="762" t="s">
        <v>501</v>
      </c>
      <c r="G2140" s="765"/>
      <c r="H2140" s="603"/>
      <c r="I2140" s="603" t="s">
        <v>695</v>
      </c>
      <c r="J2140" s="295">
        <v>1920500</v>
      </c>
      <c r="K2140" s="71" t="s">
        <v>45</v>
      </c>
      <c r="L2140" s="384" t="s">
        <v>46</v>
      </c>
      <c r="M2140" s="384"/>
      <c r="N2140" s="142">
        <f t="shared" si="1790"/>
        <v>0</v>
      </c>
      <c r="O2140" s="75">
        <f t="shared" si="1790"/>
        <v>0</v>
      </c>
      <c r="P2140" s="74">
        <f t="shared" si="1799"/>
        <v>0</v>
      </c>
      <c r="Q2140" s="74">
        <v>728900</v>
      </c>
      <c r="R2140" s="74">
        <f t="shared" si="1799"/>
        <v>728900</v>
      </c>
      <c r="S2140" s="610" t="s">
        <v>3271</v>
      </c>
      <c r="T2140" s="77">
        <v>0</v>
      </c>
      <c r="U2140" s="78">
        <f t="shared" si="1800"/>
        <v>38</v>
      </c>
      <c r="V2140" s="78">
        <f t="shared" si="1800"/>
        <v>0</v>
      </c>
      <c r="W2140" s="78">
        <v>31.708915184046983</v>
      </c>
      <c r="X2140" s="78">
        <f t="shared" si="1801"/>
        <v>37.95365790158813</v>
      </c>
      <c r="Y2140" s="78">
        <f>(P2140/J2140)*100</f>
        <v>0</v>
      </c>
      <c r="Z2140" s="79">
        <f t="shared" si="1802"/>
        <v>1920500</v>
      </c>
      <c r="AA2140" s="79">
        <f>J2140-Q2140</f>
        <v>1191600</v>
      </c>
      <c r="AB2140" s="79" t="e">
        <f t="shared" si="1802"/>
        <v>#VALUE!</v>
      </c>
      <c r="AC2140" s="79"/>
      <c r="AD2140" s="589"/>
    </row>
    <row r="2141" spans="1:30" s="36" customFormat="1" ht="30" customHeight="1">
      <c r="B2141" s="37"/>
      <c r="C2141" s="66" t="s">
        <v>3279</v>
      </c>
      <c r="D2141" s="67"/>
      <c r="E2141" s="67"/>
      <c r="F2141" s="762" t="s">
        <v>206</v>
      </c>
      <c r="G2141" s="765"/>
      <c r="H2141" s="603"/>
      <c r="I2141" s="603" t="s">
        <v>695</v>
      </c>
      <c r="J2141" s="295">
        <v>1506100</v>
      </c>
      <c r="K2141" s="71" t="s">
        <v>45</v>
      </c>
      <c r="L2141" s="384" t="s">
        <v>46</v>
      </c>
      <c r="M2141" s="384"/>
      <c r="N2141" s="142">
        <f t="shared" si="1790"/>
        <v>0</v>
      </c>
      <c r="O2141" s="75">
        <f t="shared" si="1790"/>
        <v>0</v>
      </c>
      <c r="P2141" s="74">
        <f t="shared" si="1799"/>
        <v>0</v>
      </c>
      <c r="Q2141" s="74">
        <v>497200</v>
      </c>
      <c r="R2141" s="74">
        <f t="shared" si="1799"/>
        <v>497200</v>
      </c>
      <c r="S2141" s="610" t="s">
        <v>3271</v>
      </c>
      <c r="T2141" s="77">
        <v>0</v>
      </c>
      <c r="U2141" s="78">
        <f t="shared" si="1800"/>
        <v>34</v>
      </c>
      <c r="V2141" s="78">
        <f t="shared" si="1800"/>
        <v>0</v>
      </c>
      <c r="W2141" s="78">
        <v>31.708915184046983</v>
      </c>
      <c r="X2141" s="78">
        <f t="shared" si="1801"/>
        <v>33.012416174224818</v>
      </c>
      <c r="Y2141" s="78">
        <f>(P2141/J2141)*100</f>
        <v>0</v>
      </c>
      <c r="Z2141" s="79">
        <f t="shared" si="1802"/>
        <v>1506100</v>
      </c>
      <c r="AA2141" s="79">
        <f>J2141-Q2141</f>
        <v>1008900</v>
      </c>
      <c r="AB2141" s="79" t="e">
        <f t="shared" si="1802"/>
        <v>#VALUE!</v>
      </c>
      <c r="AC2141" s="79"/>
      <c r="AD2141" s="589"/>
    </row>
    <row r="2142" spans="1:30" s="36" customFormat="1" ht="30" customHeight="1">
      <c r="B2142" s="37"/>
      <c r="C2142" s="51" t="s">
        <v>3280</v>
      </c>
      <c r="D2142" s="171"/>
      <c r="E2142" s="171"/>
      <c r="F2142" s="802" t="s">
        <v>3132</v>
      </c>
      <c r="G2142" s="817"/>
      <c r="H2142" s="337"/>
      <c r="I2142" s="337"/>
      <c r="J2142" s="289"/>
      <c r="K2142" s="133"/>
      <c r="L2142" s="128"/>
      <c r="M2142" s="128"/>
      <c r="N2142" s="276"/>
      <c r="O2142" s="276"/>
      <c r="P2142" s="276"/>
      <c r="Q2142" s="276"/>
      <c r="R2142" s="276"/>
      <c r="S2142" s="495"/>
      <c r="T2142" s="96"/>
      <c r="U2142" s="97"/>
      <c r="V2142" s="97"/>
      <c r="W2142" s="97"/>
      <c r="X2142" s="97"/>
      <c r="Y2142" s="97"/>
      <c r="Z2142" s="98"/>
      <c r="AA2142" s="98"/>
      <c r="AB2142" s="98"/>
      <c r="AC2142" s="98"/>
      <c r="AD2142" s="337"/>
    </row>
    <row r="2143" spans="1:30" s="36" customFormat="1" ht="30" customHeight="1">
      <c r="B2143" s="37"/>
      <c r="C2143" s="51" t="s">
        <v>3281</v>
      </c>
      <c r="D2143" s="171"/>
      <c r="E2143" s="171"/>
      <c r="F2143" s="802" t="s">
        <v>3134</v>
      </c>
      <c r="G2143" s="817"/>
      <c r="H2143" s="337"/>
      <c r="I2143" s="337"/>
      <c r="J2143" s="289"/>
      <c r="K2143" s="133"/>
      <c r="L2143" s="128"/>
      <c r="M2143" s="128"/>
      <c r="N2143" s="276"/>
      <c r="O2143" s="276"/>
      <c r="P2143" s="276"/>
      <c r="Q2143" s="276"/>
      <c r="R2143" s="276"/>
      <c r="S2143" s="495"/>
      <c r="T2143" s="96"/>
      <c r="U2143" s="97"/>
      <c r="V2143" s="97"/>
      <c r="W2143" s="97"/>
      <c r="X2143" s="97"/>
      <c r="Y2143" s="97"/>
      <c r="Z2143" s="98"/>
      <c r="AA2143" s="98"/>
      <c r="AB2143" s="98"/>
      <c r="AC2143" s="98"/>
      <c r="AD2143" s="337"/>
    </row>
    <row r="2144" spans="1:30" s="36" customFormat="1" ht="30" customHeight="1">
      <c r="B2144" s="37"/>
      <c r="C2144" s="66" t="s">
        <v>3267</v>
      </c>
      <c r="D2144" s="67"/>
      <c r="E2144" s="67"/>
      <c r="F2144" s="762" t="s">
        <v>3136</v>
      </c>
      <c r="G2144" s="765"/>
      <c r="H2144" s="587"/>
      <c r="I2144" s="587" t="s">
        <v>695</v>
      </c>
      <c r="J2144" s="295">
        <v>86615000</v>
      </c>
      <c r="K2144" s="71" t="s">
        <v>45</v>
      </c>
      <c r="L2144" s="312" t="s">
        <v>46</v>
      </c>
      <c r="M2144" s="312"/>
      <c r="N2144" s="335">
        <v>3600000</v>
      </c>
      <c r="O2144" s="75">
        <v>4336700</v>
      </c>
      <c r="P2144" s="74">
        <v>10456700</v>
      </c>
      <c r="Q2144" s="74">
        <v>23956400</v>
      </c>
      <c r="R2144" s="74">
        <v>10456700</v>
      </c>
      <c r="S2144" s="610" t="s">
        <v>3271</v>
      </c>
      <c r="T2144" s="77">
        <v>13</v>
      </c>
      <c r="U2144" s="78">
        <f t="shared" ref="U2144:V2145" si="1803">ROUNDUP(X2144,0)</f>
        <v>28</v>
      </c>
      <c r="V2144" s="78">
        <f t="shared" si="1803"/>
        <v>13</v>
      </c>
      <c r="W2144" s="78">
        <v>31.708915184046983</v>
      </c>
      <c r="X2144" s="78">
        <f t="shared" ref="X2144:X2145" si="1804">Q2144/J2144*100</f>
        <v>27.658488714425904</v>
      </c>
      <c r="Y2144" s="78">
        <f>(P2144/J2144)*100</f>
        <v>12.072620215897938</v>
      </c>
      <c r="Z2144" s="79">
        <f t="shared" ref="Z2144:AB2145" si="1805">J2144-P2144</f>
        <v>76158300</v>
      </c>
      <c r="AA2144" s="79">
        <f>J2144-Q2144</f>
        <v>62658600</v>
      </c>
      <c r="AB2144" s="79" t="e">
        <f t="shared" si="1805"/>
        <v>#VALUE!</v>
      </c>
      <c r="AC2144" s="79"/>
      <c r="AD2144" s="589"/>
    </row>
    <row r="2145" spans="1:30" s="464" customFormat="1" ht="30" customHeight="1">
      <c r="A2145" s="36"/>
      <c r="B2145" s="37"/>
      <c r="C2145" s="25" t="s">
        <v>3282</v>
      </c>
      <c r="D2145" s="109"/>
      <c r="E2145" s="109"/>
      <c r="F2145" s="770" t="s">
        <v>3283</v>
      </c>
      <c r="G2145" s="771"/>
      <c r="H2145" s="348"/>
      <c r="I2145" s="28"/>
      <c r="J2145" s="258">
        <f>SUM(J2146:J2167)</f>
        <v>2737940796</v>
      </c>
      <c r="K2145" s="207"/>
      <c r="L2145" s="320"/>
      <c r="M2145" s="320"/>
      <c r="N2145" s="258">
        <f>SUM(N2146:N2167)</f>
        <v>257482936</v>
      </c>
      <c r="O2145" s="258">
        <f>SUM(O2146:O2167)</f>
        <v>655151979</v>
      </c>
      <c r="P2145" s="258">
        <v>1278766674</v>
      </c>
      <c r="Q2145" s="258">
        <f>SUM(Q2146:Q2167)</f>
        <v>1499501955</v>
      </c>
      <c r="R2145" s="258">
        <v>1278766674</v>
      </c>
      <c r="S2145" s="389"/>
      <c r="T2145" s="259">
        <v>47</v>
      </c>
      <c r="U2145" s="259">
        <f t="shared" si="1803"/>
        <v>55</v>
      </c>
      <c r="V2145" s="259">
        <f t="shared" si="1803"/>
        <v>47</v>
      </c>
      <c r="W2145" s="259">
        <v>31.708915184046983</v>
      </c>
      <c r="X2145" s="259">
        <f t="shared" si="1804"/>
        <v>54.767508384063689</v>
      </c>
      <c r="Y2145" s="259">
        <f>(P2145/J2145)*100</f>
        <v>46.705417292741195</v>
      </c>
      <c r="Z2145" s="29">
        <f t="shared" si="1805"/>
        <v>1459174122</v>
      </c>
      <c r="AA2145" s="29">
        <f>J2145-Q2145</f>
        <v>1238438841</v>
      </c>
      <c r="AB2145" s="29">
        <f t="shared" si="1805"/>
        <v>-1278766674</v>
      </c>
      <c r="AC2145" s="111"/>
      <c r="AD2145" s="112"/>
    </row>
    <row r="2146" spans="1:30" s="464" customFormat="1" ht="30" customHeight="1">
      <c r="A2146" s="277"/>
      <c r="B2146" s="278"/>
      <c r="C2146" s="907" t="s">
        <v>3270</v>
      </c>
      <c r="D2146" s="908"/>
      <c r="E2146" s="909"/>
      <c r="F2146" s="800" t="s">
        <v>38</v>
      </c>
      <c r="G2146" s="850"/>
      <c r="H2146" s="604"/>
      <c r="I2146" s="605"/>
      <c r="J2146" s="488"/>
      <c r="K2146" s="600"/>
      <c r="L2146" s="601"/>
      <c r="M2146" s="601"/>
      <c r="N2146" s="606"/>
      <c r="O2146" s="606"/>
      <c r="P2146" s="606"/>
      <c r="Q2146" s="606"/>
      <c r="R2146" s="606"/>
      <c r="S2146" s="490"/>
      <c r="T2146" s="538"/>
      <c r="U2146" s="538"/>
      <c r="V2146" s="538"/>
      <c r="W2146" s="538"/>
      <c r="X2146" s="538"/>
      <c r="Y2146" s="538"/>
      <c r="Z2146" s="261"/>
      <c r="AA2146" s="261"/>
      <c r="AB2146" s="261"/>
      <c r="AC2146" s="213"/>
      <c r="AD2146" s="214"/>
    </row>
    <row r="2147" spans="1:30" s="464" customFormat="1" ht="30" customHeight="1">
      <c r="A2147" s="5"/>
      <c r="B2147" s="24"/>
      <c r="C2147" s="51" t="s">
        <v>3247</v>
      </c>
      <c r="D2147" s="171"/>
      <c r="E2147" s="171"/>
      <c r="F2147" s="802" t="s">
        <v>40</v>
      </c>
      <c r="G2147" s="803"/>
      <c r="H2147" s="594"/>
      <c r="I2147" s="595"/>
      <c r="J2147" s="641"/>
      <c r="K2147" s="642"/>
      <c r="L2147" s="643"/>
      <c r="M2147" s="643"/>
      <c r="N2147" s="608"/>
      <c r="O2147" s="608"/>
      <c r="P2147" s="608"/>
      <c r="Q2147" s="608"/>
      <c r="R2147" s="608"/>
      <c r="S2147" s="479"/>
      <c r="T2147" s="220"/>
      <c r="U2147" s="220"/>
      <c r="V2147" s="220"/>
      <c r="W2147" s="220"/>
      <c r="X2147" s="220"/>
      <c r="Y2147" s="220"/>
      <c r="Z2147" s="215"/>
      <c r="AA2147" s="215"/>
      <c r="AB2147" s="215"/>
      <c r="AC2147" s="63"/>
      <c r="AD2147" s="221"/>
    </row>
    <row r="2148" spans="1:30" s="36" customFormat="1" ht="30" customHeight="1">
      <c r="A2148" s="277"/>
      <c r="B2148" s="278"/>
      <c r="C2148" s="66" t="s">
        <v>3248</v>
      </c>
      <c r="D2148" s="67"/>
      <c r="E2148" s="67"/>
      <c r="F2148" s="762" t="s">
        <v>49</v>
      </c>
      <c r="G2148" s="765"/>
      <c r="H2148" s="609"/>
      <c r="I2148" s="603" t="s">
        <v>611</v>
      </c>
      <c r="J2148" s="295">
        <v>1042400</v>
      </c>
      <c r="K2148" s="71" t="s">
        <v>45</v>
      </c>
      <c r="L2148" s="384" t="s">
        <v>46</v>
      </c>
      <c r="M2148" s="384"/>
      <c r="N2148" s="142">
        <v>1042400</v>
      </c>
      <c r="O2148" s="75">
        <f>N2148</f>
        <v>1042400</v>
      </c>
      <c r="P2148" s="74">
        <f>O2148</f>
        <v>1042400</v>
      </c>
      <c r="Q2148" s="74">
        <f>P2148</f>
        <v>1042400</v>
      </c>
      <c r="R2148" s="74">
        <f>Q2148</f>
        <v>1042400</v>
      </c>
      <c r="S2148" s="610" t="s">
        <v>3284</v>
      </c>
      <c r="T2148" s="77">
        <v>100</v>
      </c>
      <c r="U2148" s="78">
        <f t="shared" ref="U2148:V2148" si="1806">ROUNDUP(X2148,0)</f>
        <v>100</v>
      </c>
      <c r="V2148" s="78">
        <f t="shared" si="1806"/>
        <v>100</v>
      </c>
      <c r="W2148" s="78">
        <v>31.708915184046983</v>
      </c>
      <c r="X2148" s="78">
        <f t="shared" ref="X2148" si="1807">Q2148/J2148*100</f>
        <v>100</v>
      </c>
      <c r="Y2148" s="78">
        <f>(P2148/J2148)*100</f>
        <v>100</v>
      </c>
      <c r="Z2148" s="79">
        <f>J2148-P2148</f>
        <v>0</v>
      </c>
      <c r="AA2148" s="79">
        <f>J2148-Q2148</f>
        <v>0</v>
      </c>
      <c r="AB2148" s="79" t="e">
        <f>L2148-R2148</f>
        <v>#VALUE!</v>
      </c>
      <c r="AC2148" s="79"/>
      <c r="AD2148" s="589"/>
    </row>
    <row r="2149" spans="1:30" s="464" customFormat="1" ht="30" customHeight="1">
      <c r="A2149" s="36"/>
      <c r="B2149" s="37"/>
      <c r="C2149" s="51" t="s">
        <v>3169</v>
      </c>
      <c r="D2149" s="171"/>
      <c r="E2149" s="171"/>
      <c r="F2149" s="802" t="s">
        <v>51</v>
      </c>
      <c r="G2149" s="817"/>
      <c r="H2149" s="604"/>
      <c r="I2149" s="605"/>
      <c r="J2149" s="644"/>
      <c r="K2149" s="645"/>
      <c r="L2149" s="646"/>
      <c r="M2149" s="646"/>
      <c r="N2149" s="602"/>
      <c r="O2149" s="602"/>
      <c r="P2149" s="602"/>
      <c r="Q2149" s="602"/>
      <c r="R2149" s="602"/>
      <c r="S2149" s="132"/>
      <c r="T2149" s="133"/>
      <c r="U2149" s="133"/>
      <c r="V2149" s="133"/>
      <c r="W2149" s="133"/>
      <c r="X2149" s="133"/>
      <c r="Y2149" s="133"/>
      <c r="Z2149" s="276"/>
      <c r="AA2149" s="276"/>
      <c r="AB2149" s="276"/>
      <c r="AC2149" s="98"/>
      <c r="AD2149" s="337"/>
    </row>
    <row r="2150" spans="1:30" s="36" customFormat="1" ht="30" customHeight="1">
      <c r="B2150" s="37"/>
      <c r="C2150" s="66" t="s">
        <v>3252</v>
      </c>
      <c r="D2150" s="67"/>
      <c r="E2150" s="67"/>
      <c r="F2150" s="762" t="s">
        <v>53</v>
      </c>
      <c r="G2150" s="765"/>
      <c r="H2150" s="609"/>
      <c r="I2150" s="603" t="s">
        <v>611</v>
      </c>
      <c r="J2150" s="295">
        <v>2449436096</v>
      </c>
      <c r="K2150" s="71" t="s">
        <v>45</v>
      </c>
      <c r="L2150" s="384" t="s">
        <v>46</v>
      </c>
      <c r="M2150" s="384"/>
      <c r="N2150" s="142">
        <v>233508216</v>
      </c>
      <c r="O2150" s="75">
        <v>631177259</v>
      </c>
      <c r="P2150" s="74">
        <v>1148003674</v>
      </c>
      <c r="Q2150" s="74">
        <v>1327256874</v>
      </c>
      <c r="R2150" s="74">
        <v>1148003674</v>
      </c>
      <c r="S2150" s="610" t="s">
        <v>3284</v>
      </c>
      <c r="T2150" s="77">
        <v>47</v>
      </c>
      <c r="U2150" s="78">
        <f t="shared" ref="U2150:V2152" si="1808">ROUNDUP(X2150,0)</f>
        <v>55</v>
      </c>
      <c r="V2150" s="78">
        <f t="shared" si="1808"/>
        <v>47</v>
      </c>
      <c r="W2150" s="78">
        <v>31.708915184046983</v>
      </c>
      <c r="X2150" s="78">
        <f t="shared" ref="X2150:X2152" si="1809">Q2150/J2150*100</f>
        <v>54.186221725377891</v>
      </c>
      <c r="Y2150" s="78">
        <f>(P2150/J2150)*100</f>
        <v>46.868080203224046</v>
      </c>
      <c r="Z2150" s="79">
        <f t="shared" ref="Z2150:AB2152" si="1810">J2150-P2150</f>
        <v>1301432422</v>
      </c>
      <c r="AA2150" s="79">
        <f>J2150-Q2150</f>
        <v>1122179222</v>
      </c>
      <c r="AB2150" s="79" t="e">
        <f t="shared" si="1810"/>
        <v>#VALUE!</v>
      </c>
      <c r="AC2150" s="81"/>
      <c r="AD2150" s="589"/>
    </row>
    <row r="2151" spans="1:30" s="36" customFormat="1" ht="30" customHeight="1">
      <c r="B2151" s="37"/>
      <c r="C2151" s="66" t="s">
        <v>3114</v>
      </c>
      <c r="D2151" s="67"/>
      <c r="E2151" s="67"/>
      <c r="F2151" s="762" t="s">
        <v>174</v>
      </c>
      <c r="G2151" s="765"/>
      <c r="H2151" s="609"/>
      <c r="I2151" s="603" t="s">
        <v>611</v>
      </c>
      <c r="J2151" s="295">
        <v>30000000</v>
      </c>
      <c r="K2151" s="71" t="s">
        <v>45</v>
      </c>
      <c r="L2151" s="384" t="s">
        <v>46</v>
      </c>
      <c r="M2151" s="384"/>
      <c r="N2151" s="142">
        <f t="shared" ref="N2151:O2164" si="1811">M2151</f>
        <v>0</v>
      </c>
      <c r="O2151" s="75">
        <f t="shared" si="1811"/>
        <v>0</v>
      </c>
      <c r="P2151" s="74">
        <v>12814300</v>
      </c>
      <c r="Q2151" s="74">
        <v>17845000</v>
      </c>
      <c r="R2151" s="74">
        <v>12814300</v>
      </c>
      <c r="S2151" s="610" t="s">
        <v>3284</v>
      </c>
      <c r="T2151" s="77">
        <v>43</v>
      </c>
      <c r="U2151" s="78">
        <f t="shared" si="1808"/>
        <v>60</v>
      </c>
      <c r="V2151" s="78">
        <f t="shared" si="1808"/>
        <v>43</v>
      </c>
      <c r="W2151" s="78">
        <v>31.708915184046983</v>
      </c>
      <c r="X2151" s="78">
        <f t="shared" si="1809"/>
        <v>59.483333333333334</v>
      </c>
      <c r="Y2151" s="78">
        <f>(P2151/J2151)*100</f>
        <v>42.714333333333329</v>
      </c>
      <c r="Z2151" s="79">
        <f t="shared" si="1810"/>
        <v>17185700</v>
      </c>
      <c r="AA2151" s="79">
        <f>J2151-Q2151</f>
        <v>12155000</v>
      </c>
      <c r="AB2151" s="79" t="e">
        <f t="shared" si="1810"/>
        <v>#VALUE!</v>
      </c>
      <c r="AC2151" s="79"/>
      <c r="AD2151" s="589"/>
    </row>
    <row r="2152" spans="1:30" s="36" customFormat="1" ht="30" customHeight="1">
      <c r="B2152" s="37"/>
      <c r="C2152" s="66" t="s">
        <v>3253</v>
      </c>
      <c r="D2152" s="67"/>
      <c r="E2152" s="67"/>
      <c r="F2152" s="762" t="s">
        <v>57</v>
      </c>
      <c r="G2152" s="765"/>
      <c r="H2152" s="609"/>
      <c r="I2152" s="603" t="s">
        <v>611</v>
      </c>
      <c r="J2152" s="295">
        <v>2920000</v>
      </c>
      <c r="K2152" s="71" t="s">
        <v>45</v>
      </c>
      <c r="L2152" s="384" t="s">
        <v>46</v>
      </c>
      <c r="M2152" s="384"/>
      <c r="N2152" s="142">
        <v>2920000</v>
      </c>
      <c r="O2152" s="75">
        <f t="shared" si="1811"/>
        <v>2920000</v>
      </c>
      <c r="P2152" s="74">
        <v>2920000</v>
      </c>
      <c r="Q2152" s="74">
        <v>2920000</v>
      </c>
      <c r="R2152" s="74">
        <v>2920000</v>
      </c>
      <c r="S2152" s="610" t="s">
        <v>3284</v>
      </c>
      <c r="T2152" s="77">
        <v>100</v>
      </c>
      <c r="U2152" s="78">
        <f t="shared" si="1808"/>
        <v>100</v>
      </c>
      <c r="V2152" s="78">
        <f t="shared" si="1808"/>
        <v>100</v>
      </c>
      <c r="W2152" s="78">
        <v>31.708915184046983</v>
      </c>
      <c r="X2152" s="78">
        <f t="shared" si="1809"/>
        <v>100</v>
      </c>
      <c r="Y2152" s="78">
        <f>(P2152/J2152)*100</f>
        <v>100</v>
      </c>
      <c r="Z2152" s="79">
        <f t="shared" si="1810"/>
        <v>0</v>
      </c>
      <c r="AA2152" s="79">
        <f>J2152-Q2152</f>
        <v>0</v>
      </c>
      <c r="AB2152" s="79" t="e">
        <f t="shared" si="1810"/>
        <v>#VALUE!</v>
      </c>
      <c r="AC2152" s="79"/>
      <c r="AD2152" s="589"/>
    </row>
    <row r="2153" spans="1:30" s="36" customFormat="1" ht="30" customHeight="1">
      <c r="B2153" s="37"/>
      <c r="C2153" s="51" t="s">
        <v>3254</v>
      </c>
      <c r="D2153" s="171"/>
      <c r="E2153" s="171"/>
      <c r="F2153" s="802" t="s">
        <v>63</v>
      </c>
      <c r="G2153" s="817"/>
      <c r="H2153" s="647"/>
      <c r="I2153" s="624"/>
      <c r="J2153" s="289"/>
      <c r="K2153" s="133"/>
      <c r="L2153" s="129"/>
      <c r="M2153" s="129"/>
      <c r="N2153" s="303"/>
      <c r="O2153" s="303"/>
      <c r="P2153" s="303"/>
      <c r="Q2153" s="303"/>
      <c r="R2153" s="303"/>
      <c r="S2153" s="495"/>
      <c r="T2153" s="96"/>
      <c r="U2153" s="97"/>
      <c r="V2153" s="97"/>
      <c r="W2153" s="97"/>
      <c r="X2153" s="97"/>
      <c r="Y2153" s="97"/>
      <c r="Z2153" s="98"/>
      <c r="AA2153" s="98"/>
      <c r="AB2153" s="98"/>
      <c r="AC2153" s="98"/>
      <c r="AD2153" s="337"/>
    </row>
    <row r="2154" spans="1:30" s="36" customFormat="1" ht="30" customHeight="1">
      <c r="B2154" s="37"/>
      <c r="C2154" s="66" t="s">
        <v>3275</v>
      </c>
      <c r="D2154" s="67"/>
      <c r="E2154" s="67"/>
      <c r="F2154" s="762" t="s">
        <v>67</v>
      </c>
      <c r="G2154" s="765"/>
      <c r="H2154" s="609"/>
      <c r="I2154" s="603" t="s">
        <v>611</v>
      </c>
      <c r="J2154" s="295">
        <v>28891800</v>
      </c>
      <c r="K2154" s="71" t="s">
        <v>45</v>
      </c>
      <c r="L2154" s="384" t="s">
        <v>46</v>
      </c>
      <c r="M2154" s="384"/>
      <c r="N2154" s="142">
        <v>3463900</v>
      </c>
      <c r="O2154" s="75">
        <f t="shared" ref="O2154:O2157" si="1812">N2154</f>
        <v>3463900</v>
      </c>
      <c r="P2154" s="74">
        <v>10184200</v>
      </c>
      <c r="Q2154" s="74">
        <v>18338600</v>
      </c>
      <c r="R2154" s="74">
        <v>10184200</v>
      </c>
      <c r="S2154" s="610" t="s">
        <v>3284</v>
      </c>
      <c r="T2154" s="77">
        <v>36</v>
      </c>
      <c r="U2154" s="78">
        <f t="shared" ref="U2154:V2157" si="1813">ROUNDUP(X2154,0)</f>
        <v>64</v>
      </c>
      <c r="V2154" s="78">
        <f t="shared" si="1813"/>
        <v>36</v>
      </c>
      <c r="W2154" s="78">
        <v>31.708915184046983</v>
      </c>
      <c r="X2154" s="78">
        <f t="shared" ref="X2154:X2157" si="1814">Q2154/J2154*100</f>
        <v>63.47337306779086</v>
      </c>
      <c r="Y2154" s="78">
        <f>(P2154/J2154)*100</f>
        <v>35.249447940246021</v>
      </c>
      <c r="Z2154" s="79">
        <f t="shared" ref="Z2154:AB2157" si="1815">J2154-P2154</f>
        <v>18707600</v>
      </c>
      <c r="AA2154" s="79">
        <f>J2154-Q2154</f>
        <v>10553200</v>
      </c>
      <c r="AB2154" s="79" t="e">
        <f t="shared" si="1815"/>
        <v>#VALUE!</v>
      </c>
      <c r="AC2154" s="79"/>
      <c r="AD2154" s="589"/>
    </row>
    <row r="2155" spans="1:30" s="36" customFormat="1" ht="30" customHeight="1">
      <c r="B2155" s="37"/>
      <c r="C2155" s="66" t="s">
        <v>3276</v>
      </c>
      <c r="D2155" s="67"/>
      <c r="E2155" s="67"/>
      <c r="F2155" s="762" t="s">
        <v>69</v>
      </c>
      <c r="G2155" s="765"/>
      <c r="H2155" s="609"/>
      <c r="I2155" s="603" t="s">
        <v>611</v>
      </c>
      <c r="J2155" s="295">
        <v>7312000</v>
      </c>
      <c r="K2155" s="71" t="s">
        <v>45</v>
      </c>
      <c r="L2155" s="384" t="s">
        <v>46</v>
      </c>
      <c r="M2155" s="384"/>
      <c r="N2155" s="142">
        <f t="shared" si="1811"/>
        <v>0</v>
      </c>
      <c r="O2155" s="75">
        <f t="shared" si="1812"/>
        <v>0</v>
      </c>
      <c r="P2155" s="74">
        <v>3408400</v>
      </c>
      <c r="Q2155" s="74">
        <v>3762600</v>
      </c>
      <c r="R2155" s="74">
        <v>3408400</v>
      </c>
      <c r="S2155" s="610" t="s">
        <v>3284</v>
      </c>
      <c r="T2155" s="77">
        <v>47</v>
      </c>
      <c r="U2155" s="78">
        <f t="shared" si="1813"/>
        <v>52</v>
      </c>
      <c r="V2155" s="78">
        <f t="shared" si="1813"/>
        <v>47</v>
      </c>
      <c r="W2155" s="78">
        <v>31.708915184046983</v>
      </c>
      <c r="X2155" s="78">
        <f t="shared" si="1814"/>
        <v>51.457877461706779</v>
      </c>
      <c r="Y2155" s="78">
        <f>(P2155/J2155)*100</f>
        <v>46.613785557986873</v>
      </c>
      <c r="Z2155" s="79">
        <f t="shared" si="1815"/>
        <v>3903600</v>
      </c>
      <c r="AA2155" s="79">
        <f>J2155-Q2155</f>
        <v>3549400</v>
      </c>
      <c r="AB2155" s="79" t="e">
        <f t="shared" si="1815"/>
        <v>#VALUE!</v>
      </c>
      <c r="AC2155" s="79"/>
      <c r="AD2155" s="589"/>
    </row>
    <row r="2156" spans="1:30" s="36" customFormat="1" ht="30" customHeight="1">
      <c r="B2156" s="37"/>
      <c r="C2156" s="66" t="s">
        <v>3256</v>
      </c>
      <c r="D2156" s="67"/>
      <c r="E2156" s="67"/>
      <c r="F2156" s="762" t="s">
        <v>71</v>
      </c>
      <c r="G2156" s="765"/>
      <c r="H2156" s="609"/>
      <c r="I2156" s="603" t="s">
        <v>611</v>
      </c>
      <c r="J2156" s="295">
        <v>9999900</v>
      </c>
      <c r="K2156" s="71" t="s">
        <v>45</v>
      </c>
      <c r="L2156" s="384" t="s">
        <v>46</v>
      </c>
      <c r="M2156" s="384"/>
      <c r="N2156" s="142">
        <f t="shared" si="1811"/>
        <v>0</v>
      </c>
      <c r="O2156" s="75">
        <f t="shared" si="1812"/>
        <v>0</v>
      </c>
      <c r="P2156" s="74">
        <v>0</v>
      </c>
      <c r="Q2156" s="74">
        <v>6799700</v>
      </c>
      <c r="R2156" s="74">
        <v>0</v>
      </c>
      <c r="S2156" s="610" t="s">
        <v>3284</v>
      </c>
      <c r="T2156" s="77">
        <v>0</v>
      </c>
      <c r="U2156" s="78">
        <f t="shared" si="1813"/>
        <v>68</v>
      </c>
      <c r="V2156" s="78">
        <f t="shared" si="1813"/>
        <v>0</v>
      </c>
      <c r="W2156" s="78">
        <v>31.708915184046983</v>
      </c>
      <c r="X2156" s="78">
        <f t="shared" si="1814"/>
        <v>67.997679976799759</v>
      </c>
      <c r="Y2156" s="78">
        <f>(P2156/J2156)*100</f>
        <v>0</v>
      </c>
      <c r="Z2156" s="79">
        <f t="shared" si="1815"/>
        <v>9999900</v>
      </c>
      <c r="AA2156" s="79">
        <f>J2156-Q2156</f>
        <v>3200200</v>
      </c>
      <c r="AB2156" s="79" t="e">
        <f t="shared" si="1815"/>
        <v>#VALUE!</v>
      </c>
      <c r="AC2156" s="79"/>
      <c r="AD2156" s="589"/>
    </row>
    <row r="2157" spans="1:30" s="36" customFormat="1" ht="30" customHeight="1">
      <c r="B2157" s="37"/>
      <c r="C2157" s="66" t="s">
        <v>3277</v>
      </c>
      <c r="D2157" s="67"/>
      <c r="E2157" s="67"/>
      <c r="F2157" s="762" t="s">
        <v>77</v>
      </c>
      <c r="G2157" s="765"/>
      <c r="H2157" s="609"/>
      <c r="I2157" s="603" t="s">
        <v>611</v>
      </c>
      <c r="J2157" s="295">
        <v>47500000</v>
      </c>
      <c r="K2157" s="71" t="s">
        <v>45</v>
      </c>
      <c r="L2157" s="384" t="s">
        <v>46</v>
      </c>
      <c r="M2157" s="384"/>
      <c r="N2157" s="142">
        <f t="shared" si="1811"/>
        <v>0</v>
      </c>
      <c r="O2157" s="75">
        <f t="shared" si="1812"/>
        <v>0</v>
      </c>
      <c r="P2157" s="74">
        <v>6106000</v>
      </c>
      <c r="Q2157" s="74">
        <v>22553100</v>
      </c>
      <c r="R2157" s="74">
        <v>6106000</v>
      </c>
      <c r="S2157" s="610" t="s">
        <v>3284</v>
      </c>
      <c r="T2157" s="77">
        <v>13</v>
      </c>
      <c r="U2157" s="78">
        <f t="shared" si="1813"/>
        <v>48</v>
      </c>
      <c r="V2157" s="78">
        <f t="shared" si="1813"/>
        <v>13</v>
      </c>
      <c r="W2157" s="78">
        <v>31.708915184046983</v>
      </c>
      <c r="X2157" s="78">
        <f t="shared" si="1814"/>
        <v>47.480210526315794</v>
      </c>
      <c r="Y2157" s="78">
        <f>(P2157/J2157)*100</f>
        <v>12.854736842105263</v>
      </c>
      <c r="Z2157" s="79">
        <f t="shared" si="1815"/>
        <v>41394000</v>
      </c>
      <c r="AA2157" s="79">
        <f>J2157-Q2157</f>
        <v>24946900</v>
      </c>
      <c r="AB2157" s="79" t="e">
        <f t="shared" si="1815"/>
        <v>#VALUE!</v>
      </c>
      <c r="AC2157" s="79"/>
      <c r="AD2157" s="589"/>
    </row>
    <row r="2158" spans="1:30" s="36" customFormat="1" ht="30" customHeight="1">
      <c r="B2158" s="37"/>
      <c r="C2158" s="51" t="s">
        <v>3124</v>
      </c>
      <c r="D2158" s="171"/>
      <c r="E2158" s="171"/>
      <c r="F2158" s="802" t="s">
        <v>79</v>
      </c>
      <c r="G2158" s="817"/>
      <c r="H2158" s="647"/>
      <c r="I2158" s="624"/>
      <c r="J2158" s="492"/>
      <c r="K2158" s="133"/>
      <c r="L2158" s="129"/>
      <c r="M2158" s="129"/>
      <c r="N2158" s="303"/>
      <c r="O2158" s="303"/>
      <c r="P2158" s="303"/>
      <c r="Q2158" s="303"/>
      <c r="R2158" s="303"/>
      <c r="S2158" s="495"/>
      <c r="T2158" s="96"/>
      <c r="U2158" s="97"/>
      <c r="V2158" s="97"/>
      <c r="W2158" s="97"/>
      <c r="X2158" s="97"/>
      <c r="Y2158" s="97"/>
      <c r="Z2158" s="98"/>
      <c r="AA2158" s="98"/>
      <c r="AB2158" s="98"/>
      <c r="AC2158" s="98"/>
      <c r="AD2158" s="337"/>
    </row>
    <row r="2159" spans="1:30" s="36" customFormat="1" ht="30" customHeight="1">
      <c r="B2159" s="37"/>
      <c r="C2159" s="66" t="s">
        <v>3260</v>
      </c>
      <c r="D2159" s="67"/>
      <c r="E2159" s="67"/>
      <c r="F2159" s="762" t="s">
        <v>81</v>
      </c>
      <c r="G2159" s="765"/>
      <c r="H2159" s="609"/>
      <c r="I2159" s="603" t="s">
        <v>611</v>
      </c>
      <c r="J2159" s="295">
        <v>900000</v>
      </c>
      <c r="K2159" s="71" t="s">
        <v>45</v>
      </c>
      <c r="L2159" s="384" t="s">
        <v>46</v>
      </c>
      <c r="M2159" s="384"/>
      <c r="N2159" s="142">
        <f t="shared" si="1811"/>
        <v>0</v>
      </c>
      <c r="O2159" s="75">
        <f t="shared" si="1811"/>
        <v>0</v>
      </c>
      <c r="P2159" s="74">
        <v>140000</v>
      </c>
      <c r="Q2159" s="74">
        <v>670000</v>
      </c>
      <c r="R2159" s="74">
        <v>140000</v>
      </c>
      <c r="S2159" s="610" t="s">
        <v>3284</v>
      </c>
      <c r="T2159" s="77">
        <v>16</v>
      </c>
      <c r="U2159" s="78">
        <f t="shared" ref="U2159:V2161" si="1816">ROUNDUP(X2159,0)</f>
        <v>75</v>
      </c>
      <c r="V2159" s="78">
        <f t="shared" si="1816"/>
        <v>16</v>
      </c>
      <c r="W2159" s="78">
        <v>31.708915184046983</v>
      </c>
      <c r="X2159" s="78">
        <f t="shared" ref="X2159:X2161" si="1817">Q2159/J2159*100</f>
        <v>74.444444444444443</v>
      </c>
      <c r="Y2159" s="78">
        <f>(P2159/J2159)*100</f>
        <v>15.555555555555555</v>
      </c>
      <c r="Z2159" s="79">
        <f t="shared" ref="Z2159:AB2161" si="1818">J2159-P2159</f>
        <v>760000</v>
      </c>
      <c r="AA2159" s="79">
        <f>J2159-Q2159</f>
        <v>230000</v>
      </c>
      <c r="AB2159" s="79" t="e">
        <f t="shared" si="1818"/>
        <v>#VALUE!</v>
      </c>
      <c r="AC2159" s="79"/>
      <c r="AD2159" s="589"/>
    </row>
    <row r="2160" spans="1:30" s="36" customFormat="1" ht="30" customHeight="1">
      <c r="B2160" s="37"/>
      <c r="C2160" s="66" t="s">
        <v>3261</v>
      </c>
      <c r="D2160" s="67"/>
      <c r="E2160" s="67"/>
      <c r="F2160" s="762" t="s">
        <v>83</v>
      </c>
      <c r="G2160" s="765"/>
      <c r="H2160" s="609"/>
      <c r="I2160" s="603" t="s">
        <v>611</v>
      </c>
      <c r="J2160" s="295">
        <v>5700000</v>
      </c>
      <c r="K2160" s="71" t="s">
        <v>45</v>
      </c>
      <c r="L2160" s="384" t="s">
        <v>46</v>
      </c>
      <c r="M2160" s="384"/>
      <c r="N2160" s="142">
        <v>424220</v>
      </c>
      <c r="O2160" s="75">
        <f t="shared" si="1811"/>
        <v>424220</v>
      </c>
      <c r="P2160" s="74">
        <v>972977</v>
      </c>
      <c r="Q2160" s="74">
        <v>1508131</v>
      </c>
      <c r="R2160" s="74">
        <v>972977</v>
      </c>
      <c r="S2160" s="610" t="s">
        <v>3284</v>
      </c>
      <c r="T2160" s="77">
        <v>18</v>
      </c>
      <c r="U2160" s="78">
        <f t="shared" si="1816"/>
        <v>27</v>
      </c>
      <c r="V2160" s="78">
        <f t="shared" si="1816"/>
        <v>18</v>
      </c>
      <c r="W2160" s="78">
        <v>31.708915184046983</v>
      </c>
      <c r="X2160" s="78">
        <f t="shared" si="1817"/>
        <v>26.458438596491231</v>
      </c>
      <c r="Y2160" s="78">
        <f>(P2160/J2160)*100</f>
        <v>17.069771929824562</v>
      </c>
      <c r="Z2160" s="79">
        <f t="shared" si="1818"/>
        <v>4727023</v>
      </c>
      <c r="AA2160" s="79">
        <f>J2160-Q2160</f>
        <v>4191869</v>
      </c>
      <c r="AB2160" s="79" t="e">
        <f t="shared" si="1818"/>
        <v>#VALUE!</v>
      </c>
      <c r="AC2160" s="79"/>
      <c r="AD2160" s="589"/>
    </row>
    <row r="2161" spans="1:30" s="36" customFormat="1" ht="30" customHeight="1">
      <c r="B2161" s="37"/>
      <c r="C2161" s="66" t="s">
        <v>3262</v>
      </c>
      <c r="D2161" s="67"/>
      <c r="E2161" s="67"/>
      <c r="F2161" s="762" t="s">
        <v>87</v>
      </c>
      <c r="G2161" s="765"/>
      <c r="H2161" s="609"/>
      <c r="I2161" s="603" t="s">
        <v>611</v>
      </c>
      <c r="J2161" s="295">
        <v>54496800</v>
      </c>
      <c r="K2161" s="71" t="s">
        <v>45</v>
      </c>
      <c r="L2161" s="384" t="s">
        <v>46</v>
      </c>
      <c r="M2161" s="384"/>
      <c r="N2161" s="142">
        <v>13624200</v>
      </c>
      <c r="O2161" s="75">
        <f t="shared" si="1811"/>
        <v>13624200</v>
      </c>
      <c r="P2161" s="74">
        <v>27248400</v>
      </c>
      <c r="Q2161" s="74">
        <v>31789800</v>
      </c>
      <c r="R2161" s="74">
        <v>27248400</v>
      </c>
      <c r="S2161" s="610" t="s">
        <v>3284</v>
      </c>
      <c r="T2161" s="77">
        <v>50</v>
      </c>
      <c r="U2161" s="78">
        <f t="shared" si="1816"/>
        <v>59</v>
      </c>
      <c r="V2161" s="78">
        <f t="shared" si="1816"/>
        <v>50</v>
      </c>
      <c r="W2161" s="78">
        <v>31.708915184046983</v>
      </c>
      <c r="X2161" s="78">
        <f t="shared" si="1817"/>
        <v>58.333333333333336</v>
      </c>
      <c r="Y2161" s="78">
        <f>(P2161/J2161)*100</f>
        <v>50</v>
      </c>
      <c r="Z2161" s="79">
        <f t="shared" si="1818"/>
        <v>27248400</v>
      </c>
      <c r="AA2161" s="79">
        <f>J2161-Q2161</f>
        <v>22707000</v>
      </c>
      <c r="AB2161" s="79" t="e">
        <f t="shared" si="1818"/>
        <v>#VALUE!</v>
      </c>
      <c r="AC2161" s="79"/>
      <c r="AD2161" s="589"/>
    </row>
    <row r="2162" spans="1:30" s="36" customFormat="1" ht="30" customHeight="1">
      <c r="B2162" s="37"/>
      <c r="C2162" s="51" t="s">
        <v>3263</v>
      </c>
      <c r="D2162" s="171"/>
      <c r="E2162" s="171"/>
      <c r="F2162" s="802" t="s">
        <v>90</v>
      </c>
      <c r="G2162" s="817"/>
      <c r="H2162" s="647"/>
      <c r="I2162" s="624"/>
      <c r="J2162" s="492"/>
      <c r="K2162" s="133"/>
      <c r="L2162" s="129"/>
      <c r="M2162" s="129"/>
      <c r="N2162" s="303"/>
      <c r="O2162" s="303"/>
      <c r="P2162" s="303"/>
      <c r="Q2162" s="303"/>
      <c r="R2162" s="303"/>
      <c r="S2162" s="495"/>
      <c r="T2162" s="96"/>
      <c r="U2162" s="97"/>
      <c r="V2162" s="97"/>
      <c r="W2162" s="97"/>
      <c r="X2162" s="97"/>
      <c r="Y2162" s="97"/>
      <c r="Z2162" s="98"/>
      <c r="AA2162" s="98"/>
      <c r="AB2162" s="98"/>
      <c r="AC2162" s="98"/>
      <c r="AD2162" s="337"/>
    </row>
    <row r="2163" spans="1:30" s="36" customFormat="1" ht="30" customHeight="1">
      <c r="B2163" s="37"/>
      <c r="C2163" s="66" t="s">
        <v>3264</v>
      </c>
      <c r="D2163" s="67"/>
      <c r="E2163" s="67"/>
      <c r="F2163" s="762" t="s">
        <v>92</v>
      </c>
      <c r="G2163" s="765"/>
      <c r="H2163" s="603"/>
      <c r="I2163" s="603" t="s">
        <v>611</v>
      </c>
      <c r="J2163" s="295">
        <v>22765200</v>
      </c>
      <c r="K2163" s="71" t="s">
        <v>45</v>
      </c>
      <c r="L2163" s="384" t="s">
        <v>46</v>
      </c>
      <c r="M2163" s="384"/>
      <c r="N2163" s="142">
        <f t="shared" si="1811"/>
        <v>0</v>
      </c>
      <c r="O2163" s="75">
        <f t="shared" si="1811"/>
        <v>0</v>
      </c>
      <c r="P2163" s="74">
        <v>9735700</v>
      </c>
      <c r="Q2163" s="74">
        <v>15994850</v>
      </c>
      <c r="R2163" s="74">
        <v>9735700</v>
      </c>
      <c r="S2163" s="610" t="s">
        <v>3284</v>
      </c>
      <c r="T2163" s="77">
        <v>43</v>
      </c>
      <c r="U2163" s="78">
        <f t="shared" ref="U2163:V2164" si="1819">ROUNDUP(X2163,0)</f>
        <v>71</v>
      </c>
      <c r="V2163" s="78">
        <f t="shared" si="1819"/>
        <v>43</v>
      </c>
      <c r="W2163" s="78">
        <v>31.708915184046983</v>
      </c>
      <c r="X2163" s="78">
        <f t="shared" ref="X2163:X2164" si="1820">Q2163/J2163*100</f>
        <v>70.260089961871628</v>
      </c>
      <c r="Y2163" s="78">
        <f>(P2163/J2163)*100</f>
        <v>42.765712578848422</v>
      </c>
      <c r="Z2163" s="79">
        <f t="shared" ref="Z2163:AB2164" si="1821">J2163-P2163</f>
        <v>13029500</v>
      </c>
      <c r="AA2163" s="79">
        <f>J2163-Q2163</f>
        <v>6770350</v>
      </c>
      <c r="AB2163" s="79" t="e">
        <f t="shared" si="1821"/>
        <v>#VALUE!</v>
      </c>
      <c r="AC2163" s="79"/>
      <c r="AD2163" s="589"/>
    </row>
    <row r="2164" spans="1:30" s="36" customFormat="1" ht="30" customHeight="1">
      <c r="B2164" s="37"/>
      <c r="C2164" s="66" t="s">
        <v>3173</v>
      </c>
      <c r="D2164" s="67"/>
      <c r="E2164" s="67"/>
      <c r="F2164" s="762" t="s">
        <v>1175</v>
      </c>
      <c r="G2164" s="765"/>
      <c r="H2164" s="603"/>
      <c r="I2164" s="603" t="s">
        <v>611</v>
      </c>
      <c r="J2164" s="295">
        <v>5443700</v>
      </c>
      <c r="K2164" s="71" t="s">
        <v>45</v>
      </c>
      <c r="L2164" s="384" t="s">
        <v>46</v>
      </c>
      <c r="M2164" s="384"/>
      <c r="N2164" s="142">
        <f t="shared" si="1811"/>
        <v>0</v>
      </c>
      <c r="O2164" s="75">
        <f t="shared" si="1811"/>
        <v>0</v>
      </c>
      <c r="P2164" s="74">
        <v>3905500</v>
      </c>
      <c r="Q2164" s="74">
        <v>4928500</v>
      </c>
      <c r="R2164" s="74">
        <v>3905500</v>
      </c>
      <c r="S2164" s="610" t="s">
        <v>3284</v>
      </c>
      <c r="T2164" s="77">
        <v>0</v>
      </c>
      <c r="U2164" s="78">
        <f t="shared" si="1819"/>
        <v>91</v>
      </c>
      <c r="V2164" s="78">
        <f t="shared" si="1819"/>
        <v>0</v>
      </c>
      <c r="W2164" s="78">
        <v>31.708915184046983</v>
      </c>
      <c r="X2164" s="78">
        <f t="shared" si="1820"/>
        <v>90.53584877932289</v>
      </c>
      <c r="Y2164" s="78">
        <v>0</v>
      </c>
      <c r="Z2164" s="79">
        <f t="shared" si="1821"/>
        <v>1538200</v>
      </c>
      <c r="AA2164" s="79">
        <f>J2164-Q2164</f>
        <v>515200</v>
      </c>
      <c r="AB2164" s="79" t="e">
        <f t="shared" si="1821"/>
        <v>#VALUE!</v>
      </c>
      <c r="AC2164" s="79"/>
      <c r="AD2164" s="589"/>
    </row>
    <row r="2165" spans="1:30" s="36" customFormat="1" ht="30" customHeight="1">
      <c r="B2165" s="37"/>
      <c r="C2165" s="51" t="s">
        <v>3280</v>
      </c>
      <c r="D2165" s="171"/>
      <c r="E2165" s="171"/>
      <c r="F2165" s="802" t="s">
        <v>3132</v>
      </c>
      <c r="G2165" s="817"/>
      <c r="H2165" s="337"/>
      <c r="I2165" s="337"/>
      <c r="J2165" s="492"/>
      <c r="K2165" s="133"/>
      <c r="L2165" s="128"/>
      <c r="M2165" s="128"/>
      <c r="N2165" s="276"/>
      <c r="O2165" s="276"/>
      <c r="P2165" s="276"/>
      <c r="Q2165" s="276"/>
      <c r="R2165" s="276"/>
      <c r="S2165" s="495"/>
      <c r="T2165" s="96"/>
      <c r="U2165" s="97"/>
      <c r="V2165" s="97"/>
      <c r="W2165" s="97"/>
      <c r="X2165" s="97"/>
      <c r="Y2165" s="97"/>
      <c r="Z2165" s="98"/>
      <c r="AA2165" s="98"/>
      <c r="AB2165" s="98"/>
      <c r="AC2165" s="98"/>
      <c r="AD2165" s="337"/>
    </row>
    <row r="2166" spans="1:30" s="36" customFormat="1" ht="30" customHeight="1">
      <c r="B2166" s="37"/>
      <c r="C2166" s="51" t="s">
        <v>3281</v>
      </c>
      <c r="D2166" s="171"/>
      <c r="E2166" s="171"/>
      <c r="F2166" s="802" t="s">
        <v>3134</v>
      </c>
      <c r="G2166" s="817"/>
      <c r="H2166" s="337"/>
      <c r="I2166" s="337"/>
      <c r="J2166" s="492"/>
      <c r="K2166" s="133"/>
      <c r="L2166" s="128"/>
      <c r="M2166" s="128"/>
      <c r="N2166" s="276"/>
      <c r="O2166" s="276"/>
      <c r="P2166" s="276"/>
      <c r="Q2166" s="276"/>
      <c r="R2166" s="276"/>
      <c r="S2166" s="495"/>
      <c r="T2166" s="96"/>
      <c r="U2166" s="97"/>
      <c r="V2166" s="97"/>
      <c r="W2166" s="97"/>
      <c r="X2166" s="97"/>
      <c r="Y2166" s="97"/>
      <c r="Z2166" s="98"/>
      <c r="AA2166" s="98"/>
      <c r="AB2166" s="98"/>
      <c r="AC2166" s="98"/>
      <c r="AD2166" s="337"/>
    </row>
    <row r="2167" spans="1:30" s="36" customFormat="1" ht="30" customHeight="1">
      <c r="B2167" s="37"/>
      <c r="C2167" s="66" t="s">
        <v>3267</v>
      </c>
      <c r="D2167" s="67"/>
      <c r="E2167" s="67"/>
      <c r="F2167" s="762" t="s">
        <v>3136</v>
      </c>
      <c r="G2167" s="765"/>
      <c r="H2167" s="603"/>
      <c r="I2167" s="603" t="s">
        <v>611</v>
      </c>
      <c r="J2167" s="295">
        <v>71532900</v>
      </c>
      <c r="K2167" s="71" t="s">
        <v>45</v>
      </c>
      <c r="L2167" s="384" t="s">
        <v>46</v>
      </c>
      <c r="M2167" s="384"/>
      <c r="N2167" s="142">
        <v>2500000</v>
      </c>
      <c r="O2167" s="75">
        <f>N2167</f>
        <v>2500000</v>
      </c>
      <c r="P2167" s="74">
        <v>35031400</v>
      </c>
      <c r="Q2167" s="74">
        <v>44092400</v>
      </c>
      <c r="R2167" s="74">
        <v>35031400</v>
      </c>
      <c r="S2167" s="610" t="s">
        <v>3284</v>
      </c>
      <c r="T2167" s="77">
        <v>49</v>
      </c>
      <c r="U2167" s="78">
        <f t="shared" ref="U2167:V2168" si="1822">ROUNDUP(X2167,0)</f>
        <v>62</v>
      </c>
      <c r="V2167" s="78">
        <f t="shared" si="1822"/>
        <v>49</v>
      </c>
      <c r="W2167" s="78">
        <v>31.708915184046983</v>
      </c>
      <c r="X2167" s="78">
        <f t="shared" ref="X2167:X2168" si="1823">Q2167/J2167*100</f>
        <v>61.63932959519326</v>
      </c>
      <c r="Y2167" s="78">
        <f>(P2167/J2167)*100</f>
        <v>48.972430867474962</v>
      </c>
      <c r="Z2167" s="79">
        <f t="shared" ref="Z2167:AB2168" si="1824">J2167-P2167</f>
        <v>36501500</v>
      </c>
      <c r="AA2167" s="79">
        <f>J2167-Q2167</f>
        <v>27440500</v>
      </c>
      <c r="AB2167" s="79" t="e">
        <f t="shared" si="1824"/>
        <v>#VALUE!</v>
      </c>
      <c r="AC2167" s="79"/>
      <c r="AD2167" s="589"/>
    </row>
    <row r="2168" spans="1:30" s="464" customFormat="1" ht="30" customHeight="1">
      <c r="A2168" s="36"/>
      <c r="B2168" s="37"/>
      <c r="C2168" s="25" t="s">
        <v>3285</v>
      </c>
      <c r="D2168" s="109"/>
      <c r="E2168" s="109"/>
      <c r="F2168" s="770" t="s">
        <v>3286</v>
      </c>
      <c r="G2168" s="771"/>
      <c r="H2168" s="348"/>
      <c r="I2168" s="28"/>
      <c r="J2168" s="258">
        <f>SUM(J2169:J2194)</f>
        <v>2144684050</v>
      </c>
      <c r="K2168" s="207"/>
      <c r="L2168" s="320"/>
      <c r="M2168" s="320"/>
      <c r="N2168" s="258">
        <f>SUM(N2169:N2194)</f>
        <v>513724998</v>
      </c>
      <c r="O2168" s="258">
        <f>SUM(O2169:O2194)</f>
        <v>634593243</v>
      </c>
      <c r="P2168" s="258">
        <f>SUM(P2169:P2194)</f>
        <v>931936207</v>
      </c>
      <c r="Q2168" s="258">
        <f>SUM(Q2169:Q2194)</f>
        <v>1107716153</v>
      </c>
      <c r="R2168" s="258">
        <f>SUM(R2169:R2194)</f>
        <v>932986207</v>
      </c>
      <c r="S2168" s="389"/>
      <c r="T2168" s="259">
        <v>44</v>
      </c>
      <c r="U2168" s="259">
        <f t="shared" si="1822"/>
        <v>52</v>
      </c>
      <c r="V2168" s="259">
        <f t="shared" si="1822"/>
        <v>44</v>
      </c>
      <c r="W2168" s="259">
        <v>31.708915184046983</v>
      </c>
      <c r="X2168" s="259">
        <f t="shared" si="1823"/>
        <v>51.649386444590753</v>
      </c>
      <c r="Y2168" s="259">
        <f>(P2168/J2168)*100</f>
        <v>43.453309917607683</v>
      </c>
      <c r="Z2168" s="29">
        <f t="shared" si="1824"/>
        <v>1212747843</v>
      </c>
      <c r="AA2168" s="29">
        <f>J2168-Q2168</f>
        <v>1036967897</v>
      </c>
      <c r="AB2168" s="29">
        <f t="shared" si="1824"/>
        <v>-932986207</v>
      </c>
      <c r="AC2168" s="111"/>
      <c r="AD2168" s="112"/>
    </row>
    <row r="2169" spans="1:30" s="464" customFormat="1" ht="30" customHeight="1">
      <c r="A2169" s="5"/>
      <c r="B2169" s="24"/>
      <c r="C2169" s="907" t="s">
        <v>3270</v>
      </c>
      <c r="D2169" s="908"/>
      <c r="E2169" s="909"/>
      <c r="F2169" s="800" t="s">
        <v>38</v>
      </c>
      <c r="G2169" s="850"/>
      <c r="H2169" s="594"/>
      <c r="I2169" s="595"/>
      <c r="J2169" s="391"/>
      <c r="K2169" s="216"/>
      <c r="L2169" s="596"/>
      <c r="M2169" s="596"/>
      <c r="N2169" s="597"/>
      <c r="O2169" s="597"/>
      <c r="P2169" s="597"/>
      <c r="Q2169" s="597"/>
      <c r="R2169" s="597"/>
      <c r="S2169" s="119"/>
      <c r="T2169" s="393"/>
      <c r="U2169" s="120"/>
      <c r="V2169" s="120"/>
      <c r="W2169" s="120"/>
      <c r="X2169" s="120"/>
      <c r="Y2169" s="120"/>
      <c r="Z2169" s="210"/>
      <c r="AA2169" s="210"/>
      <c r="AB2169" s="210"/>
      <c r="AC2169" s="42"/>
      <c r="AD2169" s="122"/>
    </row>
    <row r="2170" spans="1:30" s="464" customFormat="1" ht="30" customHeight="1">
      <c r="A2170" s="36"/>
      <c r="B2170" s="37"/>
      <c r="C2170" s="51" t="s">
        <v>3247</v>
      </c>
      <c r="D2170" s="171"/>
      <c r="E2170" s="171"/>
      <c r="F2170" s="802" t="s">
        <v>40</v>
      </c>
      <c r="G2170" s="803"/>
      <c r="H2170" s="604"/>
      <c r="I2170" s="648"/>
      <c r="J2170" s="492"/>
      <c r="K2170" s="649"/>
      <c r="L2170" s="650"/>
      <c r="M2170" s="650"/>
      <c r="N2170" s="651"/>
      <c r="O2170" s="651"/>
      <c r="P2170" s="651"/>
      <c r="Q2170" s="651"/>
      <c r="R2170" s="651"/>
      <c r="S2170" s="132"/>
      <c r="T2170" s="133"/>
      <c r="U2170" s="133"/>
      <c r="V2170" s="133"/>
      <c r="W2170" s="133"/>
      <c r="X2170" s="133"/>
      <c r="Y2170" s="133"/>
      <c r="Z2170" s="276"/>
      <c r="AA2170" s="276"/>
      <c r="AB2170" s="276"/>
      <c r="AC2170" s="98"/>
      <c r="AD2170" s="337"/>
    </row>
    <row r="2171" spans="1:30" s="36" customFormat="1" ht="30" customHeight="1">
      <c r="B2171" s="37"/>
      <c r="C2171" s="66" t="s">
        <v>3287</v>
      </c>
      <c r="D2171" s="67"/>
      <c r="E2171" s="67"/>
      <c r="F2171" s="815" t="s">
        <v>42</v>
      </c>
      <c r="G2171" s="816"/>
      <c r="H2171" s="652" t="s">
        <v>3288</v>
      </c>
      <c r="I2171" s="603" t="s">
        <v>596</v>
      </c>
      <c r="J2171" s="295">
        <v>6140700</v>
      </c>
      <c r="K2171" s="71" t="s">
        <v>45</v>
      </c>
      <c r="L2171" s="384" t="s">
        <v>46</v>
      </c>
      <c r="M2171" s="384"/>
      <c r="N2171" s="142">
        <v>2539800</v>
      </c>
      <c r="O2171" s="75">
        <f t="shared" ref="O2171:O2172" si="1825">N2171</f>
        <v>2539800</v>
      </c>
      <c r="P2171" s="74">
        <v>6140600</v>
      </c>
      <c r="Q2171" s="74">
        <v>6140600</v>
      </c>
      <c r="R2171" s="74">
        <v>6140600</v>
      </c>
      <c r="S2171" s="588" t="s">
        <v>3289</v>
      </c>
      <c r="T2171" s="77">
        <v>100</v>
      </c>
      <c r="U2171" s="78">
        <f t="shared" ref="U2171:V2172" si="1826">ROUNDUP(X2171,0)</f>
        <v>100</v>
      </c>
      <c r="V2171" s="78">
        <f t="shared" si="1826"/>
        <v>100</v>
      </c>
      <c r="W2171" s="78">
        <v>31.708915184046983</v>
      </c>
      <c r="X2171" s="78">
        <f t="shared" ref="X2171:X2172" si="1827">Q2171/J2171*100</f>
        <v>99.998371521162071</v>
      </c>
      <c r="Y2171" s="78">
        <f>(P2171/J2171)*100</f>
        <v>99.998371521162071</v>
      </c>
      <c r="Z2171" s="79">
        <f t="shared" ref="Z2171:AB2172" si="1828">J2171-P2171</f>
        <v>100</v>
      </c>
      <c r="AA2171" s="79">
        <f>J2171-Q2171</f>
        <v>100</v>
      </c>
      <c r="AB2171" s="79" t="e">
        <f t="shared" si="1828"/>
        <v>#VALUE!</v>
      </c>
      <c r="AC2171" s="79"/>
      <c r="AD2171" s="589"/>
    </row>
    <row r="2172" spans="1:30" s="464" customFormat="1" ht="30" customHeight="1">
      <c r="A2172" s="36"/>
      <c r="B2172" s="37"/>
      <c r="C2172" s="66" t="s">
        <v>3248</v>
      </c>
      <c r="D2172" s="67"/>
      <c r="E2172" s="67"/>
      <c r="F2172" s="762" t="s">
        <v>49</v>
      </c>
      <c r="G2172" s="765"/>
      <c r="H2172" s="652" t="s">
        <v>3288</v>
      </c>
      <c r="I2172" s="603" t="s">
        <v>596</v>
      </c>
      <c r="J2172" s="295">
        <v>4484700</v>
      </c>
      <c r="K2172" s="71" t="s">
        <v>45</v>
      </c>
      <c r="L2172" s="384" t="s">
        <v>46</v>
      </c>
      <c r="M2172" s="653"/>
      <c r="N2172" s="142">
        <f t="shared" ref="N2172" si="1829">M2172</f>
        <v>0</v>
      </c>
      <c r="O2172" s="75">
        <f t="shared" si="1825"/>
        <v>0</v>
      </c>
      <c r="P2172" s="74">
        <v>2084700</v>
      </c>
      <c r="Q2172" s="74">
        <v>2084700</v>
      </c>
      <c r="R2172" s="74">
        <v>2084700</v>
      </c>
      <c r="S2172" s="588" t="s">
        <v>3289</v>
      </c>
      <c r="T2172" s="77">
        <v>47</v>
      </c>
      <c r="U2172" s="78">
        <f t="shared" si="1826"/>
        <v>47</v>
      </c>
      <c r="V2172" s="78">
        <f t="shared" si="1826"/>
        <v>47</v>
      </c>
      <c r="W2172" s="78">
        <v>31.708915184046983</v>
      </c>
      <c r="X2172" s="78">
        <f t="shared" si="1827"/>
        <v>46.48471469663523</v>
      </c>
      <c r="Y2172" s="78">
        <f>(P2172/J2172)*100</f>
        <v>46.48471469663523</v>
      </c>
      <c r="Z2172" s="79">
        <f t="shared" si="1828"/>
        <v>2400000</v>
      </c>
      <c r="AA2172" s="79">
        <f>J2172-Q2172</f>
        <v>2400000</v>
      </c>
      <c r="AB2172" s="79" t="e">
        <f t="shared" si="1828"/>
        <v>#VALUE!</v>
      </c>
      <c r="AC2172" s="79"/>
      <c r="AD2172" s="589"/>
    </row>
    <row r="2173" spans="1:30" s="36" customFormat="1" ht="30" customHeight="1">
      <c r="B2173" s="37"/>
      <c r="C2173" s="51" t="s">
        <v>3169</v>
      </c>
      <c r="D2173" s="171"/>
      <c r="E2173" s="171"/>
      <c r="F2173" s="802" t="s">
        <v>51</v>
      </c>
      <c r="G2173" s="817"/>
      <c r="H2173" s="647"/>
      <c r="I2173" s="624"/>
      <c r="J2173" s="581"/>
      <c r="K2173" s="133"/>
      <c r="L2173" s="129"/>
      <c r="M2173" s="129"/>
      <c r="N2173" s="303"/>
      <c r="O2173" s="303"/>
      <c r="P2173" s="303"/>
      <c r="Q2173" s="303"/>
      <c r="R2173" s="303"/>
      <c r="S2173" s="132"/>
      <c r="T2173" s="96"/>
      <c r="U2173" s="97"/>
      <c r="V2173" s="97"/>
      <c r="W2173" s="97"/>
      <c r="X2173" s="97"/>
      <c r="Y2173" s="97"/>
      <c r="Z2173" s="98"/>
      <c r="AA2173" s="98"/>
      <c r="AB2173" s="98"/>
      <c r="AC2173" s="98"/>
      <c r="AD2173" s="337"/>
    </row>
    <row r="2174" spans="1:30" s="36" customFormat="1" ht="30" customHeight="1">
      <c r="B2174" s="37"/>
      <c r="C2174" s="66" t="s">
        <v>3252</v>
      </c>
      <c r="D2174" s="67"/>
      <c r="E2174" s="67"/>
      <c r="F2174" s="762" t="s">
        <v>53</v>
      </c>
      <c r="G2174" s="765"/>
      <c r="H2174" s="652" t="s">
        <v>3288</v>
      </c>
      <c r="I2174" s="603" t="s">
        <v>596</v>
      </c>
      <c r="J2174" s="295">
        <v>1833444100</v>
      </c>
      <c r="K2174" s="71" t="s">
        <v>45</v>
      </c>
      <c r="L2174" s="384" t="s">
        <v>46</v>
      </c>
      <c r="M2174" s="384"/>
      <c r="N2174" s="142">
        <v>466593598</v>
      </c>
      <c r="O2174" s="75">
        <v>586853593</v>
      </c>
      <c r="P2174" s="74">
        <v>807198598</v>
      </c>
      <c r="Q2174" s="74">
        <v>932998694</v>
      </c>
      <c r="R2174" s="74">
        <v>807198598</v>
      </c>
      <c r="S2174" s="588" t="s">
        <v>3289</v>
      </c>
      <c r="T2174" s="77">
        <v>45</v>
      </c>
      <c r="U2174" s="78">
        <f t="shared" ref="U2174:V2176" si="1830">ROUNDUP(X2174,0)</f>
        <v>51</v>
      </c>
      <c r="V2174" s="78">
        <f t="shared" si="1830"/>
        <v>45</v>
      </c>
      <c r="W2174" s="78">
        <v>31.708915184046983</v>
      </c>
      <c r="X2174" s="78">
        <f t="shared" ref="X2174:X2176" si="1831">Q2174/J2174*100</f>
        <v>50.887763308409561</v>
      </c>
      <c r="Y2174" s="78">
        <f>(P2174/J2174)*100</f>
        <v>44.026354444076041</v>
      </c>
      <c r="Z2174" s="79">
        <f t="shared" ref="Z2174:AB2176" si="1832">J2174-P2174</f>
        <v>1026245502</v>
      </c>
      <c r="AA2174" s="79">
        <f>J2174-Q2174</f>
        <v>900445406</v>
      </c>
      <c r="AB2174" s="79" t="e">
        <f t="shared" si="1832"/>
        <v>#VALUE!</v>
      </c>
      <c r="AC2174" s="79"/>
      <c r="AD2174" s="589"/>
    </row>
    <row r="2175" spans="1:30" s="36" customFormat="1" ht="30" customHeight="1">
      <c r="B2175" s="37"/>
      <c r="C2175" s="66" t="s">
        <v>3114</v>
      </c>
      <c r="D2175" s="67"/>
      <c r="E2175" s="67"/>
      <c r="F2175" s="762" t="s">
        <v>174</v>
      </c>
      <c r="G2175" s="765"/>
      <c r="H2175" s="652" t="s">
        <v>3288</v>
      </c>
      <c r="I2175" s="603" t="s">
        <v>596</v>
      </c>
      <c r="J2175" s="295">
        <v>30464500</v>
      </c>
      <c r="K2175" s="71" t="s">
        <v>45</v>
      </c>
      <c r="L2175" s="384" t="s">
        <v>46</v>
      </c>
      <c r="M2175" s="384"/>
      <c r="N2175" s="142">
        <v>7644100</v>
      </c>
      <c r="O2175" s="75">
        <f t="shared" ref="O2175:O2176" si="1833">N2175</f>
        <v>7644100</v>
      </c>
      <c r="P2175" s="74">
        <v>17648900</v>
      </c>
      <c r="Q2175" s="74">
        <v>17648900</v>
      </c>
      <c r="R2175" s="74">
        <v>17648900</v>
      </c>
      <c r="S2175" s="588" t="s">
        <v>3289</v>
      </c>
      <c r="T2175" s="77">
        <v>58</v>
      </c>
      <c r="U2175" s="78">
        <f t="shared" si="1830"/>
        <v>58</v>
      </c>
      <c r="V2175" s="78">
        <f t="shared" si="1830"/>
        <v>58</v>
      </c>
      <c r="W2175" s="78">
        <v>31.708915184046983</v>
      </c>
      <c r="X2175" s="78">
        <f t="shared" si="1831"/>
        <v>57.932675737333618</v>
      </c>
      <c r="Y2175" s="78">
        <f>(P2175/J2175)*100</f>
        <v>57.932675737333618</v>
      </c>
      <c r="Z2175" s="79">
        <f t="shared" si="1832"/>
        <v>12815600</v>
      </c>
      <c r="AA2175" s="79">
        <f>J2175-Q2175</f>
        <v>12815600</v>
      </c>
      <c r="AB2175" s="79" t="e">
        <f t="shared" si="1832"/>
        <v>#VALUE!</v>
      </c>
      <c r="AC2175" s="79"/>
      <c r="AD2175" s="589"/>
    </row>
    <row r="2176" spans="1:30" s="36" customFormat="1" ht="30" customHeight="1">
      <c r="B2176" s="37"/>
      <c r="C2176" s="66" t="s">
        <v>3253</v>
      </c>
      <c r="D2176" s="67"/>
      <c r="E2176" s="67"/>
      <c r="F2176" s="762" t="s">
        <v>57</v>
      </c>
      <c r="G2176" s="765"/>
      <c r="H2176" s="652" t="s">
        <v>3288</v>
      </c>
      <c r="I2176" s="603" t="s">
        <v>596</v>
      </c>
      <c r="J2176" s="295">
        <v>4496200</v>
      </c>
      <c r="K2176" s="71" t="s">
        <v>45</v>
      </c>
      <c r="L2176" s="384" t="s">
        <v>46</v>
      </c>
      <c r="M2176" s="384"/>
      <c r="N2176" s="142">
        <v>3236200</v>
      </c>
      <c r="O2176" s="75">
        <f t="shared" si="1833"/>
        <v>3236200</v>
      </c>
      <c r="P2176" s="74">
        <v>4496200</v>
      </c>
      <c r="Q2176" s="74">
        <v>4496200</v>
      </c>
      <c r="R2176" s="74">
        <v>4496200</v>
      </c>
      <c r="S2176" s="588" t="s">
        <v>3289</v>
      </c>
      <c r="T2176" s="77">
        <v>100</v>
      </c>
      <c r="U2176" s="78">
        <f t="shared" si="1830"/>
        <v>100</v>
      </c>
      <c r="V2176" s="78">
        <f t="shared" si="1830"/>
        <v>100</v>
      </c>
      <c r="W2176" s="78">
        <v>31.708915184046983</v>
      </c>
      <c r="X2176" s="78">
        <f t="shared" si="1831"/>
        <v>100</v>
      </c>
      <c r="Y2176" s="78">
        <f>(P2176/J2176)*100</f>
        <v>100</v>
      </c>
      <c r="Z2176" s="79">
        <f t="shared" si="1832"/>
        <v>0</v>
      </c>
      <c r="AA2176" s="79">
        <f>J2176-Q2176</f>
        <v>0</v>
      </c>
      <c r="AB2176" s="79" t="e">
        <f t="shared" si="1832"/>
        <v>#VALUE!</v>
      </c>
      <c r="AC2176" s="79"/>
      <c r="AD2176" s="589"/>
    </row>
    <row r="2177" spans="2:30" s="36" customFormat="1" ht="30" customHeight="1">
      <c r="B2177" s="37"/>
      <c r="C2177" s="51" t="s">
        <v>3254</v>
      </c>
      <c r="D2177" s="171"/>
      <c r="E2177" s="171"/>
      <c r="F2177" s="802" t="s">
        <v>63</v>
      </c>
      <c r="G2177" s="817"/>
      <c r="H2177" s="647"/>
      <c r="I2177" s="624"/>
      <c r="J2177" s="492"/>
      <c r="K2177" s="133"/>
      <c r="L2177" s="129"/>
      <c r="M2177" s="129"/>
      <c r="N2177" s="303"/>
      <c r="O2177" s="303"/>
      <c r="P2177" s="303"/>
      <c r="Q2177" s="303"/>
      <c r="R2177" s="303"/>
      <c r="S2177" s="132"/>
      <c r="T2177" s="96"/>
      <c r="U2177" s="97"/>
      <c r="V2177" s="97"/>
      <c r="W2177" s="97"/>
      <c r="X2177" s="97"/>
      <c r="Y2177" s="97"/>
      <c r="Z2177" s="98"/>
      <c r="AA2177" s="98"/>
      <c r="AB2177" s="98"/>
      <c r="AC2177" s="98"/>
      <c r="AD2177" s="337"/>
    </row>
    <row r="2178" spans="2:30" s="36" customFormat="1" ht="30" customHeight="1">
      <c r="B2178" s="37"/>
      <c r="C2178" s="66" t="s">
        <v>3274</v>
      </c>
      <c r="D2178" s="67"/>
      <c r="E2178" s="67"/>
      <c r="F2178" s="762" t="s">
        <v>65</v>
      </c>
      <c r="G2178" s="765"/>
      <c r="H2178" s="652" t="s">
        <v>3288</v>
      </c>
      <c r="I2178" s="603" t="s">
        <v>596</v>
      </c>
      <c r="J2178" s="295">
        <v>2805700</v>
      </c>
      <c r="K2178" s="71" t="s">
        <v>45</v>
      </c>
      <c r="L2178" s="384" t="s">
        <v>46</v>
      </c>
      <c r="M2178" s="384"/>
      <c r="N2178" s="142">
        <v>495400</v>
      </c>
      <c r="O2178" s="75">
        <f t="shared" ref="O2178:R2184" si="1834">N2178</f>
        <v>495400</v>
      </c>
      <c r="P2178" s="74">
        <v>1498700</v>
      </c>
      <c r="Q2178" s="74">
        <v>1498700</v>
      </c>
      <c r="R2178" s="74">
        <v>1498700</v>
      </c>
      <c r="S2178" s="588" t="s">
        <v>3289</v>
      </c>
      <c r="T2178" s="77">
        <v>54</v>
      </c>
      <c r="U2178" s="78">
        <f t="shared" ref="U2178:V2184" si="1835">ROUNDUP(X2178,0)</f>
        <v>54</v>
      </c>
      <c r="V2178" s="78">
        <f t="shared" si="1835"/>
        <v>54</v>
      </c>
      <c r="W2178" s="78">
        <v>31.708915184046983</v>
      </c>
      <c r="X2178" s="78">
        <f t="shared" ref="X2178:X2184" si="1836">Q2178/J2178*100</f>
        <v>53.416259756923402</v>
      </c>
      <c r="Y2178" s="78">
        <f>(P2178/J2178)*100</f>
        <v>53.416259756923402</v>
      </c>
      <c r="Z2178" s="79">
        <f t="shared" ref="Z2178:AB2184" si="1837">J2178-P2178</f>
        <v>1307000</v>
      </c>
      <c r="AA2178" s="79">
        <f t="shared" ref="AA2178:AA2184" si="1838">J2178-Q2178</f>
        <v>1307000</v>
      </c>
      <c r="AB2178" s="79" t="e">
        <f t="shared" si="1837"/>
        <v>#VALUE!</v>
      </c>
      <c r="AC2178" s="79"/>
      <c r="AD2178" s="589"/>
    </row>
    <row r="2179" spans="2:30" s="36" customFormat="1" ht="30" customHeight="1">
      <c r="B2179" s="37"/>
      <c r="C2179" s="66" t="s">
        <v>3275</v>
      </c>
      <c r="D2179" s="67"/>
      <c r="E2179" s="67"/>
      <c r="F2179" s="762" t="s">
        <v>67</v>
      </c>
      <c r="G2179" s="765"/>
      <c r="H2179" s="652" t="s">
        <v>3288</v>
      </c>
      <c r="I2179" s="603" t="s">
        <v>596</v>
      </c>
      <c r="J2179" s="295">
        <v>14961600</v>
      </c>
      <c r="K2179" s="71" t="s">
        <v>45</v>
      </c>
      <c r="L2179" s="384" t="s">
        <v>46</v>
      </c>
      <c r="M2179" s="384"/>
      <c r="N2179" s="142">
        <v>5041200</v>
      </c>
      <c r="O2179" s="75">
        <f t="shared" si="1834"/>
        <v>5041200</v>
      </c>
      <c r="P2179" s="74">
        <v>5010200</v>
      </c>
      <c r="Q2179" s="74">
        <v>14960200</v>
      </c>
      <c r="R2179" s="74">
        <v>5010200</v>
      </c>
      <c r="S2179" s="588" t="s">
        <v>3289</v>
      </c>
      <c r="T2179" s="77">
        <v>34</v>
      </c>
      <c r="U2179" s="78">
        <f t="shared" si="1835"/>
        <v>100</v>
      </c>
      <c r="V2179" s="78">
        <f t="shared" si="1835"/>
        <v>34</v>
      </c>
      <c r="W2179" s="78">
        <v>31.708915184046983</v>
      </c>
      <c r="X2179" s="78">
        <f t="shared" si="1836"/>
        <v>99.990642712009418</v>
      </c>
      <c r="Y2179" s="78">
        <f>(P2179/J2179)*100</f>
        <v>33.487060207464445</v>
      </c>
      <c r="Z2179" s="79">
        <f t="shared" si="1837"/>
        <v>9951400</v>
      </c>
      <c r="AA2179" s="79">
        <f t="shared" si="1838"/>
        <v>1400</v>
      </c>
      <c r="AB2179" s="79" t="e">
        <f t="shared" si="1837"/>
        <v>#VALUE!</v>
      </c>
      <c r="AC2179" s="79"/>
      <c r="AD2179" s="589"/>
    </row>
    <row r="2180" spans="2:30" s="36" customFormat="1" ht="30" customHeight="1">
      <c r="B2180" s="37"/>
      <c r="C2180" s="66" t="s">
        <v>3276</v>
      </c>
      <c r="D2180" s="67"/>
      <c r="E2180" s="67"/>
      <c r="F2180" s="762" t="s">
        <v>69</v>
      </c>
      <c r="G2180" s="765"/>
      <c r="H2180" s="652" t="s">
        <v>3288</v>
      </c>
      <c r="I2180" s="603" t="s">
        <v>596</v>
      </c>
      <c r="J2180" s="295">
        <v>4980300</v>
      </c>
      <c r="K2180" s="71" t="s">
        <v>45</v>
      </c>
      <c r="L2180" s="384" t="s">
        <v>46</v>
      </c>
      <c r="M2180" s="384"/>
      <c r="N2180" s="142">
        <v>1162500</v>
      </c>
      <c r="O2180" s="75">
        <f t="shared" si="1834"/>
        <v>1162500</v>
      </c>
      <c r="P2180" s="74">
        <v>4977900</v>
      </c>
      <c r="Q2180" s="74">
        <v>4977900</v>
      </c>
      <c r="R2180" s="74">
        <v>4977900</v>
      </c>
      <c r="S2180" s="588" t="s">
        <v>3289</v>
      </c>
      <c r="T2180" s="77">
        <v>100</v>
      </c>
      <c r="U2180" s="78">
        <f t="shared" si="1835"/>
        <v>100</v>
      </c>
      <c r="V2180" s="78">
        <f t="shared" si="1835"/>
        <v>100</v>
      </c>
      <c r="W2180" s="78">
        <v>31.708915184046983</v>
      </c>
      <c r="X2180" s="78">
        <f t="shared" si="1836"/>
        <v>99.951810131919757</v>
      </c>
      <c r="Y2180" s="78">
        <f>(P2180/J2180)*100</f>
        <v>99.951810131919757</v>
      </c>
      <c r="Z2180" s="79">
        <f t="shared" si="1837"/>
        <v>2400</v>
      </c>
      <c r="AA2180" s="79">
        <f t="shared" si="1838"/>
        <v>2400</v>
      </c>
      <c r="AB2180" s="79" t="e">
        <f t="shared" si="1837"/>
        <v>#VALUE!</v>
      </c>
      <c r="AC2180" s="79"/>
      <c r="AD2180" s="589"/>
    </row>
    <row r="2181" spans="2:30" s="36" customFormat="1" ht="30" customHeight="1">
      <c r="B2181" s="37"/>
      <c r="C2181" s="66" t="s">
        <v>3184</v>
      </c>
      <c r="D2181" s="67"/>
      <c r="E2181" s="67"/>
      <c r="F2181" s="762" t="s">
        <v>1835</v>
      </c>
      <c r="G2181" s="765"/>
      <c r="H2181" s="652" t="s">
        <v>3288</v>
      </c>
      <c r="I2181" s="603" t="s">
        <v>596</v>
      </c>
      <c r="J2181" s="295">
        <v>12725000</v>
      </c>
      <c r="K2181" s="71" t="s">
        <v>45</v>
      </c>
      <c r="L2181" s="384" t="s">
        <v>46</v>
      </c>
      <c r="M2181" s="384"/>
      <c r="N2181" s="142">
        <v>3236200</v>
      </c>
      <c r="O2181" s="75">
        <f t="shared" si="1834"/>
        <v>3236200</v>
      </c>
      <c r="P2181" s="74">
        <v>5404300</v>
      </c>
      <c r="Q2181" s="74">
        <v>8967300</v>
      </c>
      <c r="R2181" s="74">
        <v>5404300</v>
      </c>
      <c r="S2181" s="588" t="s">
        <v>3289</v>
      </c>
      <c r="T2181" s="77">
        <v>43</v>
      </c>
      <c r="U2181" s="78">
        <f t="shared" si="1835"/>
        <v>71</v>
      </c>
      <c r="V2181" s="78">
        <f t="shared" si="1835"/>
        <v>43</v>
      </c>
      <c r="W2181" s="78">
        <v>31.708915184046983</v>
      </c>
      <c r="X2181" s="78">
        <f t="shared" si="1836"/>
        <v>70.469941060903736</v>
      </c>
      <c r="Y2181" s="78">
        <f>(P2181/J2181)*100</f>
        <v>42.469941060903729</v>
      </c>
      <c r="Z2181" s="79">
        <f t="shared" si="1837"/>
        <v>7320700</v>
      </c>
      <c r="AA2181" s="79">
        <f t="shared" si="1838"/>
        <v>3757700</v>
      </c>
      <c r="AB2181" s="79" t="e">
        <f t="shared" si="1837"/>
        <v>#VALUE!</v>
      </c>
      <c r="AC2181" s="79"/>
      <c r="AD2181" s="589"/>
    </row>
    <row r="2182" spans="2:30" s="36" customFormat="1" ht="30" customHeight="1">
      <c r="B2182" s="37"/>
      <c r="C2182" s="66" t="s">
        <v>3256</v>
      </c>
      <c r="D2182" s="67"/>
      <c r="E2182" s="67"/>
      <c r="F2182" s="762" t="s">
        <v>71</v>
      </c>
      <c r="G2182" s="765"/>
      <c r="H2182" s="652" t="s">
        <v>3288</v>
      </c>
      <c r="I2182" s="603" t="s">
        <v>596</v>
      </c>
      <c r="J2182" s="295">
        <v>4055500</v>
      </c>
      <c r="K2182" s="71" t="s">
        <v>45</v>
      </c>
      <c r="L2182" s="384" t="s">
        <v>46</v>
      </c>
      <c r="M2182" s="384"/>
      <c r="N2182" s="142">
        <v>900000</v>
      </c>
      <c r="O2182" s="75">
        <f t="shared" si="1834"/>
        <v>900000</v>
      </c>
      <c r="P2182" s="74">
        <v>4055300</v>
      </c>
      <c r="Q2182" s="74">
        <v>4055300</v>
      </c>
      <c r="R2182" s="74">
        <v>4055300</v>
      </c>
      <c r="S2182" s="588" t="s">
        <v>3289</v>
      </c>
      <c r="T2182" s="77">
        <v>100</v>
      </c>
      <c r="U2182" s="78">
        <f t="shared" si="1835"/>
        <v>100</v>
      </c>
      <c r="V2182" s="78">
        <f t="shared" si="1835"/>
        <v>100</v>
      </c>
      <c r="W2182" s="78">
        <v>31.708915184046983</v>
      </c>
      <c r="X2182" s="78">
        <f t="shared" si="1836"/>
        <v>99.995068425594866</v>
      </c>
      <c r="Y2182" s="78">
        <f>(P2182/J2182)*100</f>
        <v>99.995068425594866</v>
      </c>
      <c r="Z2182" s="79">
        <f t="shared" si="1837"/>
        <v>200</v>
      </c>
      <c r="AA2182" s="79">
        <f t="shared" si="1838"/>
        <v>200</v>
      </c>
      <c r="AB2182" s="79" t="e">
        <f t="shared" si="1837"/>
        <v>#VALUE!</v>
      </c>
      <c r="AC2182" s="79"/>
      <c r="AD2182" s="589"/>
    </row>
    <row r="2183" spans="2:30" s="36" customFormat="1" ht="30" customHeight="1">
      <c r="B2183" s="37"/>
      <c r="C2183" s="66" t="s">
        <v>3290</v>
      </c>
      <c r="D2183" s="67"/>
      <c r="E2183" s="67"/>
      <c r="F2183" s="762" t="s">
        <v>73</v>
      </c>
      <c r="G2183" s="765"/>
      <c r="H2183" s="652" t="s">
        <v>3288</v>
      </c>
      <c r="I2183" s="603" t="s">
        <v>596</v>
      </c>
      <c r="J2183" s="295">
        <v>1995200</v>
      </c>
      <c r="K2183" s="71" t="s">
        <v>45</v>
      </c>
      <c r="L2183" s="384" t="s">
        <v>46</v>
      </c>
      <c r="M2183" s="384"/>
      <c r="N2183" s="142"/>
      <c r="O2183" s="75">
        <f t="shared" si="1834"/>
        <v>0</v>
      </c>
      <c r="P2183" s="74">
        <f t="shared" si="1834"/>
        <v>0</v>
      </c>
      <c r="Q2183" s="74">
        <v>900000</v>
      </c>
      <c r="R2183" s="74">
        <f t="shared" si="1834"/>
        <v>900000</v>
      </c>
      <c r="S2183" s="588" t="s">
        <v>3289</v>
      </c>
      <c r="T2183" s="77">
        <v>0</v>
      </c>
      <c r="U2183" s="78">
        <f t="shared" si="1835"/>
        <v>46</v>
      </c>
      <c r="V2183" s="78">
        <f t="shared" si="1835"/>
        <v>0</v>
      </c>
      <c r="W2183" s="78">
        <v>31.708915184046983</v>
      </c>
      <c r="X2183" s="78">
        <f t="shared" si="1836"/>
        <v>45.108259823576589</v>
      </c>
      <c r="Y2183" s="78">
        <v>0</v>
      </c>
      <c r="Z2183" s="79">
        <f t="shared" si="1837"/>
        <v>1995200</v>
      </c>
      <c r="AA2183" s="79">
        <f t="shared" si="1838"/>
        <v>1095200</v>
      </c>
      <c r="AB2183" s="79" t="e">
        <f t="shared" si="1837"/>
        <v>#VALUE!</v>
      </c>
      <c r="AC2183" s="79"/>
      <c r="AD2183" s="589"/>
    </row>
    <row r="2184" spans="2:30" s="36" customFormat="1" ht="30" customHeight="1">
      <c r="B2184" s="37"/>
      <c r="C2184" s="66" t="s">
        <v>3277</v>
      </c>
      <c r="D2184" s="67"/>
      <c r="E2184" s="67"/>
      <c r="F2184" s="762" t="s">
        <v>77</v>
      </c>
      <c r="G2184" s="765"/>
      <c r="H2184" s="652" t="s">
        <v>3288</v>
      </c>
      <c r="I2184" s="603" t="s">
        <v>596</v>
      </c>
      <c r="J2184" s="295">
        <v>45900000</v>
      </c>
      <c r="K2184" s="71" t="s">
        <v>45</v>
      </c>
      <c r="L2184" s="384" t="s">
        <v>46</v>
      </c>
      <c r="M2184" s="384"/>
      <c r="N2184" s="142">
        <v>900000</v>
      </c>
      <c r="O2184" s="75">
        <f t="shared" si="1834"/>
        <v>900000</v>
      </c>
      <c r="P2184" s="74">
        <v>7920000</v>
      </c>
      <c r="Q2184" s="74">
        <v>30780000</v>
      </c>
      <c r="R2184" s="74">
        <v>7920000</v>
      </c>
      <c r="S2184" s="588" t="s">
        <v>3289</v>
      </c>
      <c r="T2184" s="77">
        <v>18</v>
      </c>
      <c r="U2184" s="78">
        <f t="shared" si="1835"/>
        <v>68</v>
      </c>
      <c r="V2184" s="78">
        <f t="shared" si="1835"/>
        <v>18</v>
      </c>
      <c r="W2184" s="78">
        <v>31.708915184046983</v>
      </c>
      <c r="X2184" s="78">
        <f t="shared" si="1836"/>
        <v>67.058823529411754</v>
      </c>
      <c r="Y2184" s="78">
        <f>(P2184/J2184)*100</f>
        <v>17.254901960784313</v>
      </c>
      <c r="Z2184" s="79">
        <f t="shared" si="1837"/>
        <v>37980000</v>
      </c>
      <c r="AA2184" s="79">
        <f t="shared" si="1838"/>
        <v>15120000</v>
      </c>
      <c r="AB2184" s="79" t="e">
        <f t="shared" si="1837"/>
        <v>#VALUE!</v>
      </c>
      <c r="AC2184" s="79"/>
      <c r="AD2184" s="589"/>
    </row>
    <row r="2185" spans="2:30" s="36" customFormat="1" ht="30" customHeight="1">
      <c r="B2185" s="37"/>
      <c r="C2185" s="51" t="s">
        <v>3124</v>
      </c>
      <c r="D2185" s="171"/>
      <c r="E2185" s="171"/>
      <c r="F2185" s="802" t="s">
        <v>79</v>
      </c>
      <c r="G2185" s="817"/>
      <c r="H2185" s="654"/>
      <c r="I2185" s="655"/>
      <c r="J2185" s="289"/>
      <c r="K2185" s="220"/>
      <c r="L2185" s="290"/>
      <c r="M2185" s="290"/>
      <c r="N2185" s="301"/>
      <c r="O2185" s="301"/>
      <c r="P2185" s="301"/>
      <c r="Q2185" s="301"/>
      <c r="R2185" s="301"/>
      <c r="S2185" s="479"/>
      <c r="T2185" s="61"/>
      <c r="U2185" s="62"/>
      <c r="V2185" s="62"/>
      <c r="W2185" s="62"/>
      <c r="X2185" s="62"/>
      <c r="Y2185" s="62"/>
      <c r="Z2185" s="63"/>
      <c r="AA2185" s="63"/>
      <c r="AB2185" s="63"/>
      <c r="AC2185" s="63"/>
      <c r="AD2185" s="221"/>
    </row>
    <row r="2186" spans="2:30" s="36" customFormat="1" ht="30" customHeight="1">
      <c r="B2186" s="37"/>
      <c r="C2186" s="66" t="s">
        <v>3260</v>
      </c>
      <c r="D2186" s="67"/>
      <c r="E2186" s="67"/>
      <c r="F2186" s="762" t="s">
        <v>81</v>
      </c>
      <c r="G2186" s="765"/>
      <c r="H2186" s="652" t="s">
        <v>3288</v>
      </c>
      <c r="I2186" s="603" t="s">
        <v>596</v>
      </c>
      <c r="J2186" s="295">
        <v>1000000</v>
      </c>
      <c r="K2186" s="71" t="s">
        <v>45</v>
      </c>
      <c r="L2186" s="384" t="s">
        <v>46</v>
      </c>
      <c r="M2186" s="384"/>
      <c r="N2186" s="142">
        <f t="shared" ref="N2186:R2189" si="1839">M2186</f>
        <v>0</v>
      </c>
      <c r="O2186" s="75">
        <f t="shared" si="1839"/>
        <v>0</v>
      </c>
      <c r="P2186" s="74">
        <f t="shared" si="1839"/>
        <v>0</v>
      </c>
      <c r="Q2186" s="74">
        <v>150000</v>
      </c>
      <c r="R2186" s="74">
        <f t="shared" si="1839"/>
        <v>150000</v>
      </c>
      <c r="S2186" s="588" t="s">
        <v>3289</v>
      </c>
      <c r="T2186" s="77">
        <v>0</v>
      </c>
      <c r="U2186" s="78">
        <f t="shared" ref="U2186:V2189" si="1840">ROUNDUP(X2186,0)</f>
        <v>15</v>
      </c>
      <c r="V2186" s="78">
        <f t="shared" si="1840"/>
        <v>0</v>
      </c>
      <c r="W2186" s="78">
        <v>31.708915184046983</v>
      </c>
      <c r="X2186" s="78">
        <f t="shared" ref="X2186:X2189" si="1841">Q2186/J2186*100</f>
        <v>15</v>
      </c>
      <c r="Y2186" s="78">
        <f>(P2186/J2186)*100</f>
        <v>0</v>
      </c>
      <c r="Z2186" s="79">
        <f t="shared" ref="Z2186:AB2189" si="1842">J2186-P2186</f>
        <v>1000000</v>
      </c>
      <c r="AA2186" s="79">
        <f>J2186-Q2186</f>
        <v>850000</v>
      </c>
      <c r="AB2186" s="79" t="e">
        <f t="shared" si="1842"/>
        <v>#VALUE!</v>
      </c>
      <c r="AC2186" s="79"/>
      <c r="AD2186" s="589"/>
    </row>
    <row r="2187" spans="2:30" s="36" customFormat="1" ht="30" customHeight="1">
      <c r="B2187" s="37"/>
      <c r="C2187" s="66" t="s">
        <v>3261</v>
      </c>
      <c r="D2187" s="67"/>
      <c r="E2187" s="67"/>
      <c r="F2187" s="762" t="s">
        <v>83</v>
      </c>
      <c r="G2187" s="765"/>
      <c r="H2187" s="652" t="s">
        <v>3288</v>
      </c>
      <c r="I2187" s="603" t="s">
        <v>596</v>
      </c>
      <c r="J2187" s="295">
        <v>7920000</v>
      </c>
      <c r="K2187" s="71" t="s">
        <v>45</v>
      </c>
      <c r="L2187" s="384" t="s">
        <v>46</v>
      </c>
      <c r="M2187" s="384"/>
      <c r="N2187" s="142">
        <v>916500</v>
      </c>
      <c r="O2187" s="75">
        <v>1524750</v>
      </c>
      <c r="P2187" s="74">
        <v>2732159</v>
      </c>
      <c r="Q2187" s="74">
        <v>3645909</v>
      </c>
      <c r="R2187" s="74">
        <v>2732159</v>
      </c>
      <c r="S2187" s="588" t="s">
        <v>3289</v>
      </c>
      <c r="T2187" s="77">
        <v>35</v>
      </c>
      <c r="U2187" s="78">
        <f t="shared" si="1840"/>
        <v>47</v>
      </c>
      <c r="V2187" s="78">
        <f t="shared" si="1840"/>
        <v>35</v>
      </c>
      <c r="W2187" s="78">
        <v>31.708915184046983</v>
      </c>
      <c r="X2187" s="78">
        <f t="shared" si="1841"/>
        <v>46.034204545454543</v>
      </c>
      <c r="Y2187" s="78">
        <f>(P2187/J2187)*100</f>
        <v>34.496957070707069</v>
      </c>
      <c r="Z2187" s="79">
        <f t="shared" si="1842"/>
        <v>5187841</v>
      </c>
      <c r="AA2187" s="79">
        <f>J2187-Q2187</f>
        <v>4274091</v>
      </c>
      <c r="AB2187" s="79" t="e">
        <f t="shared" si="1842"/>
        <v>#VALUE!</v>
      </c>
      <c r="AC2187" s="79"/>
      <c r="AD2187" s="589"/>
    </row>
    <row r="2188" spans="2:30" s="36" customFormat="1" ht="30" customHeight="1">
      <c r="B2188" s="37"/>
      <c r="C2188" s="66" t="s">
        <v>3291</v>
      </c>
      <c r="D2188" s="67"/>
      <c r="E2188" s="67"/>
      <c r="F2188" s="762" t="s">
        <v>85</v>
      </c>
      <c r="G2188" s="765"/>
      <c r="H2188" s="652" t="s">
        <v>3288</v>
      </c>
      <c r="I2188" s="603" t="s">
        <v>596</v>
      </c>
      <c r="J2188" s="295">
        <v>5654300</v>
      </c>
      <c r="K2188" s="71" t="s">
        <v>45</v>
      </c>
      <c r="L2188" s="384" t="s">
        <v>46</v>
      </c>
      <c r="M2188" s="384"/>
      <c r="N2188" s="142">
        <v>0</v>
      </c>
      <c r="O2188" s="75">
        <f t="shared" si="1839"/>
        <v>0</v>
      </c>
      <c r="P2188" s="74">
        <v>2496500</v>
      </c>
      <c r="Q2188" s="74">
        <v>5651800</v>
      </c>
      <c r="R2188" s="74">
        <v>2496500</v>
      </c>
      <c r="S2188" s="588" t="s">
        <v>3289</v>
      </c>
      <c r="T2188" s="77">
        <v>45</v>
      </c>
      <c r="U2188" s="78">
        <f t="shared" si="1840"/>
        <v>100</v>
      </c>
      <c r="V2188" s="78">
        <f t="shared" si="1840"/>
        <v>45</v>
      </c>
      <c r="W2188" s="78">
        <v>31.708915184046983</v>
      </c>
      <c r="X2188" s="78">
        <f t="shared" si="1841"/>
        <v>99.955785862087268</v>
      </c>
      <c r="Y2188" s="78">
        <f>(P2188/J2188)*100</f>
        <v>44.152238119661142</v>
      </c>
      <c r="Z2188" s="79">
        <f t="shared" si="1842"/>
        <v>3157800</v>
      </c>
      <c r="AA2188" s="79">
        <f>J2188-Q2188</f>
        <v>2500</v>
      </c>
      <c r="AB2188" s="79" t="e">
        <f t="shared" si="1842"/>
        <v>#VALUE!</v>
      </c>
      <c r="AC2188" s="79"/>
      <c r="AD2188" s="589"/>
    </row>
    <row r="2189" spans="2:30" s="36" customFormat="1" ht="30" customHeight="1">
      <c r="B2189" s="37"/>
      <c r="C2189" s="66" t="s">
        <v>3127</v>
      </c>
      <c r="D2189" s="67"/>
      <c r="E2189" s="67"/>
      <c r="F2189" s="762" t="s">
        <v>87</v>
      </c>
      <c r="G2189" s="765"/>
      <c r="H2189" s="652" t="s">
        <v>3288</v>
      </c>
      <c r="I2189" s="603" t="s">
        <v>596</v>
      </c>
      <c r="J2189" s="295">
        <v>54496800</v>
      </c>
      <c r="K2189" s="71" t="s">
        <v>45</v>
      </c>
      <c r="L2189" s="384" t="s">
        <v>46</v>
      </c>
      <c r="M2189" s="384"/>
      <c r="N2189" s="142">
        <v>9000000</v>
      </c>
      <c r="O2189" s="75">
        <f t="shared" si="1839"/>
        <v>9000000</v>
      </c>
      <c r="P2189" s="74">
        <v>27000000</v>
      </c>
      <c r="Q2189" s="74">
        <v>31500000</v>
      </c>
      <c r="R2189" s="74">
        <v>27000000</v>
      </c>
      <c r="S2189" s="588" t="s">
        <v>3289</v>
      </c>
      <c r="T2189" s="77">
        <v>0</v>
      </c>
      <c r="U2189" s="78">
        <f t="shared" si="1840"/>
        <v>58</v>
      </c>
      <c r="V2189" s="78">
        <f t="shared" si="1840"/>
        <v>0</v>
      </c>
      <c r="W2189" s="78">
        <v>31.708915184046983</v>
      </c>
      <c r="X2189" s="78">
        <f t="shared" si="1841"/>
        <v>57.801558990619625</v>
      </c>
      <c r="Y2189" s="78">
        <v>0</v>
      </c>
      <c r="Z2189" s="79">
        <f t="shared" si="1842"/>
        <v>27496800</v>
      </c>
      <c r="AA2189" s="79">
        <f>J2189-Q2189</f>
        <v>22996800</v>
      </c>
      <c r="AB2189" s="79" t="e">
        <f t="shared" si="1842"/>
        <v>#VALUE!</v>
      </c>
      <c r="AC2189" s="79"/>
      <c r="AD2189" s="589"/>
    </row>
    <row r="2190" spans="2:30" s="36" customFormat="1" ht="30" customHeight="1">
      <c r="B2190" s="37"/>
      <c r="C2190" s="51" t="s">
        <v>3263</v>
      </c>
      <c r="D2190" s="171"/>
      <c r="E2190" s="171"/>
      <c r="F2190" s="802" t="s">
        <v>90</v>
      </c>
      <c r="G2190" s="817"/>
      <c r="H2190" s="624"/>
      <c r="I2190" s="624"/>
      <c r="J2190" s="492"/>
      <c r="K2190" s="133"/>
      <c r="L2190" s="129"/>
      <c r="M2190" s="129"/>
      <c r="N2190" s="303"/>
      <c r="O2190" s="303"/>
      <c r="P2190" s="303"/>
      <c r="Q2190" s="303"/>
      <c r="R2190" s="303"/>
      <c r="S2190" s="132"/>
      <c r="T2190" s="96"/>
      <c r="U2190" s="97"/>
      <c r="V2190" s="97"/>
      <c r="W2190" s="97"/>
      <c r="X2190" s="97"/>
      <c r="Y2190" s="97"/>
      <c r="Z2190" s="98"/>
      <c r="AA2190" s="98"/>
      <c r="AB2190" s="98"/>
      <c r="AC2190" s="98"/>
      <c r="AD2190" s="337"/>
    </row>
    <row r="2191" spans="2:30" s="36" customFormat="1" ht="30" customHeight="1">
      <c r="B2191" s="37"/>
      <c r="C2191" s="66" t="s">
        <v>3264</v>
      </c>
      <c r="D2191" s="67"/>
      <c r="E2191" s="67"/>
      <c r="F2191" s="762" t="s">
        <v>92</v>
      </c>
      <c r="G2191" s="765"/>
      <c r="H2191" s="652" t="s">
        <v>3288</v>
      </c>
      <c r="I2191" s="603" t="s">
        <v>596</v>
      </c>
      <c r="J2191" s="295">
        <v>31944450</v>
      </c>
      <c r="K2191" s="71" t="s">
        <v>45</v>
      </c>
      <c r="L2191" s="384" t="s">
        <v>46</v>
      </c>
      <c r="M2191" s="384"/>
      <c r="N2191" s="142">
        <v>6659500</v>
      </c>
      <c r="O2191" s="75">
        <f>N2191</f>
        <v>6659500</v>
      </c>
      <c r="P2191" s="74">
        <v>13653850</v>
      </c>
      <c r="Q2191" s="74">
        <v>17641650</v>
      </c>
      <c r="R2191" s="74">
        <v>13653850</v>
      </c>
      <c r="S2191" s="588" t="s">
        <v>3289</v>
      </c>
      <c r="T2191" s="77">
        <v>43</v>
      </c>
      <c r="U2191" s="78">
        <f t="shared" ref="U2191:V2191" si="1843">ROUNDUP(X2191,0)</f>
        <v>56</v>
      </c>
      <c r="V2191" s="78">
        <f t="shared" si="1843"/>
        <v>43</v>
      </c>
      <c r="W2191" s="78">
        <v>31.708915184046983</v>
      </c>
      <c r="X2191" s="78">
        <f t="shared" ref="X2191" si="1844">Q2191/J2191*100</f>
        <v>55.22602517808258</v>
      </c>
      <c r="Y2191" s="78">
        <f>(P2191/J2191)*100</f>
        <v>42.742479523047038</v>
      </c>
      <c r="Z2191" s="79">
        <f>J2191-P2191</f>
        <v>18290600</v>
      </c>
      <c r="AA2191" s="79">
        <f>J2191-Q2191</f>
        <v>14302800</v>
      </c>
      <c r="AB2191" s="79" t="e">
        <f>L2191-R2191</f>
        <v>#VALUE!</v>
      </c>
      <c r="AC2191" s="79"/>
      <c r="AD2191" s="589"/>
    </row>
    <row r="2192" spans="2:30" s="36" customFormat="1" ht="30" customHeight="1">
      <c r="B2192" s="37"/>
      <c r="C2192" s="51" t="s">
        <v>3280</v>
      </c>
      <c r="D2192" s="171"/>
      <c r="E2192" s="171"/>
      <c r="F2192" s="802" t="s">
        <v>3132</v>
      </c>
      <c r="G2192" s="817"/>
      <c r="H2192" s="624"/>
      <c r="I2192" s="624"/>
      <c r="J2192" s="492"/>
      <c r="K2192" s="133"/>
      <c r="L2192" s="129"/>
      <c r="M2192" s="129"/>
      <c r="N2192" s="303"/>
      <c r="O2192" s="303"/>
      <c r="P2192" s="303"/>
      <c r="Q2192" s="303"/>
      <c r="R2192" s="303"/>
      <c r="S2192" s="132"/>
      <c r="T2192" s="96"/>
      <c r="U2192" s="97"/>
      <c r="V2192" s="97"/>
      <c r="W2192" s="97"/>
      <c r="X2192" s="97"/>
      <c r="Y2192" s="97"/>
      <c r="Z2192" s="98"/>
      <c r="AA2192" s="98"/>
      <c r="AB2192" s="98"/>
      <c r="AC2192" s="98"/>
      <c r="AD2192" s="337"/>
    </row>
    <row r="2193" spans="1:30" s="36" customFormat="1" ht="30" customHeight="1">
      <c r="B2193" s="37"/>
      <c r="C2193" s="51" t="s">
        <v>3281</v>
      </c>
      <c r="D2193" s="171"/>
      <c r="E2193" s="171"/>
      <c r="F2193" s="802" t="s">
        <v>3134</v>
      </c>
      <c r="G2193" s="817"/>
      <c r="H2193" s="624"/>
      <c r="I2193" s="624"/>
      <c r="J2193" s="492"/>
      <c r="K2193" s="133"/>
      <c r="L2193" s="129"/>
      <c r="M2193" s="129"/>
      <c r="N2193" s="303"/>
      <c r="O2193" s="303"/>
      <c r="P2193" s="303"/>
      <c r="Q2193" s="303"/>
      <c r="R2193" s="303"/>
      <c r="S2193" s="132"/>
      <c r="T2193" s="96"/>
      <c r="U2193" s="97"/>
      <c r="V2193" s="97"/>
      <c r="W2193" s="97"/>
      <c r="X2193" s="97"/>
      <c r="Y2193" s="97"/>
      <c r="Z2193" s="98"/>
      <c r="AA2193" s="98"/>
      <c r="AB2193" s="98"/>
      <c r="AC2193" s="98"/>
      <c r="AD2193" s="337"/>
    </row>
    <row r="2194" spans="1:30" s="36" customFormat="1" ht="30" customHeight="1">
      <c r="B2194" s="37"/>
      <c r="C2194" s="500" t="s">
        <v>3267</v>
      </c>
      <c r="D2194" s="630"/>
      <c r="E2194" s="630"/>
      <c r="F2194" s="868" t="s">
        <v>3136</v>
      </c>
      <c r="G2194" s="869"/>
      <c r="H2194" s="652" t="s">
        <v>3288</v>
      </c>
      <c r="I2194" s="656" t="s">
        <v>596</v>
      </c>
      <c r="J2194" s="501">
        <v>77215000</v>
      </c>
      <c r="K2194" s="498" t="s">
        <v>45</v>
      </c>
      <c r="L2194" s="657" t="s">
        <v>46</v>
      </c>
      <c r="M2194" s="657"/>
      <c r="N2194" s="658">
        <v>5400000</v>
      </c>
      <c r="O2194" s="75">
        <f>N2194</f>
        <v>5400000</v>
      </c>
      <c r="P2194" s="74">
        <v>19618300</v>
      </c>
      <c r="Q2194" s="74">
        <v>19618300</v>
      </c>
      <c r="R2194" s="74">
        <v>19618300</v>
      </c>
      <c r="S2194" s="659" t="s">
        <v>3289</v>
      </c>
      <c r="T2194" s="660">
        <v>26</v>
      </c>
      <c r="U2194" s="78">
        <f t="shared" ref="U2194:V2195" si="1845">ROUNDUP(X2194,0)</f>
        <v>26</v>
      </c>
      <c r="V2194" s="78">
        <f t="shared" si="1845"/>
        <v>26</v>
      </c>
      <c r="W2194" s="78">
        <v>31.708915184046983</v>
      </c>
      <c r="X2194" s="78">
        <f t="shared" ref="X2194:X2195" si="1846">Q2194/J2194*100</f>
        <v>25.407369034514023</v>
      </c>
      <c r="Y2194" s="661">
        <f>(P2194/J2194)*100</f>
        <v>25.407369034514023</v>
      </c>
      <c r="Z2194" s="190">
        <f t="shared" ref="Z2194:AB2195" si="1847">J2194-P2194</f>
        <v>57596700</v>
      </c>
      <c r="AA2194" s="190">
        <f>J2194-Q2194</f>
        <v>57596700</v>
      </c>
      <c r="AB2194" s="190" t="e">
        <f t="shared" si="1847"/>
        <v>#VALUE!</v>
      </c>
      <c r="AC2194" s="190"/>
      <c r="AD2194" s="662"/>
    </row>
    <row r="2195" spans="1:30" s="464" customFormat="1" ht="30" customHeight="1">
      <c r="A2195" s="36"/>
      <c r="B2195" s="37"/>
      <c r="C2195" s="25" t="s">
        <v>3292</v>
      </c>
      <c r="D2195" s="109"/>
      <c r="E2195" s="109"/>
      <c r="F2195" s="770" t="s">
        <v>3293</v>
      </c>
      <c r="G2195" s="771"/>
      <c r="H2195" s="348"/>
      <c r="I2195" s="28"/>
      <c r="J2195" s="435">
        <f>SUM(J2196:J2226)</f>
        <v>2255669610</v>
      </c>
      <c r="K2195" s="436"/>
      <c r="L2195" s="320"/>
      <c r="M2195" s="320"/>
      <c r="N2195" s="435">
        <f>SUM(N2196:N2222)</f>
        <v>567999719</v>
      </c>
      <c r="O2195" s="435">
        <f>SUM(O2196:O2222)</f>
        <v>699961545</v>
      </c>
      <c r="P2195" s="435">
        <v>1124453963</v>
      </c>
      <c r="Q2195" s="435">
        <v>1265383433</v>
      </c>
      <c r="R2195" s="435">
        <v>1124453963</v>
      </c>
      <c r="S2195" s="389"/>
      <c r="T2195" s="259">
        <v>50</v>
      </c>
      <c r="U2195" s="259">
        <f t="shared" si="1845"/>
        <v>57</v>
      </c>
      <c r="V2195" s="259">
        <f t="shared" si="1845"/>
        <v>50</v>
      </c>
      <c r="W2195" s="259">
        <v>31.708915184046983</v>
      </c>
      <c r="X2195" s="259">
        <f t="shared" si="1846"/>
        <v>56.097906687673117</v>
      </c>
      <c r="Y2195" s="259">
        <f>(P2195/J2195)*100</f>
        <v>49.850118032135029</v>
      </c>
      <c r="Z2195" s="29">
        <f t="shared" si="1847"/>
        <v>1131215647</v>
      </c>
      <c r="AA2195" s="29">
        <f>J2195-Q2195</f>
        <v>990286177</v>
      </c>
      <c r="AB2195" s="29">
        <f t="shared" si="1847"/>
        <v>-1124453963</v>
      </c>
      <c r="AC2195" s="111"/>
      <c r="AD2195" s="112"/>
    </row>
    <row r="2196" spans="1:30" s="464" customFormat="1" ht="30" customHeight="1">
      <c r="A2196" s="5"/>
      <c r="B2196" s="24"/>
      <c r="C2196" s="907" t="s">
        <v>3270</v>
      </c>
      <c r="D2196" s="908"/>
      <c r="E2196" s="909"/>
      <c r="F2196" s="800" t="s">
        <v>38</v>
      </c>
      <c r="G2196" s="850"/>
      <c r="H2196" s="594"/>
      <c r="I2196" s="595"/>
      <c r="J2196" s="391"/>
      <c r="K2196" s="216"/>
      <c r="L2196" s="596"/>
      <c r="M2196" s="596"/>
      <c r="N2196" s="597"/>
      <c r="O2196" s="597"/>
      <c r="P2196" s="597"/>
      <c r="Q2196" s="597"/>
      <c r="R2196" s="597"/>
      <c r="S2196" s="119"/>
      <c r="T2196" s="393"/>
      <c r="U2196" s="120"/>
      <c r="V2196" s="120"/>
      <c r="W2196" s="120"/>
      <c r="X2196" s="120"/>
      <c r="Y2196" s="120"/>
      <c r="Z2196" s="210"/>
      <c r="AA2196" s="210"/>
      <c r="AB2196" s="210"/>
      <c r="AC2196" s="42"/>
      <c r="AD2196" s="122"/>
    </row>
    <row r="2197" spans="1:30" s="464" customFormat="1" ht="30" customHeight="1">
      <c r="A2197" s="36"/>
      <c r="B2197" s="37"/>
      <c r="C2197" s="51" t="s">
        <v>3247</v>
      </c>
      <c r="D2197" s="171"/>
      <c r="E2197" s="171"/>
      <c r="F2197" s="802" t="s">
        <v>40</v>
      </c>
      <c r="G2197" s="803"/>
      <c r="H2197" s="604"/>
      <c r="I2197" s="648"/>
      <c r="J2197" s="626"/>
      <c r="K2197" s="663"/>
      <c r="L2197" s="650"/>
      <c r="M2197" s="650"/>
      <c r="N2197" s="651"/>
      <c r="O2197" s="651"/>
      <c r="P2197" s="651"/>
      <c r="Q2197" s="651"/>
      <c r="R2197" s="651"/>
      <c r="S2197" s="132"/>
      <c r="T2197" s="133"/>
      <c r="U2197" s="133"/>
      <c r="V2197" s="133"/>
      <c r="W2197" s="133"/>
      <c r="X2197" s="133"/>
      <c r="Y2197" s="133"/>
      <c r="Z2197" s="276"/>
      <c r="AA2197" s="276"/>
      <c r="AB2197" s="276"/>
      <c r="AC2197" s="98"/>
      <c r="AD2197" s="337"/>
    </row>
    <row r="2198" spans="1:30" s="36" customFormat="1" ht="30" customHeight="1">
      <c r="B2198" s="37"/>
      <c r="C2198" s="66" t="s">
        <v>3248</v>
      </c>
      <c r="D2198" s="67"/>
      <c r="E2198" s="67"/>
      <c r="F2198" s="762" t="s">
        <v>49</v>
      </c>
      <c r="G2198" s="765"/>
      <c r="H2198" s="634"/>
      <c r="I2198" s="603" t="s">
        <v>641</v>
      </c>
      <c r="J2198" s="295">
        <v>31970800</v>
      </c>
      <c r="K2198" s="71" t="s">
        <v>45</v>
      </c>
      <c r="L2198" s="384" t="s">
        <v>46</v>
      </c>
      <c r="M2198" s="384" t="s">
        <v>3294</v>
      </c>
      <c r="N2198" s="142">
        <v>7794000</v>
      </c>
      <c r="O2198" s="75">
        <v>15873000</v>
      </c>
      <c r="P2198" s="74">
        <v>15978000</v>
      </c>
      <c r="Q2198" s="74">
        <v>15978000</v>
      </c>
      <c r="R2198" s="74">
        <v>15978000</v>
      </c>
      <c r="S2198" s="588" t="s">
        <v>3295</v>
      </c>
      <c r="T2198" s="77">
        <v>50</v>
      </c>
      <c r="U2198" s="78">
        <f t="shared" ref="U2198:V2198" si="1848">ROUNDUP(X2198,0)</f>
        <v>50</v>
      </c>
      <c r="V2198" s="78">
        <f t="shared" si="1848"/>
        <v>50</v>
      </c>
      <c r="W2198" s="78">
        <v>31.708915184046983</v>
      </c>
      <c r="X2198" s="78">
        <f t="shared" ref="X2198" si="1849">Q2198/J2198*100</f>
        <v>49.976853879164743</v>
      </c>
      <c r="Y2198" s="78">
        <f>(P2198/J2198)*100</f>
        <v>49.976853879164743</v>
      </c>
      <c r="Z2198" s="79">
        <f>J2198-P2198</f>
        <v>15992800</v>
      </c>
      <c r="AA2198" s="79">
        <f>J2198-Q2198</f>
        <v>15992800</v>
      </c>
      <c r="AB2198" s="79" t="e">
        <f>L2198-R2198</f>
        <v>#VALUE!</v>
      </c>
      <c r="AC2198" s="79"/>
      <c r="AD2198" s="589"/>
    </row>
    <row r="2199" spans="1:30" s="464" customFormat="1" ht="30" customHeight="1">
      <c r="A2199" s="36"/>
      <c r="B2199" s="37"/>
      <c r="C2199" s="51" t="s">
        <v>3169</v>
      </c>
      <c r="D2199" s="171"/>
      <c r="E2199" s="171"/>
      <c r="F2199" s="802" t="s">
        <v>51</v>
      </c>
      <c r="G2199" s="817"/>
      <c r="H2199" s="604"/>
      <c r="I2199" s="605"/>
      <c r="J2199" s="492"/>
      <c r="K2199" s="600"/>
      <c r="L2199" s="601"/>
      <c r="M2199" s="601"/>
      <c r="N2199" s="602"/>
      <c r="O2199" s="602"/>
      <c r="P2199" s="602"/>
      <c r="Q2199" s="602"/>
      <c r="R2199" s="602"/>
      <c r="S2199" s="132"/>
      <c r="T2199" s="133"/>
      <c r="U2199" s="133"/>
      <c r="V2199" s="133"/>
      <c r="W2199" s="133"/>
      <c r="X2199" s="133"/>
      <c r="Y2199" s="133"/>
      <c r="Z2199" s="276"/>
      <c r="AA2199" s="276"/>
      <c r="AB2199" s="276"/>
      <c r="AC2199" s="98"/>
      <c r="AD2199" s="337"/>
    </row>
    <row r="2200" spans="1:30" s="36" customFormat="1" ht="30" customHeight="1">
      <c r="B2200" s="37"/>
      <c r="C2200" s="66" t="s">
        <v>3252</v>
      </c>
      <c r="D2200" s="67"/>
      <c r="E2200" s="67"/>
      <c r="F2200" s="762" t="s">
        <v>53</v>
      </c>
      <c r="G2200" s="765"/>
      <c r="H2200" s="634"/>
      <c r="I2200" s="603" t="s">
        <v>641</v>
      </c>
      <c r="J2200" s="295">
        <v>1941759610</v>
      </c>
      <c r="K2200" s="71" t="s">
        <v>45</v>
      </c>
      <c r="L2200" s="384" t="s">
        <v>46</v>
      </c>
      <c r="M2200" s="384" t="s">
        <v>3296</v>
      </c>
      <c r="N2200" s="142">
        <v>547000619</v>
      </c>
      <c r="O2200" s="75">
        <v>637087045</v>
      </c>
      <c r="P2200" s="74">
        <v>1006135363</v>
      </c>
      <c r="Q2200" s="74">
        <v>1119389833</v>
      </c>
      <c r="R2200" s="74">
        <v>1006135363</v>
      </c>
      <c r="S2200" s="588" t="s">
        <v>3295</v>
      </c>
      <c r="T2200" s="77">
        <v>52</v>
      </c>
      <c r="U2200" s="78">
        <f t="shared" ref="U2200:V2202" si="1850">ROUNDUP(X2200,0)</f>
        <v>58</v>
      </c>
      <c r="V2200" s="78">
        <f t="shared" si="1850"/>
        <v>52</v>
      </c>
      <c r="W2200" s="78">
        <v>31.708915184046983</v>
      </c>
      <c r="X2200" s="78">
        <f t="shared" ref="X2200:X2202" si="1851">Q2200/J2200*100</f>
        <v>57.648219029543</v>
      </c>
      <c r="Y2200" s="78">
        <f>(P2200/J2200)*100</f>
        <v>51.81564998151341</v>
      </c>
      <c r="Z2200" s="79">
        <f t="shared" ref="Z2200:AB2202" si="1852">J2200-P2200</f>
        <v>935624247</v>
      </c>
      <c r="AA2200" s="79">
        <f>J2200-Q2200</f>
        <v>822369777</v>
      </c>
      <c r="AB2200" s="79" t="e">
        <f t="shared" si="1852"/>
        <v>#VALUE!</v>
      </c>
      <c r="AC2200" s="79"/>
      <c r="AD2200" s="589"/>
    </row>
    <row r="2201" spans="1:30" s="36" customFormat="1" ht="30" customHeight="1">
      <c r="B2201" s="37"/>
      <c r="C2201" s="66" t="s">
        <v>3114</v>
      </c>
      <c r="D2201" s="67"/>
      <c r="E2201" s="67"/>
      <c r="F2201" s="762" t="s">
        <v>174</v>
      </c>
      <c r="G2201" s="765"/>
      <c r="H2201" s="634"/>
      <c r="I2201" s="603" t="s">
        <v>641</v>
      </c>
      <c r="J2201" s="295">
        <v>36087600</v>
      </c>
      <c r="K2201" s="71" t="s">
        <v>45</v>
      </c>
      <c r="L2201" s="384" t="s">
        <v>46</v>
      </c>
      <c r="M2201" s="384" t="s">
        <v>3180</v>
      </c>
      <c r="N2201" s="142"/>
      <c r="O2201" s="75">
        <v>12029200</v>
      </c>
      <c r="P2201" s="74">
        <v>12029200</v>
      </c>
      <c r="Q2201" s="74">
        <v>18043800</v>
      </c>
      <c r="R2201" s="74">
        <v>12029200</v>
      </c>
      <c r="S2201" s="588" t="s">
        <v>3295</v>
      </c>
      <c r="T2201" s="77">
        <v>34</v>
      </c>
      <c r="U2201" s="78">
        <f t="shared" si="1850"/>
        <v>50</v>
      </c>
      <c r="V2201" s="78">
        <f t="shared" si="1850"/>
        <v>34</v>
      </c>
      <c r="W2201" s="78">
        <v>31.708915184046983</v>
      </c>
      <c r="X2201" s="78">
        <f t="shared" si="1851"/>
        <v>50</v>
      </c>
      <c r="Y2201" s="78">
        <f>(P2201/J2201)*100</f>
        <v>33.333333333333329</v>
      </c>
      <c r="Z2201" s="79">
        <f t="shared" si="1852"/>
        <v>24058400</v>
      </c>
      <c r="AA2201" s="79">
        <f>J2201-Q2201</f>
        <v>18043800</v>
      </c>
      <c r="AB2201" s="79" t="e">
        <f t="shared" si="1852"/>
        <v>#VALUE!</v>
      </c>
      <c r="AC2201" s="79"/>
      <c r="AD2201" s="589"/>
    </row>
    <row r="2202" spans="1:30" s="36" customFormat="1" ht="30" customHeight="1">
      <c r="B2202" s="37"/>
      <c r="C2202" s="66" t="s">
        <v>3253</v>
      </c>
      <c r="D2202" s="67"/>
      <c r="E2202" s="67"/>
      <c r="F2202" s="762" t="s">
        <v>57</v>
      </c>
      <c r="G2202" s="765"/>
      <c r="H2202" s="634"/>
      <c r="I2202" s="603" t="s">
        <v>641</v>
      </c>
      <c r="J2202" s="295">
        <v>3515700</v>
      </c>
      <c r="K2202" s="71" t="s">
        <v>45</v>
      </c>
      <c r="L2202" s="384" t="s">
        <v>46</v>
      </c>
      <c r="M2202" s="384" t="s">
        <v>3297</v>
      </c>
      <c r="N2202" s="142">
        <v>3441600</v>
      </c>
      <c r="O2202" s="75">
        <v>3515700</v>
      </c>
      <c r="P2202" s="74">
        <f t="shared" ref="P2202:R2202" si="1853">O2202</f>
        <v>3515700</v>
      </c>
      <c r="Q2202" s="74">
        <f t="shared" si="1853"/>
        <v>3515700</v>
      </c>
      <c r="R2202" s="74">
        <f t="shared" si="1853"/>
        <v>3515700</v>
      </c>
      <c r="S2202" s="588" t="s">
        <v>3295</v>
      </c>
      <c r="T2202" s="77">
        <v>100</v>
      </c>
      <c r="U2202" s="78">
        <f t="shared" si="1850"/>
        <v>100</v>
      </c>
      <c r="V2202" s="78">
        <f t="shared" si="1850"/>
        <v>100</v>
      </c>
      <c r="W2202" s="78">
        <v>31.708915184046983</v>
      </c>
      <c r="X2202" s="78">
        <f t="shared" si="1851"/>
        <v>100</v>
      </c>
      <c r="Y2202" s="78">
        <f>(P2202/J2202)*100</f>
        <v>100</v>
      </c>
      <c r="Z2202" s="79">
        <f t="shared" si="1852"/>
        <v>0</v>
      </c>
      <c r="AA2202" s="79">
        <f>J2202-Q2202</f>
        <v>0</v>
      </c>
      <c r="AB2202" s="79" t="e">
        <f t="shared" si="1852"/>
        <v>#VALUE!</v>
      </c>
      <c r="AC2202" s="79"/>
      <c r="AD2202" s="589"/>
    </row>
    <row r="2203" spans="1:30" s="36" customFormat="1" ht="30" customHeight="1">
      <c r="B2203" s="37"/>
      <c r="C2203" s="51" t="s">
        <v>3254</v>
      </c>
      <c r="D2203" s="171"/>
      <c r="E2203" s="171"/>
      <c r="F2203" s="802" t="s">
        <v>63</v>
      </c>
      <c r="G2203" s="817"/>
      <c r="H2203" s="635"/>
      <c r="I2203" s="624"/>
      <c r="J2203" s="492"/>
      <c r="K2203" s="133"/>
      <c r="L2203" s="129"/>
      <c r="M2203" s="129"/>
      <c r="N2203" s="303"/>
      <c r="O2203" s="303"/>
      <c r="P2203" s="303"/>
      <c r="Q2203" s="303"/>
      <c r="R2203" s="303"/>
      <c r="S2203" s="132"/>
      <c r="T2203" s="96"/>
      <c r="U2203" s="97"/>
      <c r="V2203" s="97"/>
      <c r="W2203" s="97"/>
      <c r="X2203" s="97"/>
      <c r="Y2203" s="97"/>
      <c r="Z2203" s="98"/>
      <c r="AA2203" s="98"/>
      <c r="AB2203" s="98"/>
      <c r="AC2203" s="98"/>
      <c r="AD2203" s="337"/>
    </row>
    <row r="2204" spans="1:30" s="36" customFormat="1" ht="30" customHeight="1">
      <c r="B2204" s="37"/>
      <c r="C2204" s="66" t="s">
        <v>3274</v>
      </c>
      <c r="D2204" s="67"/>
      <c r="E2204" s="67"/>
      <c r="F2204" s="762" t="s">
        <v>65</v>
      </c>
      <c r="G2204" s="765"/>
      <c r="H2204" s="634"/>
      <c r="I2204" s="603" t="s">
        <v>641</v>
      </c>
      <c r="J2204" s="295">
        <v>1997100</v>
      </c>
      <c r="K2204" s="71" t="s">
        <v>45</v>
      </c>
      <c r="L2204" s="384" t="s">
        <v>46</v>
      </c>
      <c r="M2204" s="384" t="s">
        <v>3186</v>
      </c>
      <c r="N2204" s="142">
        <v>0</v>
      </c>
      <c r="O2204" s="75">
        <f t="shared" ref="O2204" si="1854">N2204</f>
        <v>0</v>
      </c>
      <c r="P2204" s="74">
        <v>986100</v>
      </c>
      <c r="Q2204" s="74">
        <v>986100</v>
      </c>
      <c r="R2204" s="74">
        <v>986100</v>
      </c>
      <c r="S2204" s="588" t="s">
        <v>3295</v>
      </c>
      <c r="T2204" s="77">
        <v>50</v>
      </c>
      <c r="U2204" s="78">
        <f t="shared" ref="U2204:V2208" si="1855">ROUNDUP(X2204,0)</f>
        <v>50</v>
      </c>
      <c r="V2204" s="78">
        <f t="shared" si="1855"/>
        <v>50</v>
      </c>
      <c r="W2204" s="78">
        <v>31.708915184046983</v>
      </c>
      <c r="X2204" s="78">
        <f t="shared" ref="X2204:X2208" si="1856">Q2204/J2204*100</f>
        <v>49.376596064293224</v>
      </c>
      <c r="Y2204" s="78">
        <f>(P2204/J2204)*100</f>
        <v>49.376596064293224</v>
      </c>
      <c r="Z2204" s="79">
        <f t="shared" ref="Z2204:AB2208" si="1857">J2204-P2204</f>
        <v>1011000</v>
      </c>
      <c r="AA2204" s="79">
        <f>J2204-Q2204</f>
        <v>1011000</v>
      </c>
      <c r="AB2204" s="79" t="e">
        <f t="shared" si="1857"/>
        <v>#VALUE!</v>
      </c>
      <c r="AC2204" s="79"/>
      <c r="AD2204" s="589"/>
    </row>
    <row r="2205" spans="1:30" s="36" customFormat="1" ht="30" customHeight="1">
      <c r="B2205" s="37"/>
      <c r="C2205" s="66" t="s">
        <v>3298</v>
      </c>
      <c r="D2205" s="67"/>
      <c r="E2205" s="67"/>
      <c r="F2205" s="762" t="s">
        <v>67</v>
      </c>
      <c r="G2205" s="765"/>
      <c r="H2205" s="634"/>
      <c r="I2205" s="603" t="s">
        <v>641</v>
      </c>
      <c r="J2205" s="295">
        <v>4728000</v>
      </c>
      <c r="K2205" s="71" t="s">
        <v>45</v>
      </c>
      <c r="L2205" s="384" t="s">
        <v>46</v>
      </c>
      <c r="M2205" s="384" t="s">
        <v>3299</v>
      </c>
      <c r="N2205" s="142">
        <v>1182000</v>
      </c>
      <c r="O2205" s="75">
        <v>1182000</v>
      </c>
      <c r="P2205" s="74">
        <v>2357500</v>
      </c>
      <c r="Q2205" s="74">
        <v>2357500</v>
      </c>
      <c r="R2205" s="74">
        <v>2357500</v>
      </c>
      <c r="S2205" s="588" t="s">
        <v>3295</v>
      </c>
      <c r="T2205" s="77">
        <v>50</v>
      </c>
      <c r="U2205" s="78">
        <f t="shared" si="1855"/>
        <v>50</v>
      </c>
      <c r="V2205" s="78">
        <f t="shared" si="1855"/>
        <v>50</v>
      </c>
      <c r="W2205" s="78">
        <v>31.708915184046983</v>
      </c>
      <c r="X2205" s="78">
        <f t="shared" si="1856"/>
        <v>49.862521150592215</v>
      </c>
      <c r="Y2205" s="78">
        <f>(P2205/J2205)*100</f>
        <v>49.862521150592215</v>
      </c>
      <c r="Z2205" s="79">
        <f t="shared" si="1857"/>
        <v>2370500</v>
      </c>
      <c r="AA2205" s="79">
        <f>J2205-Q2205</f>
        <v>2370500</v>
      </c>
      <c r="AB2205" s="79" t="e">
        <f t="shared" si="1857"/>
        <v>#VALUE!</v>
      </c>
      <c r="AC2205" s="79"/>
      <c r="AD2205" s="589"/>
    </row>
    <row r="2206" spans="1:30" s="36" customFormat="1" ht="30" customHeight="1">
      <c r="B2206" s="37"/>
      <c r="C2206" s="66" t="s">
        <v>3119</v>
      </c>
      <c r="D2206" s="67"/>
      <c r="E2206" s="67"/>
      <c r="F2206" s="762" t="s">
        <v>69</v>
      </c>
      <c r="G2206" s="765"/>
      <c r="H2206" s="634"/>
      <c r="I2206" s="603" t="s">
        <v>641</v>
      </c>
      <c r="J2206" s="295">
        <v>5573800</v>
      </c>
      <c r="K2206" s="71" t="s">
        <v>45</v>
      </c>
      <c r="L2206" s="384" t="s">
        <v>46</v>
      </c>
      <c r="M2206" s="384" t="s">
        <v>3300</v>
      </c>
      <c r="N2206" s="142">
        <v>0</v>
      </c>
      <c r="O2206" s="75">
        <v>1851200</v>
      </c>
      <c r="P2206" s="74">
        <v>3056100</v>
      </c>
      <c r="Q2206" s="74">
        <v>3056100</v>
      </c>
      <c r="R2206" s="74">
        <v>3056100</v>
      </c>
      <c r="S2206" s="588" t="s">
        <v>3295</v>
      </c>
      <c r="T2206" s="77">
        <v>55</v>
      </c>
      <c r="U2206" s="78">
        <f t="shared" si="1855"/>
        <v>55</v>
      </c>
      <c r="V2206" s="78">
        <f t="shared" si="1855"/>
        <v>55</v>
      </c>
      <c r="W2206" s="78">
        <v>31.708915184046983</v>
      </c>
      <c r="X2206" s="78">
        <f t="shared" si="1856"/>
        <v>54.829739136675158</v>
      </c>
      <c r="Y2206" s="78">
        <f>(P2206/J2206)*100</f>
        <v>54.829739136675158</v>
      </c>
      <c r="Z2206" s="79">
        <f t="shared" si="1857"/>
        <v>2517700</v>
      </c>
      <c r="AA2206" s="79">
        <f>J2206-Q2206</f>
        <v>2517700</v>
      </c>
      <c r="AB2206" s="79" t="e">
        <f t="shared" si="1857"/>
        <v>#VALUE!</v>
      </c>
      <c r="AC2206" s="79"/>
      <c r="AD2206" s="589"/>
    </row>
    <row r="2207" spans="1:30" s="36" customFormat="1" ht="30" customHeight="1">
      <c r="B2207" s="37"/>
      <c r="C2207" s="66" t="s">
        <v>3256</v>
      </c>
      <c r="D2207" s="67"/>
      <c r="E2207" s="67"/>
      <c r="F2207" s="762" t="s">
        <v>71</v>
      </c>
      <c r="G2207" s="765"/>
      <c r="H2207" s="634"/>
      <c r="I2207" s="603" t="s">
        <v>641</v>
      </c>
      <c r="J2207" s="295">
        <v>3622800</v>
      </c>
      <c r="K2207" s="71" t="s">
        <v>45</v>
      </c>
      <c r="L2207" s="384" t="s">
        <v>46</v>
      </c>
      <c r="M2207" s="384" t="s">
        <v>3186</v>
      </c>
      <c r="N2207" s="142">
        <v>0</v>
      </c>
      <c r="O2207" s="75"/>
      <c r="P2207" s="74">
        <v>1802000</v>
      </c>
      <c r="Q2207" s="74">
        <v>1802000</v>
      </c>
      <c r="R2207" s="74">
        <v>1802000</v>
      </c>
      <c r="S2207" s="588" t="s">
        <v>3295</v>
      </c>
      <c r="T2207" s="77">
        <v>50</v>
      </c>
      <c r="U2207" s="78">
        <f t="shared" si="1855"/>
        <v>50</v>
      </c>
      <c r="V2207" s="78">
        <f t="shared" si="1855"/>
        <v>50</v>
      </c>
      <c r="W2207" s="78">
        <v>31.708915184046983</v>
      </c>
      <c r="X2207" s="78">
        <f t="shared" si="1856"/>
        <v>49.740532185050235</v>
      </c>
      <c r="Y2207" s="78">
        <f>(P2207/J2207)*100</f>
        <v>49.740532185050235</v>
      </c>
      <c r="Z2207" s="79">
        <f t="shared" si="1857"/>
        <v>1820800</v>
      </c>
      <c r="AA2207" s="79">
        <f>J2207-Q2207</f>
        <v>1820800</v>
      </c>
      <c r="AB2207" s="79" t="e">
        <f t="shared" si="1857"/>
        <v>#VALUE!</v>
      </c>
      <c r="AC2207" s="79"/>
      <c r="AD2207" s="589"/>
    </row>
    <row r="2208" spans="1:30" s="36" customFormat="1" ht="30" customHeight="1">
      <c r="B2208" s="37"/>
      <c r="C2208" s="66" t="s">
        <v>3277</v>
      </c>
      <c r="D2208" s="67"/>
      <c r="E2208" s="67"/>
      <c r="F2208" s="762" t="s">
        <v>77</v>
      </c>
      <c r="G2208" s="765"/>
      <c r="H2208" s="634"/>
      <c r="I2208" s="603" t="s">
        <v>641</v>
      </c>
      <c r="J2208" s="295">
        <v>24840000</v>
      </c>
      <c r="K2208" s="71" t="s">
        <v>45</v>
      </c>
      <c r="L2208" s="384" t="s">
        <v>46</v>
      </c>
      <c r="M2208" s="384" t="s">
        <v>3301</v>
      </c>
      <c r="N2208" s="142">
        <v>4830000</v>
      </c>
      <c r="O2208" s="75">
        <v>4830000</v>
      </c>
      <c r="P2208" s="74">
        <v>12190000</v>
      </c>
      <c r="Q2208" s="74">
        <v>12190000</v>
      </c>
      <c r="R2208" s="74">
        <v>12190000</v>
      </c>
      <c r="S2208" s="588" t="s">
        <v>3295</v>
      </c>
      <c r="T2208" s="77">
        <v>50</v>
      </c>
      <c r="U2208" s="78">
        <f t="shared" si="1855"/>
        <v>50</v>
      </c>
      <c r="V2208" s="78">
        <f t="shared" si="1855"/>
        <v>50</v>
      </c>
      <c r="W2208" s="78">
        <v>31.708915184046983</v>
      </c>
      <c r="X2208" s="78">
        <f t="shared" si="1856"/>
        <v>49.074074074074076</v>
      </c>
      <c r="Y2208" s="78">
        <f>(P2208/J2208)*100</f>
        <v>49.074074074074076</v>
      </c>
      <c r="Z2208" s="79">
        <f t="shared" si="1857"/>
        <v>12650000</v>
      </c>
      <c r="AA2208" s="79">
        <f>J2208-Q2208</f>
        <v>12650000</v>
      </c>
      <c r="AB2208" s="79" t="e">
        <f t="shared" si="1857"/>
        <v>#VALUE!</v>
      </c>
      <c r="AC2208" s="79"/>
      <c r="AD2208" s="589"/>
    </row>
    <row r="2209" spans="1:30" s="36" customFormat="1" ht="30" customHeight="1">
      <c r="B2209" s="37"/>
      <c r="C2209" s="51" t="s">
        <v>3122</v>
      </c>
      <c r="D2209" s="171"/>
      <c r="E2209" s="171"/>
      <c r="F2209" s="802" t="s">
        <v>193</v>
      </c>
      <c r="G2209" s="817"/>
      <c r="H2209" s="635"/>
      <c r="I2209" s="624"/>
      <c r="J2209" s="492"/>
      <c r="K2209" s="133"/>
      <c r="L2209" s="129"/>
      <c r="M2209" s="129"/>
      <c r="N2209" s="303"/>
      <c r="O2209" s="303"/>
      <c r="P2209" s="303"/>
      <c r="Q2209" s="303"/>
      <c r="R2209" s="303"/>
      <c r="S2209" s="132"/>
      <c r="T2209" s="96"/>
      <c r="U2209" s="97"/>
      <c r="V2209" s="97"/>
      <c r="W2209" s="97"/>
      <c r="X2209" s="97"/>
      <c r="Y2209" s="97"/>
      <c r="Z2209" s="98"/>
      <c r="AA2209" s="98"/>
      <c r="AB2209" s="98"/>
      <c r="AC2209" s="98"/>
      <c r="AD2209" s="337"/>
    </row>
    <row r="2210" spans="1:30" s="464" customFormat="1" ht="30" customHeight="1">
      <c r="A2210" s="36"/>
      <c r="B2210" s="37"/>
      <c r="C2210" s="66" t="s">
        <v>3171</v>
      </c>
      <c r="D2210" s="67"/>
      <c r="E2210" s="67"/>
      <c r="F2210" s="762" t="s">
        <v>197</v>
      </c>
      <c r="G2210" s="765"/>
      <c r="H2210" s="634"/>
      <c r="I2210" s="603" t="s">
        <v>641</v>
      </c>
      <c r="J2210" s="295">
        <v>60465000</v>
      </c>
      <c r="K2210" s="71" t="s">
        <v>45</v>
      </c>
      <c r="L2210" s="384" t="s">
        <v>46</v>
      </c>
      <c r="M2210" s="384" t="s">
        <v>3302</v>
      </c>
      <c r="N2210" s="142">
        <v>0</v>
      </c>
      <c r="O2210" s="75">
        <f>N2210</f>
        <v>0</v>
      </c>
      <c r="P2210" s="74">
        <f t="shared" ref="P2210:R2210" si="1858">O2210</f>
        <v>0</v>
      </c>
      <c r="Q2210" s="74">
        <v>18000000</v>
      </c>
      <c r="R2210" s="74">
        <f t="shared" si="1858"/>
        <v>18000000</v>
      </c>
      <c r="S2210" s="588" t="s">
        <v>3295</v>
      </c>
      <c r="T2210" s="77">
        <v>0</v>
      </c>
      <c r="U2210" s="78">
        <f t="shared" ref="U2210:V2210" si="1859">ROUNDUP(X2210,0)</f>
        <v>30</v>
      </c>
      <c r="V2210" s="78">
        <f t="shared" si="1859"/>
        <v>0</v>
      </c>
      <c r="W2210" s="78">
        <v>31.708915184046983</v>
      </c>
      <c r="X2210" s="78">
        <f t="shared" ref="X2210" si="1860">Q2210/J2210*100</f>
        <v>29.769288017861573</v>
      </c>
      <c r="Y2210" s="78">
        <f>(P2210/J2210)*100</f>
        <v>0</v>
      </c>
      <c r="Z2210" s="79">
        <f>J2210-P2210</f>
        <v>60465000</v>
      </c>
      <c r="AA2210" s="79">
        <f>J2210-Q2210</f>
        <v>42465000</v>
      </c>
      <c r="AB2210" s="79" t="e">
        <f>L2210-R2210</f>
        <v>#VALUE!</v>
      </c>
      <c r="AC2210" s="79"/>
      <c r="AD2210" s="589"/>
    </row>
    <row r="2211" spans="1:30" s="36" customFormat="1" ht="30" customHeight="1">
      <c r="B2211" s="37"/>
      <c r="C2211" s="51" t="s">
        <v>3124</v>
      </c>
      <c r="D2211" s="171"/>
      <c r="E2211" s="171"/>
      <c r="F2211" s="802" t="s">
        <v>79</v>
      </c>
      <c r="G2211" s="817"/>
      <c r="H2211" s="635"/>
      <c r="I2211" s="624"/>
      <c r="J2211" s="492"/>
      <c r="K2211" s="133"/>
      <c r="L2211" s="129"/>
      <c r="M2211" s="129"/>
      <c r="N2211" s="303"/>
      <c r="O2211" s="303"/>
      <c r="P2211" s="303"/>
      <c r="Q2211" s="303"/>
      <c r="R2211" s="303"/>
      <c r="S2211" s="132"/>
      <c r="T2211" s="96"/>
      <c r="U2211" s="97"/>
      <c r="V2211" s="97"/>
      <c r="W2211" s="97"/>
      <c r="X2211" s="97"/>
      <c r="Y2211" s="97"/>
      <c r="Z2211" s="98"/>
      <c r="AA2211" s="98"/>
      <c r="AB2211" s="98"/>
      <c r="AC2211" s="98"/>
      <c r="AD2211" s="337"/>
    </row>
    <row r="2212" spans="1:30" s="36" customFormat="1" ht="30" customHeight="1">
      <c r="B2212" s="37"/>
      <c r="C2212" s="66" t="s">
        <v>3260</v>
      </c>
      <c r="D2212" s="67"/>
      <c r="E2212" s="67"/>
      <c r="F2212" s="762" t="s">
        <v>81</v>
      </c>
      <c r="G2212" s="765"/>
      <c r="H2212" s="634"/>
      <c r="I2212" s="603" t="s">
        <v>641</v>
      </c>
      <c r="J2212" s="295">
        <v>500000</v>
      </c>
      <c r="K2212" s="71" t="s">
        <v>45</v>
      </c>
      <c r="L2212" s="384" t="s">
        <v>46</v>
      </c>
      <c r="M2212" s="384" t="s">
        <v>3303</v>
      </c>
      <c r="N2212" s="142">
        <v>0</v>
      </c>
      <c r="O2212" s="75">
        <v>500000</v>
      </c>
      <c r="P2212" s="74">
        <f t="shared" ref="P2212:R2212" si="1861">O2212</f>
        <v>500000</v>
      </c>
      <c r="Q2212" s="74">
        <f t="shared" si="1861"/>
        <v>500000</v>
      </c>
      <c r="R2212" s="74">
        <f t="shared" si="1861"/>
        <v>500000</v>
      </c>
      <c r="S2212" s="588" t="s">
        <v>3295</v>
      </c>
      <c r="T2212" s="77">
        <v>100</v>
      </c>
      <c r="U2212" s="78">
        <f t="shared" ref="U2212:V2214" si="1862">ROUNDUP(X2212,0)</f>
        <v>100</v>
      </c>
      <c r="V2212" s="78">
        <f t="shared" si="1862"/>
        <v>100</v>
      </c>
      <c r="W2212" s="78">
        <v>31.708915184046983</v>
      </c>
      <c r="X2212" s="78">
        <f t="shared" ref="X2212:X2214" si="1863">Q2212/J2212*100</f>
        <v>100</v>
      </c>
      <c r="Y2212" s="78">
        <f>(P2212/J2212)*100</f>
        <v>100</v>
      </c>
      <c r="Z2212" s="79">
        <f t="shared" ref="Z2212:AB2214" si="1864">J2212-P2212</f>
        <v>0</v>
      </c>
      <c r="AA2212" s="79">
        <f>J2212-Q2212</f>
        <v>0</v>
      </c>
      <c r="AB2212" s="79" t="e">
        <f t="shared" si="1864"/>
        <v>#VALUE!</v>
      </c>
      <c r="AC2212" s="79"/>
      <c r="AD2212" s="589"/>
    </row>
    <row r="2213" spans="1:30" s="36" customFormat="1" ht="30" customHeight="1">
      <c r="B2213" s="37"/>
      <c r="C2213" s="66" t="s">
        <v>3261</v>
      </c>
      <c r="D2213" s="67"/>
      <c r="E2213" s="67"/>
      <c r="F2213" s="762" t="s">
        <v>83</v>
      </c>
      <c r="G2213" s="765"/>
      <c r="H2213" s="634"/>
      <c r="I2213" s="603" t="s">
        <v>641</v>
      </c>
      <c r="J2213" s="295">
        <v>8998400</v>
      </c>
      <c r="K2213" s="71" t="s">
        <v>45</v>
      </c>
      <c r="L2213" s="384" t="s">
        <v>46</v>
      </c>
      <c r="M2213" s="384" t="s">
        <v>3304</v>
      </c>
      <c r="N2213" s="142">
        <v>813900</v>
      </c>
      <c r="O2213" s="75">
        <v>1131600</v>
      </c>
      <c r="P2213" s="74">
        <v>1767850</v>
      </c>
      <c r="Q2213" s="74">
        <v>1767850</v>
      </c>
      <c r="R2213" s="74">
        <v>1767850</v>
      </c>
      <c r="S2213" s="588" t="s">
        <v>3295</v>
      </c>
      <c r="T2213" s="77">
        <v>20</v>
      </c>
      <c r="U2213" s="78">
        <f t="shared" si="1862"/>
        <v>20</v>
      </c>
      <c r="V2213" s="78">
        <f t="shared" si="1862"/>
        <v>20</v>
      </c>
      <c r="W2213" s="78">
        <v>31.708915184046983</v>
      </c>
      <c r="X2213" s="78">
        <f t="shared" si="1863"/>
        <v>19.646270448079658</v>
      </c>
      <c r="Y2213" s="78">
        <f>(P2213/J2213)*100</f>
        <v>19.646270448079658</v>
      </c>
      <c r="Z2213" s="79">
        <f t="shared" si="1864"/>
        <v>7230550</v>
      </c>
      <c r="AA2213" s="79">
        <f>J2213-Q2213</f>
        <v>7230550</v>
      </c>
      <c r="AB2213" s="79" t="e">
        <f t="shared" si="1864"/>
        <v>#VALUE!</v>
      </c>
      <c r="AC2213" s="79"/>
      <c r="AD2213" s="589"/>
    </row>
    <row r="2214" spans="1:30" s="36" customFormat="1" ht="30" customHeight="1">
      <c r="B2214" s="37"/>
      <c r="C2214" s="66" t="s">
        <v>3262</v>
      </c>
      <c r="D2214" s="67"/>
      <c r="E2214" s="67"/>
      <c r="F2214" s="762" t="s">
        <v>85</v>
      </c>
      <c r="G2214" s="765"/>
      <c r="H2214" s="634"/>
      <c r="I2214" s="603" t="s">
        <v>641</v>
      </c>
      <c r="J2214" s="631">
        <v>54496800</v>
      </c>
      <c r="K2214" s="71" t="s">
        <v>45</v>
      </c>
      <c r="L2214" s="384" t="s">
        <v>46</v>
      </c>
      <c r="M2214" s="384" t="s">
        <v>2647</v>
      </c>
      <c r="N2214" s="142">
        <v>0</v>
      </c>
      <c r="O2214" s="75">
        <v>13624200</v>
      </c>
      <c r="P2214" s="74">
        <v>13624200</v>
      </c>
      <c r="Q2214" s="74">
        <v>27248400</v>
      </c>
      <c r="R2214" s="74">
        <v>13624200</v>
      </c>
      <c r="S2214" s="588" t="s">
        <v>3295</v>
      </c>
      <c r="T2214" s="77">
        <v>25</v>
      </c>
      <c r="U2214" s="78">
        <f t="shared" si="1862"/>
        <v>50</v>
      </c>
      <c r="V2214" s="78">
        <f t="shared" si="1862"/>
        <v>25</v>
      </c>
      <c r="W2214" s="78">
        <v>31.708915184046983</v>
      </c>
      <c r="X2214" s="78">
        <f t="shared" si="1863"/>
        <v>50</v>
      </c>
      <c r="Y2214" s="78">
        <f>(P2214/J2214)*100</f>
        <v>25</v>
      </c>
      <c r="Z2214" s="79">
        <f t="shared" si="1864"/>
        <v>40872600</v>
      </c>
      <c r="AA2214" s="79">
        <f>J2214-Q2214</f>
        <v>27248400</v>
      </c>
      <c r="AB2214" s="79" t="e">
        <f t="shared" si="1864"/>
        <v>#VALUE!</v>
      </c>
      <c r="AC2214" s="79"/>
      <c r="AD2214" s="589"/>
    </row>
    <row r="2215" spans="1:30" s="36" customFormat="1" ht="30" customHeight="1">
      <c r="B2215" s="37"/>
      <c r="C2215" s="51" t="s">
        <v>3263</v>
      </c>
      <c r="D2215" s="171"/>
      <c r="E2215" s="171"/>
      <c r="F2215" s="802" t="s">
        <v>90</v>
      </c>
      <c r="G2215" s="817"/>
      <c r="H2215" s="635"/>
      <c r="I2215" s="624"/>
      <c r="J2215" s="626"/>
      <c r="K2215" s="133"/>
      <c r="L2215" s="129"/>
      <c r="M2215" s="129"/>
      <c r="N2215" s="303"/>
      <c r="O2215" s="303"/>
      <c r="P2215" s="303"/>
      <c r="Q2215" s="303"/>
      <c r="R2215" s="303"/>
      <c r="S2215" s="132"/>
      <c r="T2215" s="96"/>
      <c r="U2215" s="97"/>
      <c r="V2215" s="97"/>
      <c r="W2215" s="97"/>
      <c r="X2215" s="97"/>
      <c r="Y2215" s="97"/>
      <c r="Z2215" s="98"/>
      <c r="AA2215" s="98"/>
      <c r="AB2215" s="98"/>
      <c r="AC2215" s="98"/>
      <c r="AD2215" s="337"/>
    </row>
    <row r="2216" spans="1:30" s="36" customFormat="1" ht="30" customHeight="1">
      <c r="B2216" s="37"/>
      <c r="C2216" s="66" t="s">
        <v>3264</v>
      </c>
      <c r="D2216" s="67"/>
      <c r="E2216" s="67"/>
      <c r="F2216" s="762" t="s">
        <v>92</v>
      </c>
      <c r="G2216" s="765"/>
      <c r="H2216" s="603"/>
      <c r="I2216" s="603" t="s">
        <v>641</v>
      </c>
      <c r="J2216" s="631">
        <v>16275000</v>
      </c>
      <c r="K2216" s="71" t="s">
        <v>45</v>
      </c>
      <c r="L2216" s="384" t="s">
        <v>46</v>
      </c>
      <c r="M2216" s="384" t="s">
        <v>3297</v>
      </c>
      <c r="N2216" s="142">
        <v>2937600</v>
      </c>
      <c r="O2216" s="75">
        <f>N2216</f>
        <v>2937600</v>
      </c>
      <c r="P2216" s="74">
        <v>6382850</v>
      </c>
      <c r="Q2216" s="74">
        <v>7382850</v>
      </c>
      <c r="R2216" s="74">
        <v>6382850</v>
      </c>
      <c r="S2216" s="588" t="s">
        <v>3295</v>
      </c>
      <c r="T2216" s="77">
        <v>40</v>
      </c>
      <c r="U2216" s="78">
        <f t="shared" ref="U2216:V2216" si="1865">ROUNDUP(X2216,0)</f>
        <v>46</v>
      </c>
      <c r="V2216" s="78">
        <f t="shared" si="1865"/>
        <v>40</v>
      </c>
      <c r="W2216" s="78">
        <v>31.708915184046983</v>
      </c>
      <c r="X2216" s="78">
        <f t="shared" ref="X2216" si="1866">Q2216/J2216*100</f>
        <v>45.363133640552995</v>
      </c>
      <c r="Y2216" s="78">
        <f>(P2216/J2216)*100</f>
        <v>39.21874039938556</v>
      </c>
      <c r="Z2216" s="79">
        <f>J2216-P2216</f>
        <v>9892150</v>
      </c>
      <c r="AA2216" s="79">
        <f>J2216-Q2216</f>
        <v>8892150</v>
      </c>
      <c r="AB2216" s="79" t="e">
        <f>L2216-R2216</f>
        <v>#VALUE!</v>
      </c>
      <c r="AC2216" s="79"/>
      <c r="AD2216" s="589"/>
    </row>
    <row r="2217" spans="1:30" s="36" customFormat="1" ht="30" customHeight="1">
      <c r="B2217" s="37"/>
      <c r="C2217" s="51" t="s">
        <v>3280</v>
      </c>
      <c r="D2217" s="171"/>
      <c r="E2217" s="171"/>
      <c r="F2217" s="802" t="s">
        <v>3132</v>
      </c>
      <c r="G2217" s="817"/>
      <c r="H2217" s="337"/>
      <c r="I2217" s="337"/>
      <c r="J2217" s="626"/>
      <c r="K2217" s="133"/>
      <c r="L2217" s="128"/>
      <c r="M2217" s="128"/>
      <c r="N2217" s="276"/>
      <c r="O2217" s="276"/>
      <c r="P2217" s="276"/>
      <c r="Q2217" s="276"/>
      <c r="R2217" s="276"/>
      <c r="S2217" s="132"/>
      <c r="T2217" s="96"/>
      <c r="U2217" s="97"/>
      <c r="V2217" s="97"/>
      <c r="W2217" s="97"/>
      <c r="X2217" s="97"/>
      <c r="Y2217" s="97"/>
      <c r="Z2217" s="98"/>
      <c r="AA2217" s="98"/>
      <c r="AB2217" s="98"/>
      <c r="AC2217" s="98"/>
      <c r="AD2217" s="337"/>
    </row>
    <row r="2218" spans="1:30" s="36" customFormat="1" ht="30" customHeight="1">
      <c r="B2218" s="37"/>
      <c r="C2218" s="51" t="s">
        <v>3281</v>
      </c>
      <c r="D2218" s="171"/>
      <c r="E2218" s="171"/>
      <c r="F2218" s="802" t="s">
        <v>3134</v>
      </c>
      <c r="G2218" s="817"/>
      <c r="H2218" s="337"/>
      <c r="I2218" s="337"/>
      <c r="J2218" s="626"/>
      <c r="K2218" s="133"/>
      <c r="L2218" s="128"/>
      <c r="M2218" s="128"/>
      <c r="N2218" s="276"/>
      <c r="O2218" s="276"/>
      <c r="P2218" s="276"/>
      <c r="Q2218" s="276"/>
      <c r="R2218" s="276"/>
      <c r="S2218" s="132"/>
      <c r="T2218" s="96"/>
      <c r="U2218" s="97"/>
      <c r="V2218" s="97"/>
      <c r="W2218" s="97"/>
      <c r="X2218" s="97"/>
      <c r="Y2218" s="97"/>
      <c r="Z2218" s="98"/>
      <c r="AA2218" s="98"/>
      <c r="AB2218" s="98"/>
      <c r="AC2218" s="98"/>
      <c r="AD2218" s="337"/>
    </row>
    <row r="2219" spans="1:30" s="36" customFormat="1" ht="30" customHeight="1">
      <c r="B2219" s="37"/>
      <c r="C2219" s="66" t="s">
        <v>3267</v>
      </c>
      <c r="D2219" s="67"/>
      <c r="E2219" s="67"/>
      <c r="F2219" s="762" t="s">
        <v>3136</v>
      </c>
      <c r="G2219" s="765"/>
      <c r="H2219" s="587"/>
      <c r="I2219" s="587" t="s">
        <v>641</v>
      </c>
      <c r="J2219" s="295">
        <v>18160000</v>
      </c>
      <c r="K2219" s="71" t="s">
        <v>45</v>
      </c>
      <c r="L2219" s="312" t="s">
        <v>46</v>
      </c>
      <c r="M2219" s="312" t="s">
        <v>3305</v>
      </c>
      <c r="N2219" s="335">
        <v>0</v>
      </c>
      <c r="O2219" s="75">
        <f>N2219</f>
        <v>0</v>
      </c>
      <c r="P2219" s="74">
        <v>4390000</v>
      </c>
      <c r="Q2219" s="74">
        <v>8950000</v>
      </c>
      <c r="R2219" s="74">
        <v>4390000</v>
      </c>
      <c r="S2219" s="588" t="s">
        <v>3295</v>
      </c>
      <c r="T2219" s="77">
        <v>25</v>
      </c>
      <c r="U2219" s="78">
        <f t="shared" ref="U2219:V2219" si="1867">ROUNDUP(X2219,0)</f>
        <v>50</v>
      </c>
      <c r="V2219" s="78">
        <f t="shared" si="1867"/>
        <v>25</v>
      </c>
      <c r="W2219" s="78">
        <v>31.708915184046983</v>
      </c>
      <c r="X2219" s="78">
        <f t="shared" ref="X2219" si="1868">Q2219/J2219*100</f>
        <v>49.284140969162998</v>
      </c>
      <c r="Y2219" s="78">
        <f>(P2219/J2219)*100</f>
        <v>24.174008810572687</v>
      </c>
      <c r="Z2219" s="79">
        <f>J2219-P2219</f>
        <v>13770000</v>
      </c>
      <c r="AA2219" s="79">
        <f>J2219-Q2219</f>
        <v>9210000</v>
      </c>
      <c r="AB2219" s="79" t="e">
        <f>L2219-R2219</f>
        <v>#VALUE!</v>
      </c>
      <c r="AC2219" s="79"/>
      <c r="AD2219" s="589"/>
    </row>
    <row r="2220" spans="1:30" s="36" customFormat="1" ht="30" customHeight="1">
      <c r="B2220" s="37"/>
      <c r="C2220" s="51" t="s">
        <v>3306</v>
      </c>
      <c r="D2220" s="171"/>
      <c r="E2220" s="171"/>
      <c r="F2220" s="802" t="s">
        <v>3307</v>
      </c>
      <c r="G2220" s="817"/>
      <c r="H2220" s="337"/>
      <c r="I2220" s="337"/>
      <c r="J2220" s="289"/>
      <c r="K2220" s="133"/>
      <c r="L2220" s="128"/>
      <c r="M2220" s="128"/>
      <c r="N2220" s="276"/>
      <c r="O2220" s="276"/>
      <c r="P2220" s="276"/>
      <c r="Q2220" s="276"/>
      <c r="R2220" s="276"/>
      <c r="S2220" s="132"/>
      <c r="T2220" s="96"/>
      <c r="U2220" s="97"/>
      <c r="V2220" s="97"/>
      <c r="W2220" s="97"/>
      <c r="X2220" s="97"/>
      <c r="Y2220" s="97"/>
      <c r="Z2220" s="98"/>
      <c r="AA2220" s="98"/>
      <c r="AB2220" s="98"/>
      <c r="AC2220" s="98"/>
      <c r="AD2220" s="337"/>
    </row>
    <row r="2221" spans="1:30" s="36" customFormat="1" ht="30" customHeight="1">
      <c r="B2221" s="37"/>
      <c r="C2221" s="51" t="s">
        <v>3308</v>
      </c>
      <c r="D2221" s="171"/>
      <c r="E2221" s="171"/>
      <c r="F2221" s="802" t="s">
        <v>3309</v>
      </c>
      <c r="G2221" s="817"/>
      <c r="H2221" s="337"/>
      <c r="I2221" s="337"/>
      <c r="J2221" s="289"/>
      <c r="K2221" s="133"/>
      <c r="L2221" s="128"/>
      <c r="M2221" s="128"/>
      <c r="N2221" s="276"/>
      <c r="O2221" s="276"/>
      <c r="P2221" s="276"/>
      <c r="Q2221" s="276"/>
      <c r="R2221" s="276"/>
      <c r="S2221" s="132"/>
      <c r="T2221" s="96"/>
      <c r="U2221" s="97"/>
      <c r="V2221" s="97"/>
      <c r="W2221" s="97"/>
      <c r="X2221" s="97"/>
      <c r="Y2221" s="97"/>
      <c r="Z2221" s="98"/>
      <c r="AA2221" s="98"/>
      <c r="AB2221" s="98"/>
      <c r="AC2221" s="98"/>
      <c r="AD2221" s="337"/>
    </row>
    <row r="2222" spans="1:30" s="36" customFormat="1" ht="30" customHeight="1">
      <c r="B2222" s="37"/>
      <c r="C2222" s="664" t="s">
        <v>3310</v>
      </c>
      <c r="D2222" s="566"/>
      <c r="E2222" s="566"/>
      <c r="F2222" s="832" t="s">
        <v>3311</v>
      </c>
      <c r="G2222" s="833"/>
      <c r="H2222" s="665"/>
      <c r="I2222" s="665" t="s">
        <v>641</v>
      </c>
      <c r="J2222" s="580">
        <v>32720000</v>
      </c>
      <c r="K2222" s="666" t="s">
        <v>45</v>
      </c>
      <c r="L2222" s="667" t="s">
        <v>46</v>
      </c>
      <c r="M2222" s="667" t="s">
        <v>2647</v>
      </c>
      <c r="N2222" s="344">
        <v>0</v>
      </c>
      <c r="O2222" s="75">
        <v>5400000</v>
      </c>
      <c r="P2222" s="74">
        <v>5400000</v>
      </c>
      <c r="Q2222" s="74">
        <v>16560000</v>
      </c>
      <c r="R2222" s="74">
        <v>5400000</v>
      </c>
      <c r="S2222" s="668" t="s">
        <v>3295</v>
      </c>
      <c r="T2222" s="182">
        <v>17</v>
      </c>
      <c r="U2222" s="78">
        <f t="shared" ref="U2222:V2222" si="1869">ROUNDUP(X2222,0)</f>
        <v>51</v>
      </c>
      <c r="V2222" s="78">
        <f t="shared" si="1869"/>
        <v>17</v>
      </c>
      <c r="W2222" s="78">
        <v>31.708915184046983</v>
      </c>
      <c r="X2222" s="78">
        <f t="shared" ref="X2222" si="1870">Q2222/J2222*100</f>
        <v>50.611246943765273</v>
      </c>
      <c r="Y2222" s="345">
        <f>(P2222/J2222)*100</f>
        <v>16.503667481662593</v>
      </c>
      <c r="Z2222" s="177">
        <f>J2222-P2222</f>
        <v>27320000</v>
      </c>
      <c r="AA2222" s="177">
        <f>J2222-Q2222</f>
        <v>16160000</v>
      </c>
      <c r="AB2222" s="177" t="e">
        <f>L2222-R2222</f>
        <v>#VALUE!</v>
      </c>
      <c r="AC2222" s="177"/>
      <c r="AD2222" s="636"/>
    </row>
    <row r="2223" spans="1:30" s="36" customFormat="1" ht="30" customHeight="1">
      <c r="B2223" s="37"/>
      <c r="C2223" s="51" t="s">
        <v>3312</v>
      </c>
      <c r="D2223" s="171"/>
      <c r="E2223" s="171"/>
      <c r="F2223" s="802" t="s">
        <v>3313</v>
      </c>
      <c r="G2223" s="817"/>
      <c r="H2223" s="337"/>
      <c r="I2223" s="337"/>
      <c r="J2223" s="289"/>
      <c r="K2223" s="133"/>
      <c r="L2223" s="128"/>
      <c r="M2223" s="128"/>
      <c r="N2223" s="276"/>
      <c r="O2223" s="276"/>
      <c r="P2223" s="276"/>
      <c r="Q2223" s="276"/>
      <c r="R2223" s="276"/>
      <c r="S2223" s="132"/>
      <c r="T2223" s="96"/>
      <c r="U2223" s="97"/>
      <c r="V2223" s="97"/>
      <c r="W2223" s="97"/>
      <c r="X2223" s="97"/>
      <c r="Y2223" s="97"/>
      <c r="Z2223" s="98"/>
      <c r="AA2223" s="98"/>
      <c r="AB2223" s="98"/>
      <c r="AC2223" s="98"/>
      <c r="AD2223" s="337"/>
    </row>
    <row r="2224" spans="1:30" s="36" customFormat="1" ht="30" customHeight="1">
      <c r="B2224" s="37"/>
      <c r="C2224" s="51" t="s">
        <v>3314</v>
      </c>
      <c r="D2224" s="171"/>
      <c r="E2224" s="171"/>
      <c r="F2224" s="802" t="s">
        <v>3315</v>
      </c>
      <c r="G2224" s="817"/>
      <c r="H2224" s="337"/>
      <c r="I2224" s="337"/>
      <c r="J2224" s="289"/>
      <c r="K2224" s="133"/>
      <c r="L2224" s="128"/>
      <c r="M2224" s="128"/>
      <c r="N2224" s="276"/>
      <c r="O2224" s="276"/>
      <c r="P2224" s="276"/>
      <c r="Q2224" s="276"/>
      <c r="R2224" s="276"/>
      <c r="S2224" s="132"/>
      <c r="T2224" s="96"/>
      <c r="U2224" s="97"/>
      <c r="V2224" s="97"/>
      <c r="W2224" s="97"/>
      <c r="X2224" s="97"/>
      <c r="Y2224" s="97"/>
      <c r="Z2224" s="98"/>
      <c r="AA2224" s="98"/>
      <c r="AB2224" s="98"/>
      <c r="AC2224" s="98"/>
      <c r="AD2224" s="337"/>
    </row>
    <row r="2225" spans="1:30" s="36" customFormat="1" ht="30" customHeight="1">
      <c r="B2225" s="37"/>
      <c r="C2225" s="664" t="s">
        <v>3316</v>
      </c>
      <c r="D2225" s="566"/>
      <c r="E2225" s="566"/>
      <c r="F2225" s="832" t="s">
        <v>3317</v>
      </c>
      <c r="G2225" s="833"/>
      <c r="H2225" s="665"/>
      <c r="I2225" s="665" t="s">
        <v>641</v>
      </c>
      <c r="J2225" s="580">
        <v>4960000</v>
      </c>
      <c r="K2225" s="666" t="s">
        <v>45</v>
      </c>
      <c r="L2225" s="667" t="s">
        <v>46</v>
      </c>
      <c r="M2225" s="667" t="s">
        <v>3318</v>
      </c>
      <c r="N2225" s="344">
        <v>0</v>
      </c>
      <c r="O2225" s="75">
        <f t="shared" ref="O2225:R2226" si="1871">N2225</f>
        <v>0</v>
      </c>
      <c r="P2225" s="74">
        <f t="shared" si="1871"/>
        <v>0</v>
      </c>
      <c r="Q2225" s="74">
        <v>2160000</v>
      </c>
      <c r="R2225" s="74">
        <f t="shared" si="1871"/>
        <v>2160000</v>
      </c>
      <c r="S2225" s="668" t="s">
        <v>3295</v>
      </c>
      <c r="T2225" s="182">
        <v>0</v>
      </c>
      <c r="U2225" s="78">
        <f t="shared" ref="U2225:V2227" si="1872">ROUNDUP(X2225,0)</f>
        <v>44</v>
      </c>
      <c r="V2225" s="78">
        <f t="shared" si="1872"/>
        <v>0</v>
      </c>
      <c r="W2225" s="78">
        <v>31.708915184046983</v>
      </c>
      <c r="X2225" s="78">
        <f t="shared" ref="X2225:X2226" si="1873">Q2225/J2225*100</f>
        <v>43.548387096774192</v>
      </c>
      <c r="Y2225" s="345">
        <f>(P2225/J2225)*100</f>
        <v>0</v>
      </c>
      <c r="Z2225" s="177">
        <f t="shared" ref="Z2225:AB2227" si="1874">J2225-P2225</f>
        <v>4960000</v>
      </c>
      <c r="AA2225" s="177">
        <f>J2225-Q2225</f>
        <v>2800000</v>
      </c>
      <c r="AB2225" s="177" t="e">
        <f t="shared" si="1874"/>
        <v>#VALUE!</v>
      </c>
      <c r="AC2225" s="177"/>
      <c r="AD2225" s="636"/>
    </row>
    <row r="2226" spans="1:30" s="36" customFormat="1" ht="30" customHeight="1">
      <c r="B2226" s="37"/>
      <c r="C2226" s="664" t="s">
        <v>3319</v>
      </c>
      <c r="D2226" s="566"/>
      <c r="E2226" s="566"/>
      <c r="F2226" s="832" t="s">
        <v>3320</v>
      </c>
      <c r="G2226" s="833"/>
      <c r="H2226" s="665"/>
      <c r="I2226" s="665" t="s">
        <v>641</v>
      </c>
      <c r="J2226" s="580">
        <v>4999000</v>
      </c>
      <c r="K2226" s="666" t="s">
        <v>45</v>
      </c>
      <c r="L2226" s="667" t="s">
        <v>46</v>
      </c>
      <c r="M2226" s="667" t="s">
        <v>3321</v>
      </c>
      <c r="N2226" s="344">
        <v>0</v>
      </c>
      <c r="O2226" s="75">
        <f t="shared" si="1871"/>
        <v>0</v>
      </c>
      <c r="P2226" s="74">
        <f t="shared" si="1871"/>
        <v>0</v>
      </c>
      <c r="Q2226" s="74">
        <v>2505300</v>
      </c>
      <c r="R2226" s="74">
        <f t="shared" si="1871"/>
        <v>2505300</v>
      </c>
      <c r="S2226" s="668" t="s">
        <v>3295</v>
      </c>
      <c r="T2226" s="182">
        <v>0</v>
      </c>
      <c r="U2226" s="78">
        <f t="shared" si="1872"/>
        <v>51</v>
      </c>
      <c r="V2226" s="78">
        <f t="shared" si="1872"/>
        <v>0</v>
      </c>
      <c r="W2226" s="78">
        <v>31.708915184046983</v>
      </c>
      <c r="X2226" s="78">
        <f t="shared" si="1873"/>
        <v>50.116023204640925</v>
      </c>
      <c r="Y2226" s="345">
        <f>(P2226/J2226)*100</f>
        <v>0</v>
      </c>
      <c r="Z2226" s="177">
        <f t="shared" si="1874"/>
        <v>4999000</v>
      </c>
      <c r="AA2226" s="177">
        <f>J2226-Q2226</f>
        <v>2493700</v>
      </c>
      <c r="AB2226" s="177" t="e">
        <f t="shared" si="1874"/>
        <v>#VALUE!</v>
      </c>
      <c r="AC2226" s="177"/>
      <c r="AD2226" s="636"/>
    </row>
    <row r="2227" spans="1:30" s="464" customFormat="1" ht="30" customHeight="1">
      <c r="A2227" s="36"/>
      <c r="B2227" s="37"/>
      <c r="C2227" s="25" t="s">
        <v>3322</v>
      </c>
      <c r="D2227" s="109"/>
      <c r="E2227" s="109"/>
      <c r="F2227" s="770" t="s">
        <v>3323</v>
      </c>
      <c r="G2227" s="771"/>
      <c r="H2227" s="348"/>
      <c r="I2227" s="28"/>
      <c r="J2227" s="435">
        <f>SUM(J2228:J2259)</f>
        <v>3889223129</v>
      </c>
      <c r="K2227" s="436"/>
      <c r="L2227" s="320"/>
      <c r="M2227" s="320"/>
      <c r="N2227" s="435">
        <f>SUM(N2228:N2259)</f>
        <v>1149943642</v>
      </c>
      <c r="O2227" s="435">
        <f>SUM(O2228:O2259)</f>
        <v>1306852759</v>
      </c>
      <c r="P2227" s="435">
        <v>1765586109</v>
      </c>
      <c r="Q2227" s="435">
        <f>SUM(Q2228:Q2259)</f>
        <v>2065566620</v>
      </c>
      <c r="R2227" s="435">
        <v>1765586109</v>
      </c>
      <c r="S2227" s="389"/>
      <c r="T2227" s="259">
        <v>46</v>
      </c>
      <c r="U2227" s="259">
        <f t="shared" si="1872"/>
        <v>54</v>
      </c>
      <c r="V2227" s="259">
        <f t="shared" si="1872"/>
        <v>46</v>
      </c>
      <c r="W2227" s="259">
        <v>31.708915184046983</v>
      </c>
      <c r="X2227" s="259">
        <f>Q2227/J2227*100</f>
        <v>53.110005558644822</v>
      </c>
      <c r="Y2227" s="259">
        <f>(P2227/J2227)*100</f>
        <v>45.396883913265448</v>
      </c>
      <c r="Z2227" s="29">
        <f t="shared" si="1874"/>
        <v>2123637020</v>
      </c>
      <c r="AA2227" s="29">
        <f>J2227-Q2227</f>
        <v>1823656509</v>
      </c>
      <c r="AB2227" s="29">
        <f t="shared" si="1874"/>
        <v>-1765586109</v>
      </c>
      <c r="AC2227" s="111"/>
      <c r="AD2227" s="112"/>
    </row>
    <row r="2228" spans="1:30" s="464" customFormat="1" ht="30" customHeight="1">
      <c r="A2228" s="5"/>
      <c r="B2228" s="24"/>
      <c r="C2228" s="51" t="s">
        <v>3108</v>
      </c>
      <c r="D2228" s="171"/>
      <c r="E2228" s="171"/>
      <c r="F2228" s="802" t="s">
        <v>38</v>
      </c>
      <c r="G2228" s="817"/>
      <c r="H2228" s="594"/>
      <c r="I2228" s="595"/>
      <c r="J2228" s="581"/>
      <c r="K2228" s="216"/>
      <c r="L2228" s="596"/>
      <c r="M2228" s="669"/>
      <c r="N2228" s="597"/>
      <c r="O2228" s="597"/>
      <c r="P2228" s="597"/>
      <c r="Q2228" s="597"/>
      <c r="R2228" s="597"/>
      <c r="S2228" s="119"/>
      <c r="T2228" s="393"/>
      <c r="U2228" s="120"/>
      <c r="V2228" s="120"/>
      <c r="W2228" s="120"/>
      <c r="X2228" s="120"/>
      <c r="Y2228" s="120"/>
      <c r="Z2228" s="210"/>
      <c r="AA2228" s="210"/>
      <c r="AB2228" s="210"/>
      <c r="AC2228" s="42"/>
      <c r="AD2228" s="122"/>
    </row>
    <row r="2229" spans="1:30" s="464" customFormat="1" ht="30" customHeight="1">
      <c r="A2229" s="5"/>
      <c r="B2229" s="24"/>
      <c r="C2229" s="51" t="s">
        <v>3109</v>
      </c>
      <c r="D2229" s="171"/>
      <c r="E2229" s="171"/>
      <c r="F2229" s="802" t="s">
        <v>40</v>
      </c>
      <c r="G2229" s="817"/>
      <c r="H2229" s="594"/>
      <c r="I2229" s="595"/>
      <c r="J2229" s="581"/>
      <c r="K2229" s="216"/>
      <c r="L2229" s="596"/>
      <c r="M2229" s="670"/>
      <c r="N2229" s="354"/>
      <c r="O2229" s="354"/>
      <c r="P2229" s="354"/>
      <c r="Q2229" s="354"/>
      <c r="R2229" s="354"/>
      <c r="S2229" s="479"/>
      <c r="T2229" s="561"/>
      <c r="U2229" s="220"/>
      <c r="V2229" s="220"/>
      <c r="W2229" s="220"/>
      <c r="X2229" s="220"/>
      <c r="Y2229" s="220"/>
      <c r="Z2229" s="215"/>
      <c r="AA2229" s="215"/>
      <c r="AB2229" s="215"/>
      <c r="AC2229" s="63"/>
      <c r="AD2229" s="221"/>
    </row>
    <row r="2230" spans="1:30" s="464" customFormat="1" ht="48.75" customHeight="1">
      <c r="A2230" s="5"/>
      <c r="B2230" s="24"/>
      <c r="C2230" s="66" t="s">
        <v>3110</v>
      </c>
      <c r="D2230" s="67"/>
      <c r="E2230" s="67"/>
      <c r="F2230" s="762" t="s">
        <v>49</v>
      </c>
      <c r="G2230" s="765"/>
      <c r="H2230" s="382" t="s">
        <v>3324</v>
      </c>
      <c r="I2230" s="603" t="s">
        <v>553</v>
      </c>
      <c r="J2230" s="295">
        <v>765300</v>
      </c>
      <c r="K2230" s="71" t="s">
        <v>45</v>
      </c>
      <c r="L2230" s="384" t="s">
        <v>46</v>
      </c>
      <c r="M2230" s="671"/>
      <c r="N2230" s="335">
        <f t="shared" ref="N2230" si="1875">M2230</f>
        <v>0</v>
      </c>
      <c r="O2230" s="75">
        <f>N2230</f>
        <v>0</v>
      </c>
      <c r="P2230" s="74">
        <f t="shared" ref="P2230:R2230" si="1876">O2230</f>
        <v>0</v>
      </c>
      <c r="Q2230" s="74">
        <f t="shared" si="1876"/>
        <v>0</v>
      </c>
      <c r="R2230" s="74">
        <f t="shared" si="1876"/>
        <v>0</v>
      </c>
      <c r="S2230" s="302" t="s">
        <v>3325</v>
      </c>
      <c r="T2230" s="77">
        <v>0</v>
      </c>
      <c r="U2230" s="78">
        <f t="shared" ref="U2230:V2230" si="1877">ROUNDUP(X2230,0)</f>
        <v>0</v>
      </c>
      <c r="V2230" s="78">
        <f t="shared" si="1877"/>
        <v>0</v>
      </c>
      <c r="W2230" s="78">
        <v>31.708915184046983</v>
      </c>
      <c r="X2230" s="78">
        <f t="shared" ref="X2230" si="1878">Q2230/J2230*100</f>
        <v>0</v>
      </c>
      <c r="Y2230" s="78">
        <f>(P2230/J2230)*100</f>
        <v>0</v>
      </c>
      <c r="Z2230" s="79">
        <f>J2230-P2230</f>
        <v>765300</v>
      </c>
      <c r="AA2230" s="79">
        <f>J2230-Q2230</f>
        <v>765300</v>
      </c>
      <c r="AB2230" s="79" t="e">
        <f>L2230-R2230</f>
        <v>#VALUE!</v>
      </c>
      <c r="AC2230" s="86"/>
      <c r="AD2230" s="324"/>
    </row>
    <row r="2231" spans="1:30" s="464" customFormat="1" ht="30" customHeight="1">
      <c r="A2231" s="5"/>
      <c r="B2231" s="24"/>
      <c r="C2231" s="51" t="s">
        <v>3169</v>
      </c>
      <c r="D2231" s="171"/>
      <c r="E2231" s="171"/>
      <c r="F2231" s="802" t="s">
        <v>51</v>
      </c>
      <c r="G2231" s="817"/>
      <c r="H2231" s="594"/>
      <c r="I2231" s="595"/>
      <c r="J2231" s="581"/>
      <c r="K2231" s="216"/>
      <c r="L2231" s="596"/>
      <c r="M2231" s="670"/>
      <c r="N2231" s="354"/>
      <c r="O2231" s="354"/>
      <c r="P2231" s="354"/>
      <c r="Q2231" s="354"/>
      <c r="R2231" s="354"/>
      <c r="S2231" s="479"/>
      <c r="T2231" s="561"/>
      <c r="U2231" s="220"/>
      <c r="V2231" s="220"/>
      <c r="W2231" s="220"/>
      <c r="X2231" s="220"/>
      <c r="Y2231" s="220"/>
      <c r="Z2231" s="215"/>
      <c r="AA2231" s="215"/>
      <c r="AB2231" s="215"/>
      <c r="AC2231" s="63"/>
      <c r="AD2231" s="221"/>
    </row>
    <row r="2232" spans="1:30" s="464" customFormat="1" ht="30" customHeight="1">
      <c r="A2232" s="5"/>
      <c r="B2232" s="24"/>
      <c r="C2232" s="66" t="s">
        <v>3252</v>
      </c>
      <c r="D2232" s="67"/>
      <c r="E2232" s="67"/>
      <c r="F2232" s="762" t="s">
        <v>53</v>
      </c>
      <c r="G2232" s="765"/>
      <c r="H2232" s="382" t="s">
        <v>3324</v>
      </c>
      <c r="I2232" s="603" t="s">
        <v>553</v>
      </c>
      <c r="J2232" s="295">
        <v>2775726100</v>
      </c>
      <c r="K2232" s="71" t="s">
        <v>45</v>
      </c>
      <c r="L2232" s="384" t="s">
        <v>46</v>
      </c>
      <c r="M2232" s="672"/>
      <c r="N2232" s="142">
        <v>1096504027</v>
      </c>
      <c r="O2232" s="75">
        <v>1253413144</v>
      </c>
      <c r="P2232" s="74">
        <v>1659332607</v>
      </c>
      <c r="Q2232" s="74">
        <v>1905355953</v>
      </c>
      <c r="R2232" s="74">
        <v>1659332607</v>
      </c>
      <c r="S2232" s="302" t="s">
        <v>3325</v>
      </c>
      <c r="T2232" s="77">
        <v>60</v>
      </c>
      <c r="U2232" s="78">
        <f t="shared" ref="U2232:V2234" si="1879">ROUNDUP(X2232,0)</f>
        <v>69</v>
      </c>
      <c r="V2232" s="78">
        <f t="shared" si="1879"/>
        <v>60</v>
      </c>
      <c r="W2232" s="78">
        <v>31.708915184046983</v>
      </c>
      <c r="X2232" s="78">
        <f t="shared" ref="X2232:X2234" si="1880">Q2232/J2232*100</f>
        <v>68.643514682518571</v>
      </c>
      <c r="Y2232" s="78">
        <f>(P2232/J2232)*100</f>
        <v>59.780127693434878</v>
      </c>
      <c r="Z2232" s="79">
        <f t="shared" ref="Z2232:AB2234" si="1881">J2232-P2232</f>
        <v>1116393493</v>
      </c>
      <c r="AA2232" s="79">
        <f>J2232-Q2232</f>
        <v>870370147</v>
      </c>
      <c r="AB2232" s="79" t="e">
        <f t="shared" si="1881"/>
        <v>#VALUE!</v>
      </c>
      <c r="AC2232" s="86"/>
      <c r="AD2232" s="324"/>
    </row>
    <row r="2233" spans="1:30" s="36" customFormat="1" ht="30" customHeight="1">
      <c r="B2233" s="37"/>
      <c r="C2233" s="66" t="s">
        <v>3114</v>
      </c>
      <c r="D2233" s="67"/>
      <c r="E2233" s="67"/>
      <c r="F2233" s="762" t="s">
        <v>174</v>
      </c>
      <c r="G2233" s="765"/>
      <c r="H2233" s="382" t="s">
        <v>3324</v>
      </c>
      <c r="I2233" s="603" t="s">
        <v>553</v>
      </c>
      <c r="J2233" s="295">
        <v>44023200</v>
      </c>
      <c r="K2233" s="71" t="s">
        <v>45</v>
      </c>
      <c r="L2233" s="384" t="s">
        <v>46</v>
      </c>
      <c r="M2233" s="384"/>
      <c r="N2233" s="142">
        <v>3000000</v>
      </c>
      <c r="O2233" s="75">
        <v>3000000</v>
      </c>
      <c r="P2233" s="74">
        <v>18343000</v>
      </c>
      <c r="Q2233" s="74">
        <v>25680200</v>
      </c>
      <c r="R2233" s="74">
        <v>18343000</v>
      </c>
      <c r="S2233" s="302" t="s">
        <v>3325</v>
      </c>
      <c r="T2233" s="77">
        <v>42</v>
      </c>
      <c r="U2233" s="78">
        <f t="shared" si="1879"/>
        <v>59</v>
      </c>
      <c r="V2233" s="78">
        <f t="shared" si="1879"/>
        <v>42</v>
      </c>
      <c r="W2233" s="78">
        <v>31.708915184046983</v>
      </c>
      <c r="X2233" s="78">
        <f t="shared" si="1880"/>
        <v>58.333333333333336</v>
      </c>
      <c r="Y2233" s="78">
        <f>(P2233/J2233)*100</f>
        <v>41.666666666666671</v>
      </c>
      <c r="Z2233" s="79">
        <f t="shared" si="1881"/>
        <v>25680200</v>
      </c>
      <c r="AA2233" s="79">
        <f>J2233-Q2233</f>
        <v>18343000</v>
      </c>
      <c r="AB2233" s="79" t="e">
        <f t="shared" si="1881"/>
        <v>#VALUE!</v>
      </c>
      <c r="AC2233" s="79"/>
      <c r="AD2233" s="589"/>
    </row>
    <row r="2234" spans="1:30" s="464" customFormat="1" ht="30" customHeight="1">
      <c r="A2234" s="36"/>
      <c r="B2234" s="37"/>
      <c r="C2234" s="66" t="s">
        <v>3253</v>
      </c>
      <c r="D2234" s="67"/>
      <c r="E2234" s="67"/>
      <c r="F2234" s="762" t="s">
        <v>57</v>
      </c>
      <c r="G2234" s="765"/>
      <c r="H2234" s="382" t="s">
        <v>3324</v>
      </c>
      <c r="I2234" s="603" t="s">
        <v>553</v>
      </c>
      <c r="J2234" s="295">
        <v>1273700</v>
      </c>
      <c r="K2234" s="71" t="s">
        <v>45</v>
      </c>
      <c r="L2234" s="384" t="s">
        <v>46</v>
      </c>
      <c r="M2234" s="155"/>
      <c r="N2234" s="142">
        <v>1251000</v>
      </c>
      <c r="O2234" s="75">
        <v>1251000</v>
      </c>
      <c r="P2234" s="74">
        <v>1251000</v>
      </c>
      <c r="Q2234" s="74">
        <v>1196000</v>
      </c>
      <c r="R2234" s="74">
        <v>1251000</v>
      </c>
      <c r="S2234" s="302" t="s">
        <v>3325</v>
      </c>
      <c r="T2234" s="77">
        <v>99</v>
      </c>
      <c r="U2234" s="78">
        <f t="shared" si="1879"/>
        <v>94</v>
      </c>
      <c r="V2234" s="78">
        <f t="shared" si="1879"/>
        <v>99</v>
      </c>
      <c r="W2234" s="78">
        <v>31.708915184046983</v>
      </c>
      <c r="X2234" s="78">
        <f t="shared" si="1880"/>
        <v>93.899662400879322</v>
      </c>
      <c r="Y2234" s="78">
        <f>(P2234/J2234)*100</f>
        <v>98.217790688545179</v>
      </c>
      <c r="Z2234" s="79">
        <f t="shared" si="1881"/>
        <v>22700</v>
      </c>
      <c r="AA2234" s="79">
        <f>J2234-Q2234</f>
        <v>77700</v>
      </c>
      <c r="AB2234" s="79" t="e">
        <f t="shared" si="1881"/>
        <v>#VALUE!</v>
      </c>
      <c r="AC2234" s="79"/>
      <c r="AD2234" s="589"/>
    </row>
    <row r="2235" spans="1:30" s="36" customFormat="1" ht="30" customHeight="1">
      <c r="B2235" s="37"/>
      <c r="C2235" s="51" t="s">
        <v>3254</v>
      </c>
      <c r="D2235" s="171"/>
      <c r="E2235" s="171"/>
      <c r="F2235" s="802" t="s">
        <v>63</v>
      </c>
      <c r="G2235" s="817"/>
      <c r="H2235" s="125"/>
      <c r="I2235" s="624"/>
      <c r="J2235" s="492"/>
      <c r="K2235" s="133"/>
      <c r="L2235" s="129"/>
      <c r="M2235" s="129"/>
      <c r="N2235" s="303"/>
      <c r="O2235" s="303"/>
      <c r="P2235" s="303"/>
      <c r="Q2235" s="303"/>
      <c r="R2235" s="303"/>
      <c r="S2235" s="304"/>
      <c r="T2235" s="96"/>
      <c r="U2235" s="97"/>
      <c r="V2235" s="97"/>
      <c r="W2235" s="97"/>
      <c r="X2235" s="97"/>
      <c r="Y2235" s="97"/>
      <c r="Z2235" s="98"/>
      <c r="AA2235" s="98"/>
      <c r="AB2235" s="98"/>
      <c r="AC2235" s="98"/>
      <c r="AD2235" s="337"/>
    </row>
    <row r="2236" spans="1:30" s="36" customFormat="1" ht="30" customHeight="1">
      <c r="B2236" s="37"/>
      <c r="C2236" s="66" t="s">
        <v>3117</v>
      </c>
      <c r="D2236" s="67"/>
      <c r="E2236" s="67"/>
      <c r="F2236" s="762" t="s">
        <v>65</v>
      </c>
      <c r="G2236" s="765"/>
      <c r="H2236" s="382" t="s">
        <v>3324</v>
      </c>
      <c r="I2236" s="603" t="s">
        <v>553</v>
      </c>
      <c r="J2236" s="295">
        <v>7000000</v>
      </c>
      <c r="K2236" s="71" t="s">
        <v>45</v>
      </c>
      <c r="L2236" s="384" t="s">
        <v>46</v>
      </c>
      <c r="M2236" s="384"/>
      <c r="N2236" s="142">
        <f t="shared" ref="N2236:O2251" si="1882">M2236</f>
        <v>0</v>
      </c>
      <c r="O2236" s="75">
        <v>0</v>
      </c>
      <c r="P2236" s="74">
        <v>0</v>
      </c>
      <c r="Q2236" s="74">
        <v>0</v>
      </c>
      <c r="R2236" s="74">
        <v>0</v>
      </c>
      <c r="S2236" s="302" t="s">
        <v>3325</v>
      </c>
      <c r="T2236" s="77">
        <v>0</v>
      </c>
      <c r="U2236" s="78">
        <f t="shared" ref="U2236:V2241" si="1883">ROUNDUP(X2236,0)</f>
        <v>0</v>
      </c>
      <c r="V2236" s="78">
        <f t="shared" si="1883"/>
        <v>0</v>
      </c>
      <c r="W2236" s="78">
        <v>31.708915184046983</v>
      </c>
      <c r="X2236" s="78">
        <f t="shared" ref="X2236:X2241" si="1884">Q2236/J2236*100</f>
        <v>0</v>
      </c>
      <c r="Y2236" s="78">
        <f t="shared" ref="Y2236:Y2241" si="1885">(P2236/J2236)*100</f>
        <v>0</v>
      </c>
      <c r="Z2236" s="79">
        <f t="shared" ref="Z2236:AB2241" si="1886">J2236-P2236</f>
        <v>7000000</v>
      </c>
      <c r="AA2236" s="79">
        <f t="shared" ref="AA2236:AA2241" si="1887">J2236-Q2236</f>
        <v>7000000</v>
      </c>
      <c r="AB2236" s="79" t="e">
        <f t="shared" si="1886"/>
        <v>#VALUE!</v>
      </c>
      <c r="AC2236" s="79"/>
      <c r="AD2236" s="589"/>
    </row>
    <row r="2237" spans="1:30" s="36" customFormat="1" ht="30" customHeight="1">
      <c r="B2237" s="37"/>
      <c r="C2237" s="66" t="s">
        <v>3275</v>
      </c>
      <c r="D2237" s="67"/>
      <c r="E2237" s="67"/>
      <c r="F2237" s="762" t="s">
        <v>67</v>
      </c>
      <c r="G2237" s="765"/>
      <c r="H2237" s="382" t="s">
        <v>3324</v>
      </c>
      <c r="I2237" s="603" t="s">
        <v>553</v>
      </c>
      <c r="J2237" s="295">
        <v>12280500</v>
      </c>
      <c r="K2237" s="71" t="s">
        <v>45</v>
      </c>
      <c r="L2237" s="384" t="s">
        <v>46</v>
      </c>
      <c r="M2237" s="384"/>
      <c r="N2237" s="142">
        <v>500000</v>
      </c>
      <c r="O2237" s="75">
        <v>500000</v>
      </c>
      <c r="P2237" s="74">
        <v>1537000</v>
      </c>
      <c r="Q2237" s="74">
        <v>3790000</v>
      </c>
      <c r="R2237" s="74">
        <v>1537000</v>
      </c>
      <c r="S2237" s="302" t="s">
        <v>3325</v>
      </c>
      <c r="T2237" s="77">
        <v>13</v>
      </c>
      <c r="U2237" s="78">
        <f t="shared" si="1883"/>
        <v>31</v>
      </c>
      <c r="V2237" s="78">
        <f t="shared" si="1883"/>
        <v>13</v>
      </c>
      <c r="W2237" s="78">
        <v>31.708915184046983</v>
      </c>
      <c r="X2237" s="78">
        <f t="shared" si="1884"/>
        <v>30.861935588941819</v>
      </c>
      <c r="Y2237" s="78">
        <f t="shared" si="1885"/>
        <v>12.515777044908594</v>
      </c>
      <c r="Z2237" s="79">
        <f t="shared" si="1886"/>
        <v>10743500</v>
      </c>
      <c r="AA2237" s="79">
        <f t="shared" si="1887"/>
        <v>8490500</v>
      </c>
      <c r="AB2237" s="79" t="e">
        <f t="shared" si="1886"/>
        <v>#VALUE!</v>
      </c>
      <c r="AC2237" s="79"/>
      <c r="AD2237" s="589"/>
    </row>
    <row r="2238" spans="1:30" s="36" customFormat="1" ht="30" customHeight="1">
      <c r="B2238" s="37"/>
      <c r="C2238" s="66" t="s">
        <v>3276</v>
      </c>
      <c r="D2238" s="67"/>
      <c r="E2238" s="67"/>
      <c r="F2238" s="762" t="s">
        <v>69</v>
      </c>
      <c r="G2238" s="765"/>
      <c r="H2238" s="382" t="s">
        <v>3324</v>
      </c>
      <c r="I2238" s="603" t="s">
        <v>553</v>
      </c>
      <c r="J2238" s="295">
        <v>5083400</v>
      </c>
      <c r="K2238" s="71" t="s">
        <v>45</v>
      </c>
      <c r="L2238" s="384" t="s">
        <v>46</v>
      </c>
      <c r="M2238" s="384"/>
      <c r="N2238" s="142">
        <v>0</v>
      </c>
      <c r="O2238" s="75">
        <v>0</v>
      </c>
      <c r="P2238" s="74">
        <v>638000</v>
      </c>
      <c r="Q2238" s="74">
        <v>1024000</v>
      </c>
      <c r="R2238" s="74">
        <v>638000</v>
      </c>
      <c r="S2238" s="302" t="s">
        <v>3325</v>
      </c>
      <c r="T2238" s="77">
        <v>13</v>
      </c>
      <c r="U2238" s="78">
        <f t="shared" si="1883"/>
        <v>21</v>
      </c>
      <c r="V2238" s="78">
        <f t="shared" si="1883"/>
        <v>13</v>
      </c>
      <c r="W2238" s="78">
        <v>31.708915184046983</v>
      </c>
      <c r="X2238" s="78">
        <f t="shared" si="1884"/>
        <v>20.143998111500178</v>
      </c>
      <c r="Y2238" s="78">
        <f t="shared" si="1885"/>
        <v>12.550655073376088</v>
      </c>
      <c r="Z2238" s="79">
        <f t="shared" si="1886"/>
        <v>4445400</v>
      </c>
      <c r="AA2238" s="79">
        <f t="shared" si="1887"/>
        <v>4059400</v>
      </c>
      <c r="AB2238" s="79" t="e">
        <f t="shared" si="1886"/>
        <v>#VALUE!</v>
      </c>
      <c r="AC2238" s="79"/>
      <c r="AD2238" s="589"/>
    </row>
    <row r="2239" spans="1:30" s="36" customFormat="1" ht="30" customHeight="1">
      <c r="B2239" s="37"/>
      <c r="C2239" s="66" t="s">
        <v>3256</v>
      </c>
      <c r="D2239" s="67"/>
      <c r="E2239" s="67"/>
      <c r="F2239" s="762" t="s">
        <v>71</v>
      </c>
      <c r="G2239" s="765"/>
      <c r="H2239" s="382" t="s">
        <v>3324</v>
      </c>
      <c r="I2239" s="603" t="s">
        <v>553</v>
      </c>
      <c r="J2239" s="295">
        <v>1500000</v>
      </c>
      <c r="K2239" s="71" t="s">
        <v>45</v>
      </c>
      <c r="L2239" s="384" t="s">
        <v>46</v>
      </c>
      <c r="M2239" s="384"/>
      <c r="N2239" s="142">
        <v>0</v>
      </c>
      <c r="O2239" s="75">
        <v>0</v>
      </c>
      <c r="P2239" s="74">
        <v>523500</v>
      </c>
      <c r="Q2239" s="74">
        <v>367500</v>
      </c>
      <c r="R2239" s="74">
        <v>523500</v>
      </c>
      <c r="S2239" s="302" t="s">
        <v>3325</v>
      </c>
      <c r="T2239" s="77">
        <v>35</v>
      </c>
      <c r="U2239" s="78">
        <f t="shared" si="1883"/>
        <v>25</v>
      </c>
      <c r="V2239" s="78">
        <f t="shared" si="1883"/>
        <v>35</v>
      </c>
      <c r="W2239" s="78">
        <v>31.708915184046983</v>
      </c>
      <c r="X2239" s="78">
        <f t="shared" si="1884"/>
        <v>24.5</v>
      </c>
      <c r="Y2239" s="78">
        <f t="shared" si="1885"/>
        <v>34.9</v>
      </c>
      <c r="Z2239" s="79">
        <f t="shared" si="1886"/>
        <v>976500</v>
      </c>
      <c r="AA2239" s="79">
        <f t="shared" si="1887"/>
        <v>1132500</v>
      </c>
      <c r="AB2239" s="79" t="e">
        <f t="shared" si="1886"/>
        <v>#VALUE!</v>
      </c>
      <c r="AC2239" s="79"/>
      <c r="AD2239" s="589"/>
    </row>
    <row r="2240" spans="1:30" s="36" customFormat="1" ht="30" customHeight="1">
      <c r="B2240" s="37"/>
      <c r="C2240" s="66" t="s">
        <v>3170</v>
      </c>
      <c r="D2240" s="67"/>
      <c r="E2240" s="67"/>
      <c r="F2240" s="762" t="s">
        <v>73</v>
      </c>
      <c r="G2240" s="765"/>
      <c r="H2240" s="382" t="s">
        <v>3324</v>
      </c>
      <c r="I2240" s="603" t="s">
        <v>553</v>
      </c>
      <c r="J2240" s="295">
        <v>3640000</v>
      </c>
      <c r="K2240" s="71" t="s">
        <v>45</v>
      </c>
      <c r="L2240" s="384" t="s">
        <v>46</v>
      </c>
      <c r="M2240" s="384"/>
      <c r="N2240" s="142">
        <v>0</v>
      </c>
      <c r="O2240" s="75">
        <v>0</v>
      </c>
      <c r="P2240" s="74">
        <v>450000</v>
      </c>
      <c r="Q2240" s="74">
        <v>900000</v>
      </c>
      <c r="R2240" s="74">
        <v>450000</v>
      </c>
      <c r="S2240" s="302" t="s">
        <v>3325</v>
      </c>
      <c r="T2240" s="77">
        <v>13</v>
      </c>
      <c r="U2240" s="78">
        <f t="shared" si="1883"/>
        <v>25</v>
      </c>
      <c r="V2240" s="78">
        <f t="shared" si="1883"/>
        <v>13</v>
      </c>
      <c r="W2240" s="78">
        <v>31.708915184046983</v>
      </c>
      <c r="X2240" s="78">
        <f t="shared" si="1884"/>
        <v>24.725274725274726</v>
      </c>
      <c r="Y2240" s="78">
        <f t="shared" si="1885"/>
        <v>12.362637362637363</v>
      </c>
      <c r="Z2240" s="79">
        <f t="shared" si="1886"/>
        <v>3190000</v>
      </c>
      <c r="AA2240" s="79">
        <f t="shared" si="1887"/>
        <v>2740000</v>
      </c>
      <c r="AB2240" s="79" t="e">
        <f t="shared" si="1886"/>
        <v>#VALUE!</v>
      </c>
      <c r="AC2240" s="79"/>
      <c r="AD2240" s="589"/>
    </row>
    <row r="2241" spans="2:30" s="36" customFormat="1" ht="30" customHeight="1">
      <c r="B2241" s="37"/>
      <c r="C2241" s="66" t="s">
        <v>3277</v>
      </c>
      <c r="D2241" s="67"/>
      <c r="E2241" s="67"/>
      <c r="F2241" s="762" t="s">
        <v>77</v>
      </c>
      <c r="G2241" s="765"/>
      <c r="H2241" s="382" t="s">
        <v>3324</v>
      </c>
      <c r="I2241" s="603" t="s">
        <v>553</v>
      </c>
      <c r="J2241" s="295">
        <v>51000000</v>
      </c>
      <c r="K2241" s="71" t="s">
        <v>45</v>
      </c>
      <c r="L2241" s="384" t="s">
        <v>46</v>
      </c>
      <c r="M2241" s="384"/>
      <c r="N2241" s="142">
        <v>8040000</v>
      </c>
      <c r="O2241" s="75">
        <v>8040000</v>
      </c>
      <c r="P2241" s="74">
        <v>20040000</v>
      </c>
      <c r="Q2241" s="74">
        <v>17800000</v>
      </c>
      <c r="R2241" s="74">
        <v>20040000</v>
      </c>
      <c r="S2241" s="302" t="s">
        <v>3325</v>
      </c>
      <c r="T2241" s="77">
        <v>40</v>
      </c>
      <c r="U2241" s="78">
        <f t="shared" si="1883"/>
        <v>35</v>
      </c>
      <c r="V2241" s="78">
        <f t="shared" si="1883"/>
        <v>40</v>
      </c>
      <c r="W2241" s="78">
        <v>31.708915184046983</v>
      </c>
      <c r="X2241" s="78">
        <f t="shared" si="1884"/>
        <v>34.901960784313722</v>
      </c>
      <c r="Y2241" s="78">
        <f t="shared" si="1885"/>
        <v>39.294117647058826</v>
      </c>
      <c r="Z2241" s="79">
        <f t="shared" si="1886"/>
        <v>30960000</v>
      </c>
      <c r="AA2241" s="79">
        <f t="shared" si="1887"/>
        <v>33200000</v>
      </c>
      <c r="AB2241" s="79" t="e">
        <f t="shared" si="1886"/>
        <v>#VALUE!</v>
      </c>
      <c r="AC2241" s="79"/>
      <c r="AD2241" s="589"/>
    </row>
    <row r="2242" spans="2:30" s="36" customFormat="1" ht="30" customHeight="1">
      <c r="B2242" s="37"/>
      <c r="C2242" s="51" t="s">
        <v>3122</v>
      </c>
      <c r="D2242" s="171"/>
      <c r="E2242" s="171"/>
      <c r="F2242" s="802" t="s">
        <v>193</v>
      </c>
      <c r="G2242" s="817"/>
      <c r="H2242" s="125"/>
      <c r="I2242" s="624"/>
      <c r="J2242" s="492"/>
      <c r="K2242" s="133"/>
      <c r="L2242" s="129"/>
      <c r="M2242" s="129"/>
      <c r="N2242" s="303"/>
      <c r="O2242" s="303"/>
      <c r="P2242" s="303"/>
      <c r="Q2242" s="303"/>
      <c r="R2242" s="303"/>
      <c r="S2242" s="304"/>
      <c r="T2242" s="96"/>
      <c r="U2242" s="97"/>
      <c r="V2242" s="97"/>
      <c r="W2242" s="97"/>
      <c r="X2242" s="97"/>
      <c r="Y2242" s="97"/>
      <c r="Z2242" s="98"/>
      <c r="AA2242" s="98"/>
      <c r="AB2242" s="98"/>
      <c r="AC2242" s="98"/>
      <c r="AD2242" s="337"/>
    </row>
    <row r="2243" spans="2:30" s="36" customFormat="1" ht="30" customHeight="1">
      <c r="B2243" s="37"/>
      <c r="C2243" s="66" t="s">
        <v>3326</v>
      </c>
      <c r="D2243" s="67"/>
      <c r="E2243" s="67"/>
      <c r="F2243" s="762" t="s">
        <v>3327</v>
      </c>
      <c r="G2243" s="765"/>
      <c r="H2243" s="382" t="s">
        <v>3324</v>
      </c>
      <c r="I2243" s="603" t="s">
        <v>553</v>
      </c>
      <c r="J2243" s="295">
        <v>28087300</v>
      </c>
      <c r="K2243" s="71" t="s">
        <v>45</v>
      </c>
      <c r="L2243" s="384" t="s">
        <v>46</v>
      </c>
      <c r="M2243" s="384"/>
      <c r="N2243" s="142">
        <f t="shared" ref="N2243" si="1888">M2243</f>
        <v>0</v>
      </c>
      <c r="O2243" s="75">
        <f>N2243</f>
        <v>0</v>
      </c>
      <c r="P2243" s="74">
        <f t="shared" ref="P2243:R2243" si="1889">O2243</f>
        <v>0</v>
      </c>
      <c r="Q2243" s="74">
        <v>18635965</v>
      </c>
      <c r="R2243" s="74">
        <f t="shared" si="1889"/>
        <v>18635965</v>
      </c>
      <c r="S2243" s="302" t="s">
        <v>3325</v>
      </c>
      <c r="T2243" s="77">
        <v>0</v>
      </c>
      <c r="U2243" s="78">
        <f t="shared" ref="U2243:V2243" si="1890">ROUNDUP(X2243,0)</f>
        <v>67</v>
      </c>
      <c r="V2243" s="78">
        <f t="shared" si="1890"/>
        <v>0</v>
      </c>
      <c r="W2243" s="78">
        <v>31.708915184046983</v>
      </c>
      <c r="X2243" s="78">
        <f t="shared" ref="X2243" si="1891">Q2243/J2243*100</f>
        <v>66.350147575594661</v>
      </c>
      <c r="Y2243" s="78">
        <v>0</v>
      </c>
      <c r="Z2243" s="79">
        <f>J2243-P2243</f>
        <v>28087300</v>
      </c>
      <c r="AA2243" s="79">
        <f>J2243-Q2243</f>
        <v>9451335</v>
      </c>
      <c r="AB2243" s="79" t="e">
        <f>L2243-R2243</f>
        <v>#VALUE!</v>
      </c>
      <c r="AC2243" s="79"/>
      <c r="AD2243" s="589"/>
    </row>
    <row r="2244" spans="2:30" s="36" customFormat="1" ht="30" customHeight="1">
      <c r="B2244" s="37"/>
      <c r="C2244" s="51" t="s">
        <v>3124</v>
      </c>
      <c r="D2244" s="171"/>
      <c r="E2244" s="171"/>
      <c r="F2244" s="802" t="s">
        <v>79</v>
      </c>
      <c r="G2244" s="817"/>
      <c r="H2244" s="125"/>
      <c r="I2244" s="624"/>
      <c r="J2244" s="492"/>
      <c r="K2244" s="133"/>
      <c r="L2244" s="129"/>
      <c r="M2244" s="129"/>
      <c r="N2244" s="303"/>
      <c r="O2244" s="303"/>
      <c r="P2244" s="303"/>
      <c r="Q2244" s="303"/>
      <c r="R2244" s="303"/>
      <c r="S2244" s="304"/>
      <c r="T2244" s="96"/>
      <c r="U2244" s="97"/>
      <c r="V2244" s="97"/>
      <c r="W2244" s="97"/>
      <c r="X2244" s="97"/>
      <c r="Y2244" s="97"/>
      <c r="Z2244" s="98"/>
      <c r="AA2244" s="98"/>
      <c r="AB2244" s="98"/>
      <c r="AC2244" s="98"/>
      <c r="AD2244" s="337"/>
    </row>
    <row r="2245" spans="2:30" s="36" customFormat="1" ht="30" customHeight="1">
      <c r="B2245" s="37"/>
      <c r="C2245" s="66" t="s">
        <v>3260</v>
      </c>
      <c r="D2245" s="67"/>
      <c r="E2245" s="67"/>
      <c r="F2245" s="762" t="s">
        <v>81</v>
      </c>
      <c r="G2245" s="765"/>
      <c r="H2245" s="382" t="s">
        <v>3324</v>
      </c>
      <c r="I2245" s="603" t="s">
        <v>553</v>
      </c>
      <c r="J2245" s="295">
        <v>1500000</v>
      </c>
      <c r="K2245" s="71" t="s">
        <v>45</v>
      </c>
      <c r="L2245" s="384" t="s">
        <v>46</v>
      </c>
      <c r="M2245" s="384"/>
      <c r="N2245" s="142">
        <f t="shared" si="1882"/>
        <v>0</v>
      </c>
      <c r="O2245" s="75">
        <f t="shared" si="1882"/>
        <v>0</v>
      </c>
      <c r="P2245" s="74">
        <v>0</v>
      </c>
      <c r="Q2245" s="74">
        <v>200000</v>
      </c>
      <c r="R2245" s="74">
        <v>0</v>
      </c>
      <c r="S2245" s="302" t="s">
        <v>3325</v>
      </c>
      <c r="T2245" s="77">
        <v>0</v>
      </c>
      <c r="U2245" s="78">
        <f t="shared" ref="U2245:V2247" si="1892">ROUNDUP(X2245,0)</f>
        <v>14</v>
      </c>
      <c r="V2245" s="78">
        <f t="shared" si="1892"/>
        <v>0</v>
      </c>
      <c r="W2245" s="78">
        <v>31.708915184046983</v>
      </c>
      <c r="X2245" s="78">
        <f t="shared" ref="X2245:X2247" si="1893">Q2245/J2245*100</f>
        <v>13.333333333333334</v>
      </c>
      <c r="Y2245" s="78">
        <f>(P2245/J2245)*100</f>
        <v>0</v>
      </c>
      <c r="Z2245" s="79">
        <f t="shared" ref="Z2245:AB2247" si="1894">J2245-P2245</f>
        <v>1500000</v>
      </c>
      <c r="AA2245" s="79">
        <f>J2245-Q2245</f>
        <v>1300000</v>
      </c>
      <c r="AB2245" s="79" t="e">
        <f t="shared" si="1894"/>
        <v>#VALUE!</v>
      </c>
      <c r="AC2245" s="79"/>
      <c r="AD2245" s="589"/>
    </row>
    <row r="2246" spans="2:30" s="36" customFormat="1" ht="30" customHeight="1">
      <c r="B2246" s="37"/>
      <c r="C2246" s="66" t="s">
        <v>3261</v>
      </c>
      <c r="D2246" s="67"/>
      <c r="E2246" s="67"/>
      <c r="F2246" s="762" t="s">
        <v>83</v>
      </c>
      <c r="G2246" s="765"/>
      <c r="H2246" s="382" t="s">
        <v>3324</v>
      </c>
      <c r="I2246" s="603" t="s">
        <v>553</v>
      </c>
      <c r="J2246" s="295">
        <v>10490000</v>
      </c>
      <c r="K2246" s="71" t="s">
        <v>45</v>
      </c>
      <c r="L2246" s="384" t="s">
        <v>46</v>
      </c>
      <c r="M2246" s="384"/>
      <c r="N2246" s="142">
        <v>885115</v>
      </c>
      <c r="O2246" s="75">
        <f t="shared" si="1882"/>
        <v>885115</v>
      </c>
      <c r="P2246" s="74">
        <v>1765730</v>
      </c>
      <c r="Q2246" s="74">
        <v>2170730</v>
      </c>
      <c r="R2246" s="74">
        <v>1765730</v>
      </c>
      <c r="S2246" s="302" t="s">
        <v>3325</v>
      </c>
      <c r="T2246" s="77">
        <v>17</v>
      </c>
      <c r="U2246" s="78">
        <f t="shared" si="1892"/>
        <v>21</v>
      </c>
      <c r="V2246" s="78">
        <f t="shared" si="1892"/>
        <v>17</v>
      </c>
      <c r="W2246" s="78">
        <v>31.708915184046983</v>
      </c>
      <c r="X2246" s="78">
        <f t="shared" si="1893"/>
        <v>20.693326978074357</v>
      </c>
      <c r="Y2246" s="78">
        <f>(P2246/J2246)*100</f>
        <v>16.832507149666348</v>
      </c>
      <c r="Z2246" s="79">
        <f t="shared" si="1894"/>
        <v>8724270</v>
      </c>
      <c r="AA2246" s="79">
        <f>J2246-Q2246</f>
        <v>8319270</v>
      </c>
      <c r="AB2246" s="79" t="e">
        <f t="shared" si="1894"/>
        <v>#VALUE!</v>
      </c>
      <c r="AC2246" s="79"/>
      <c r="AD2246" s="589"/>
    </row>
    <row r="2247" spans="2:30" s="36" customFormat="1" ht="30" customHeight="1">
      <c r="B2247" s="37"/>
      <c r="C2247" s="66" t="s">
        <v>3262</v>
      </c>
      <c r="D2247" s="67"/>
      <c r="E2247" s="67"/>
      <c r="F2247" s="762" t="s">
        <v>85</v>
      </c>
      <c r="G2247" s="765"/>
      <c r="H2247" s="382" t="s">
        <v>3324</v>
      </c>
      <c r="I2247" s="603" t="s">
        <v>553</v>
      </c>
      <c r="J2247" s="295">
        <v>54496800</v>
      </c>
      <c r="K2247" s="71" t="s">
        <v>45</v>
      </c>
      <c r="L2247" s="384" t="s">
        <v>46</v>
      </c>
      <c r="M2247" s="384"/>
      <c r="N2247" s="142">
        <v>13500000</v>
      </c>
      <c r="O2247" s="75">
        <f t="shared" si="1882"/>
        <v>13500000</v>
      </c>
      <c r="P2247" s="74">
        <v>22500000</v>
      </c>
      <c r="Q2247" s="74">
        <v>31664772</v>
      </c>
      <c r="R2247" s="74">
        <v>22500000</v>
      </c>
      <c r="S2247" s="302" t="s">
        <v>3325</v>
      </c>
      <c r="T2247" s="77">
        <v>42</v>
      </c>
      <c r="U2247" s="78">
        <f t="shared" si="1892"/>
        <v>59</v>
      </c>
      <c r="V2247" s="78">
        <f t="shared" si="1892"/>
        <v>42</v>
      </c>
      <c r="W2247" s="78">
        <v>31.708915184046983</v>
      </c>
      <c r="X2247" s="78">
        <f t="shared" si="1893"/>
        <v>58.10391068833399</v>
      </c>
      <c r="Y2247" s="78">
        <f>(P2247/J2247)*100</f>
        <v>41.286827850442592</v>
      </c>
      <c r="Z2247" s="79">
        <f t="shared" si="1894"/>
        <v>31996800</v>
      </c>
      <c r="AA2247" s="79">
        <f>J2247-Q2247</f>
        <v>22832028</v>
      </c>
      <c r="AB2247" s="79" t="e">
        <f t="shared" si="1894"/>
        <v>#VALUE!</v>
      </c>
      <c r="AC2247" s="79"/>
      <c r="AD2247" s="589"/>
    </row>
    <row r="2248" spans="2:30" s="36" customFormat="1" ht="30" customHeight="1">
      <c r="B2248" s="37"/>
      <c r="C2248" s="51" t="s">
        <v>3263</v>
      </c>
      <c r="D2248" s="171"/>
      <c r="E2248" s="171"/>
      <c r="F2248" s="802" t="s">
        <v>90</v>
      </c>
      <c r="G2248" s="817"/>
      <c r="H2248" s="125"/>
      <c r="I2248" s="624"/>
      <c r="J2248" s="492"/>
      <c r="K2248" s="133"/>
      <c r="L2248" s="129"/>
      <c r="M2248" s="129"/>
      <c r="N2248" s="303"/>
      <c r="O2248" s="303"/>
      <c r="P2248" s="303"/>
      <c r="Q2248" s="303"/>
      <c r="R2248" s="303"/>
      <c r="S2248" s="304"/>
      <c r="T2248" s="96"/>
      <c r="U2248" s="97"/>
      <c r="V2248" s="97"/>
      <c r="W2248" s="97"/>
      <c r="X2248" s="97"/>
      <c r="Y2248" s="97"/>
      <c r="Z2248" s="98"/>
      <c r="AA2248" s="98"/>
      <c r="AB2248" s="98"/>
      <c r="AC2248" s="98"/>
      <c r="AD2248" s="337"/>
    </row>
    <row r="2249" spans="2:30" s="36" customFormat="1" ht="30" customHeight="1">
      <c r="B2249" s="37"/>
      <c r="C2249" s="66" t="s">
        <v>3264</v>
      </c>
      <c r="D2249" s="67"/>
      <c r="E2249" s="67"/>
      <c r="F2249" s="762" t="s">
        <v>92</v>
      </c>
      <c r="G2249" s="765"/>
      <c r="H2249" s="382" t="s">
        <v>3324</v>
      </c>
      <c r="I2249" s="603" t="s">
        <v>553</v>
      </c>
      <c r="J2249" s="295">
        <v>28583200</v>
      </c>
      <c r="K2249" s="71" t="s">
        <v>45</v>
      </c>
      <c r="L2249" s="384" t="s">
        <v>46</v>
      </c>
      <c r="M2249" s="384"/>
      <c r="N2249" s="142">
        <v>6910000</v>
      </c>
      <c r="O2249" s="75">
        <f t="shared" ref="O2249:O2251" si="1895">N2249</f>
        <v>6910000</v>
      </c>
      <c r="P2249" s="74">
        <v>12160000</v>
      </c>
      <c r="Q2249" s="74">
        <v>14660000</v>
      </c>
      <c r="R2249" s="74">
        <v>12160000</v>
      </c>
      <c r="S2249" s="302" t="s">
        <v>3325</v>
      </c>
      <c r="T2249" s="77">
        <v>43</v>
      </c>
      <c r="U2249" s="78">
        <f t="shared" ref="U2249:V2251" si="1896">ROUNDUP(X2249,0)</f>
        <v>52</v>
      </c>
      <c r="V2249" s="78">
        <f t="shared" si="1896"/>
        <v>43</v>
      </c>
      <c r="W2249" s="78">
        <v>31.708915184046983</v>
      </c>
      <c r="X2249" s="78">
        <f t="shared" ref="X2249:X2251" si="1897">Q2249/J2249*100</f>
        <v>51.288868985977778</v>
      </c>
      <c r="Y2249" s="78">
        <f>(P2249/J2249)*100</f>
        <v>42.542472501329456</v>
      </c>
      <c r="Z2249" s="79">
        <f t="shared" ref="Z2249:AB2251" si="1898">J2249-P2249</f>
        <v>16423200</v>
      </c>
      <c r="AA2249" s="79">
        <f>J2249-Q2249</f>
        <v>13923200</v>
      </c>
      <c r="AB2249" s="79" t="e">
        <f t="shared" si="1898"/>
        <v>#VALUE!</v>
      </c>
      <c r="AC2249" s="79"/>
      <c r="AD2249" s="589"/>
    </row>
    <row r="2250" spans="2:30" s="36" customFormat="1" ht="30" customHeight="1">
      <c r="B2250" s="37"/>
      <c r="C2250" s="66" t="s">
        <v>3265</v>
      </c>
      <c r="D2250" s="67"/>
      <c r="E2250" s="67"/>
      <c r="F2250" s="762" t="s">
        <v>501</v>
      </c>
      <c r="G2250" s="765"/>
      <c r="H2250" s="382" t="s">
        <v>3324</v>
      </c>
      <c r="I2250" s="603" t="s">
        <v>553</v>
      </c>
      <c r="J2250" s="295">
        <v>2860000</v>
      </c>
      <c r="K2250" s="71" t="s">
        <v>45</v>
      </c>
      <c r="L2250" s="384" t="s">
        <v>46</v>
      </c>
      <c r="M2250" s="384"/>
      <c r="N2250" s="142">
        <f t="shared" si="1882"/>
        <v>0</v>
      </c>
      <c r="O2250" s="75">
        <f t="shared" si="1895"/>
        <v>0</v>
      </c>
      <c r="P2250" s="74">
        <v>0</v>
      </c>
      <c r="Q2250" s="74">
        <v>0</v>
      </c>
      <c r="R2250" s="74">
        <v>0</v>
      </c>
      <c r="S2250" s="302" t="s">
        <v>3325</v>
      </c>
      <c r="T2250" s="77">
        <v>0</v>
      </c>
      <c r="U2250" s="78">
        <f t="shared" si="1896"/>
        <v>0</v>
      </c>
      <c r="V2250" s="78">
        <f t="shared" si="1896"/>
        <v>0</v>
      </c>
      <c r="W2250" s="78">
        <v>31.708915184046983</v>
      </c>
      <c r="X2250" s="78">
        <f t="shared" si="1897"/>
        <v>0</v>
      </c>
      <c r="Y2250" s="78">
        <f>(P2250/J2250)*100</f>
        <v>0</v>
      </c>
      <c r="Z2250" s="79">
        <f t="shared" si="1898"/>
        <v>2860000</v>
      </c>
      <c r="AA2250" s="79">
        <f>J2250-Q2250</f>
        <v>2860000</v>
      </c>
      <c r="AB2250" s="79" t="e">
        <f t="shared" si="1898"/>
        <v>#VALUE!</v>
      </c>
      <c r="AC2250" s="79"/>
      <c r="AD2250" s="589"/>
    </row>
    <row r="2251" spans="2:30" s="36" customFormat="1" ht="30" customHeight="1">
      <c r="B2251" s="37"/>
      <c r="C2251" s="66" t="s">
        <v>3279</v>
      </c>
      <c r="D2251" s="67"/>
      <c r="E2251" s="67"/>
      <c r="F2251" s="762" t="s">
        <v>206</v>
      </c>
      <c r="G2251" s="765"/>
      <c r="H2251" s="382" t="s">
        <v>3324</v>
      </c>
      <c r="I2251" s="603" t="s">
        <v>553</v>
      </c>
      <c r="J2251" s="295">
        <v>2961300</v>
      </c>
      <c r="K2251" s="71" t="s">
        <v>45</v>
      </c>
      <c r="L2251" s="384" t="s">
        <v>46</v>
      </c>
      <c r="M2251" s="384"/>
      <c r="N2251" s="142">
        <f t="shared" si="1882"/>
        <v>0</v>
      </c>
      <c r="O2251" s="75">
        <f t="shared" si="1895"/>
        <v>0</v>
      </c>
      <c r="P2251" s="74">
        <v>0</v>
      </c>
      <c r="Q2251" s="74">
        <v>0</v>
      </c>
      <c r="R2251" s="74">
        <v>0</v>
      </c>
      <c r="S2251" s="302" t="s">
        <v>3325</v>
      </c>
      <c r="T2251" s="77">
        <v>0</v>
      </c>
      <c r="U2251" s="78">
        <f t="shared" si="1896"/>
        <v>0</v>
      </c>
      <c r="V2251" s="78">
        <f t="shared" si="1896"/>
        <v>0</v>
      </c>
      <c r="W2251" s="78">
        <v>31.708915184046983</v>
      </c>
      <c r="X2251" s="78">
        <f t="shared" si="1897"/>
        <v>0</v>
      </c>
      <c r="Y2251" s="78">
        <f>(P2251/J2251)*100</f>
        <v>0</v>
      </c>
      <c r="Z2251" s="79">
        <f t="shared" si="1898"/>
        <v>2961300</v>
      </c>
      <c r="AA2251" s="79">
        <f>J2251-Q2251</f>
        <v>2961300</v>
      </c>
      <c r="AB2251" s="79" t="e">
        <f t="shared" si="1898"/>
        <v>#VALUE!</v>
      </c>
      <c r="AC2251" s="79"/>
      <c r="AD2251" s="589"/>
    </row>
    <row r="2252" spans="2:30" s="36" customFormat="1" ht="30" customHeight="1">
      <c r="B2252" s="37"/>
      <c r="C2252" s="51" t="s">
        <v>3280</v>
      </c>
      <c r="D2252" s="171"/>
      <c r="E2252" s="171"/>
      <c r="F2252" s="802" t="s">
        <v>3132</v>
      </c>
      <c r="G2252" s="817"/>
      <c r="H2252" s="126"/>
      <c r="I2252" s="624"/>
      <c r="J2252" s="492"/>
      <c r="K2252" s="133"/>
      <c r="L2252" s="129"/>
      <c r="M2252" s="129"/>
      <c r="N2252" s="303"/>
      <c r="O2252" s="303"/>
      <c r="P2252" s="303"/>
      <c r="Q2252" s="303"/>
      <c r="R2252" s="303"/>
      <c r="S2252" s="304"/>
      <c r="T2252" s="96"/>
      <c r="U2252" s="97"/>
      <c r="V2252" s="97"/>
      <c r="W2252" s="97"/>
      <c r="X2252" s="97"/>
      <c r="Y2252" s="97"/>
      <c r="Z2252" s="98"/>
      <c r="AA2252" s="98"/>
      <c r="AB2252" s="98"/>
      <c r="AC2252" s="98"/>
      <c r="AD2252" s="337"/>
    </row>
    <row r="2253" spans="2:30" s="36" customFormat="1" ht="30" customHeight="1">
      <c r="B2253" s="37"/>
      <c r="C2253" s="51" t="s">
        <v>3281</v>
      </c>
      <c r="D2253" s="171"/>
      <c r="E2253" s="171"/>
      <c r="F2253" s="802" t="s">
        <v>3134</v>
      </c>
      <c r="G2253" s="817"/>
      <c r="H2253" s="126"/>
      <c r="I2253" s="624"/>
      <c r="J2253" s="492"/>
      <c r="K2253" s="133"/>
      <c r="L2253" s="129"/>
      <c r="M2253" s="129"/>
      <c r="N2253" s="303"/>
      <c r="O2253" s="303"/>
      <c r="P2253" s="303"/>
      <c r="Q2253" s="303"/>
      <c r="R2253" s="303"/>
      <c r="S2253" s="304"/>
      <c r="T2253" s="96"/>
      <c r="U2253" s="97"/>
      <c r="V2253" s="97"/>
      <c r="W2253" s="97"/>
      <c r="X2253" s="97"/>
      <c r="Y2253" s="97"/>
      <c r="Z2253" s="98"/>
      <c r="AA2253" s="98"/>
      <c r="AB2253" s="98"/>
      <c r="AC2253" s="98"/>
      <c r="AD2253" s="337"/>
    </row>
    <row r="2254" spans="2:30" s="36" customFormat="1" ht="30" customHeight="1">
      <c r="B2254" s="37"/>
      <c r="C2254" s="66" t="s">
        <v>3267</v>
      </c>
      <c r="D2254" s="67"/>
      <c r="E2254" s="67"/>
      <c r="F2254" s="762" t="s">
        <v>3136</v>
      </c>
      <c r="G2254" s="765"/>
      <c r="H2254" s="673" t="s">
        <v>3324</v>
      </c>
      <c r="I2254" s="656" t="s">
        <v>553</v>
      </c>
      <c r="J2254" s="501">
        <v>75952800</v>
      </c>
      <c r="K2254" s="498" t="s">
        <v>45</v>
      </c>
      <c r="L2254" s="657" t="s">
        <v>46</v>
      </c>
      <c r="M2254" s="657"/>
      <c r="N2254" s="658">
        <v>19353500</v>
      </c>
      <c r="O2254" s="75">
        <f>N2254</f>
        <v>19353500</v>
      </c>
      <c r="P2254" s="74">
        <v>28131500</v>
      </c>
      <c r="Q2254" s="74">
        <v>42121500</v>
      </c>
      <c r="R2254" s="74">
        <v>28131500</v>
      </c>
      <c r="S2254" s="385" t="s">
        <v>3325</v>
      </c>
      <c r="T2254" s="660">
        <v>38</v>
      </c>
      <c r="U2254" s="78">
        <f t="shared" ref="U2254:V2254" si="1899">ROUNDUP(X2254,0)</f>
        <v>56</v>
      </c>
      <c r="V2254" s="78">
        <f t="shared" si="1899"/>
        <v>38</v>
      </c>
      <c r="W2254" s="78">
        <v>31.708915184046983</v>
      </c>
      <c r="X2254" s="78">
        <f t="shared" ref="X2254" si="1900">Q2254/J2254*100</f>
        <v>55.457468322431822</v>
      </c>
      <c r="Y2254" s="661">
        <f>(P2254/J2254)*100</f>
        <v>37.038134209667056</v>
      </c>
      <c r="Z2254" s="190">
        <f>J2254-P2254</f>
        <v>47821300</v>
      </c>
      <c r="AA2254" s="190">
        <f>J2254-Q2254</f>
        <v>33831300</v>
      </c>
      <c r="AB2254" s="190" t="e">
        <f>L2254-R2254</f>
        <v>#VALUE!</v>
      </c>
      <c r="AC2254" s="190"/>
      <c r="AD2254" s="662"/>
    </row>
    <row r="2255" spans="2:30" s="36" customFormat="1" ht="30" customHeight="1">
      <c r="B2255" s="37"/>
      <c r="C2255" s="25" t="s">
        <v>3328</v>
      </c>
      <c r="D2255" s="109"/>
      <c r="E2255" s="109"/>
      <c r="F2255" s="770" t="s">
        <v>3329</v>
      </c>
      <c r="G2255" s="771"/>
      <c r="H2255" s="674"/>
      <c r="I2255" s="675"/>
      <c r="J2255" s="676"/>
      <c r="K2255" s="677"/>
      <c r="L2255" s="678"/>
      <c r="M2255" s="678"/>
      <c r="N2255" s="285"/>
      <c r="O2255" s="285"/>
      <c r="P2255" s="285"/>
      <c r="Q2255" s="285"/>
      <c r="R2255" s="285"/>
      <c r="S2255" s="679"/>
      <c r="T2255" s="680"/>
      <c r="U2255" s="681"/>
      <c r="V2255" s="681"/>
      <c r="W2255" s="681"/>
      <c r="X2255" s="681"/>
      <c r="Y2255" s="681"/>
      <c r="Z2255" s="682"/>
      <c r="AA2255" s="682"/>
      <c r="AB2255" s="682"/>
      <c r="AC2255" s="682"/>
      <c r="AD2255" s="675"/>
    </row>
    <row r="2256" spans="2:30" s="36" customFormat="1" ht="30" customHeight="1">
      <c r="B2256" s="37"/>
      <c r="C2256" s="683" t="s">
        <v>3139</v>
      </c>
      <c r="D2256" s="684"/>
      <c r="E2256" s="684"/>
      <c r="F2256" s="910" t="s">
        <v>3140</v>
      </c>
      <c r="G2256" s="911"/>
      <c r="H2256" s="550"/>
      <c r="I2256" s="214"/>
      <c r="J2256" s="685"/>
      <c r="K2256" s="538"/>
      <c r="L2256" s="211"/>
      <c r="M2256" s="211"/>
      <c r="N2256" s="261"/>
      <c r="O2256" s="261"/>
      <c r="P2256" s="261"/>
      <c r="Q2256" s="261"/>
      <c r="R2256" s="261"/>
      <c r="S2256" s="469"/>
      <c r="T2256" s="686"/>
      <c r="U2256" s="239"/>
      <c r="V2256" s="239"/>
      <c r="W2256" s="239"/>
      <c r="X2256" s="239"/>
      <c r="Y2256" s="239"/>
      <c r="Z2256" s="213"/>
      <c r="AA2256" s="213"/>
      <c r="AB2256" s="213"/>
      <c r="AC2256" s="213"/>
      <c r="AD2256" s="214"/>
    </row>
    <row r="2257" spans="1:30" s="36" customFormat="1" ht="30" customHeight="1">
      <c r="B2257" s="37"/>
      <c r="C2257" s="123" t="s">
        <v>3141</v>
      </c>
      <c r="D2257" s="124"/>
      <c r="E2257" s="124"/>
      <c r="F2257" s="894" t="s">
        <v>3142</v>
      </c>
      <c r="G2257" s="895"/>
      <c r="H2257" s="126"/>
      <c r="I2257" s="624"/>
      <c r="J2257" s="492"/>
      <c r="K2257" s="133"/>
      <c r="L2257" s="129"/>
      <c r="M2257" s="129"/>
      <c r="N2257" s="303"/>
      <c r="O2257" s="303"/>
      <c r="P2257" s="303"/>
      <c r="Q2257" s="303"/>
      <c r="R2257" s="303"/>
      <c r="S2257" s="304"/>
      <c r="T2257" s="96"/>
      <c r="U2257" s="97"/>
      <c r="V2257" s="97"/>
      <c r="W2257" s="97"/>
      <c r="X2257" s="97"/>
      <c r="Y2257" s="97"/>
      <c r="Z2257" s="98"/>
      <c r="AA2257" s="98"/>
      <c r="AB2257" s="98"/>
      <c r="AC2257" s="98"/>
      <c r="AD2257" s="337"/>
    </row>
    <row r="2258" spans="1:30" s="36" customFormat="1" ht="30" customHeight="1">
      <c r="B2258" s="37"/>
      <c r="C2258" s="593" t="s">
        <v>3146</v>
      </c>
      <c r="D2258" s="590"/>
      <c r="E2258" s="591"/>
      <c r="F2258" s="897" t="s">
        <v>3147</v>
      </c>
      <c r="G2258" s="898"/>
      <c r="H2258" s="383" t="s">
        <v>3324</v>
      </c>
      <c r="I2258" s="603" t="s">
        <v>553</v>
      </c>
      <c r="J2258" s="295">
        <v>682000129</v>
      </c>
      <c r="K2258" s="71" t="s">
        <v>3145</v>
      </c>
      <c r="L2258" s="384" t="s">
        <v>46</v>
      </c>
      <c r="M2258" s="384"/>
      <c r="N2258" s="142">
        <f t="shared" ref="N2258:R2259" si="1901">M2258</f>
        <v>0</v>
      </c>
      <c r="O2258" s="75">
        <f t="shared" si="1901"/>
        <v>0</v>
      </c>
      <c r="P2258" s="74">
        <f t="shared" si="1901"/>
        <v>0</v>
      </c>
      <c r="Q2258" s="74">
        <f t="shared" si="1901"/>
        <v>0</v>
      </c>
      <c r="R2258" s="74">
        <f t="shared" si="1901"/>
        <v>0</v>
      </c>
      <c r="S2258" s="302" t="s">
        <v>3325</v>
      </c>
      <c r="T2258" s="77">
        <v>0</v>
      </c>
      <c r="U2258" s="78">
        <v>0</v>
      </c>
      <c r="V2258" s="78">
        <f t="shared" ref="V2258:V2260" si="1902">ROUNDUP(Y2258,0)</f>
        <v>0</v>
      </c>
      <c r="W2258" s="78">
        <v>0</v>
      </c>
      <c r="X2258" s="78">
        <v>0</v>
      </c>
      <c r="Y2258" s="78">
        <f>(P2258/J2258)*100</f>
        <v>0</v>
      </c>
      <c r="Z2258" s="79">
        <f t="shared" ref="Z2258:AB2260" si="1903">J2258-P2258</f>
        <v>682000129</v>
      </c>
      <c r="AA2258" s="79">
        <f>J2258-Q2258</f>
        <v>682000129</v>
      </c>
      <c r="AB2258" s="79" t="e">
        <f t="shared" si="1903"/>
        <v>#VALUE!</v>
      </c>
      <c r="AC2258" s="79"/>
      <c r="AD2258" s="589"/>
    </row>
    <row r="2259" spans="1:30" s="36" customFormat="1" ht="30" customHeight="1">
      <c r="B2259" s="37"/>
      <c r="C2259" s="66" t="s">
        <v>3149</v>
      </c>
      <c r="D2259" s="590"/>
      <c r="E2259" s="591"/>
      <c r="F2259" s="762" t="s">
        <v>3150</v>
      </c>
      <c r="G2259" s="785"/>
      <c r="H2259" s="525" t="s">
        <v>3324</v>
      </c>
      <c r="I2259" s="603" t="s">
        <v>553</v>
      </c>
      <c r="J2259" s="295">
        <v>99999400</v>
      </c>
      <c r="K2259" s="71" t="s">
        <v>3145</v>
      </c>
      <c r="L2259" s="384" t="s">
        <v>46</v>
      </c>
      <c r="M2259" s="384"/>
      <c r="N2259" s="142">
        <f t="shared" si="1901"/>
        <v>0</v>
      </c>
      <c r="O2259" s="75">
        <f t="shared" si="1901"/>
        <v>0</v>
      </c>
      <c r="P2259" s="74">
        <f t="shared" si="1901"/>
        <v>0</v>
      </c>
      <c r="Q2259" s="74">
        <f t="shared" si="1901"/>
        <v>0</v>
      </c>
      <c r="R2259" s="74">
        <f t="shared" si="1901"/>
        <v>0</v>
      </c>
      <c r="S2259" s="302" t="s">
        <v>3325</v>
      </c>
      <c r="T2259" s="77">
        <v>0</v>
      </c>
      <c r="U2259" s="78">
        <v>0</v>
      </c>
      <c r="V2259" s="78">
        <f t="shared" si="1902"/>
        <v>0</v>
      </c>
      <c r="W2259" s="78">
        <v>0</v>
      </c>
      <c r="X2259" s="78">
        <v>0</v>
      </c>
      <c r="Y2259" s="78">
        <f>(P2259/J2259)*100</f>
        <v>0</v>
      </c>
      <c r="Z2259" s="79">
        <f t="shared" si="1903"/>
        <v>99999400</v>
      </c>
      <c r="AA2259" s="79">
        <f>J2259-Q2259</f>
        <v>99999400</v>
      </c>
      <c r="AB2259" s="79" t="e">
        <f t="shared" si="1903"/>
        <v>#VALUE!</v>
      </c>
      <c r="AC2259" s="79"/>
      <c r="AD2259" s="589"/>
    </row>
    <row r="2260" spans="1:30" s="464" customFormat="1" ht="30" customHeight="1">
      <c r="A2260" s="36"/>
      <c r="B2260" s="37"/>
      <c r="C2260" s="25" t="s">
        <v>3330</v>
      </c>
      <c r="D2260" s="109"/>
      <c r="E2260" s="109"/>
      <c r="F2260" s="770" t="s">
        <v>3331</v>
      </c>
      <c r="G2260" s="771"/>
      <c r="H2260" s="348"/>
      <c r="I2260" s="28"/>
      <c r="J2260" s="435">
        <f>SUM(J2261:J2285)</f>
        <v>1733030050</v>
      </c>
      <c r="K2260" s="436"/>
      <c r="L2260" s="320"/>
      <c r="M2260" s="320"/>
      <c r="N2260" s="435">
        <f>SUM(N2261:N2285)</f>
        <v>337014639</v>
      </c>
      <c r="O2260" s="435">
        <f>SUM(O2261:O2285)</f>
        <v>659853670</v>
      </c>
      <c r="P2260" s="435">
        <f>SUM(P2261:P2285)</f>
        <v>670274320</v>
      </c>
      <c r="Q2260" s="435">
        <f>SUM(Q2261:Q2285)</f>
        <v>980607392</v>
      </c>
      <c r="R2260" s="435">
        <f>SUM(R2261:R2285)</f>
        <v>670274320</v>
      </c>
      <c r="S2260" s="389"/>
      <c r="T2260" s="259">
        <v>39</v>
      </c>
      <c r="U2260" s="259">
        <f t="shared" ref="U2260" si="1904">ROUNDUP(X2260,0)</f>
        <v>57</v>
      </c>
      <c r="V2260" s="259">
        <f t="shared" si="1902"/>
        <v>39</v>
      </c>
      <c r="W2260" s="259">
        <v>31.708915184046983</v>
      </c>
      <c r="X2260" s="259">
        <f t="shared" ref="X2260" si="1905">Q2260/J2260*100</f>
        <v>56.583403848075221</v>
      </c>
      <c r="Y2260" s="259">
        <f>(P2260/J2260)*100</f>
        <v>38.67643956895035</v>
      </c>
      <c r="Z2260" s="29">
        <f t="shared" si="1903"/>
        <v>1062755730</v>
      </c>
      <c r="AA2260" s="29">
        <f>J2260-Q2260</f>
        <v>752422658</v>
      </c>
      <c r="AB2260" s="29">
        <f t="shared" si="1903"/>
        <v>-670274320</v>
      </c>
      <c r="AC2260" s="111"/>
      <c r="AD2260" s="112"/>
    </row>
    <row r="2261" spans="1:30" s="464" customFormat="1" ht="30" customHeight="1">
      <c r="A2261" s="5"/>
      <c r="B2261" s="24"/>
      <c r="C2261" s="907" t="s">
        <v>3270</v>
      </c>
      <c r="D2261" s="908"/>
      <c r="E2261" s="909"/>
      <c r="F2261" s="800" t="s">
        <v>38</v>
      </c>
      <c r="G2261" s="850"/>
      <c r="H2261" s="594"/>
      <c r="I2261" s="595"/>
      <c r="J2261" s="391"/>
      <c r="K2261" s="216"/>
      <c r="L2261" s="596"/>
      <c r="M2261" s="596"/>
      <c r="N2261" s="597"/>
      <c r="O2261" s="597"/>
      <c r="P2261" s="597"/>
      <c r="Q2261" s="597"/>
      <c r="R2261" s="597"/>
      <c r="S2261" s="119"/>
      <c r="T2261" s="393"/>
      <c r="U2261" s="120"/>
      <c r="V2261" s="120"/>
      <c r="W2261" s="120"/>
      <c r="X2261" s="120"/>
      <c r="Y2261" s="120"/>
      <c r="Z2261" s="210"/>
      <c r="AA2261" s="210"/>
      <c r="AB2261" s="210"/>
      <c r="AC2261" s="42"/>
      <c r="AD2261" s="122"/>
    </row>
    <row r="2262" spans="1:30" s="464" customFormat="1" ht="30" customHeight="1">
      <c r="A2262" s="5"/>
      <c r="B2262" s="24"/>
      <c r="C2262" s="51" t="s">
        <v>3247</v>
      </c>
      <c r="D2262" s="171"/>
      <c r="E2262" s="171"/>
      <c r="F2262" s="802" t="s">
        <v>40</v>
      </c>
      <c r="G2262" s="803"/>
      <c r="H2262" s="594"/>
      <c r="I2262" s="595"/>
      <c r="J2262" s="641"/>
      <c r="K2262" s="642"/>
      <c r="L2262" s="643"/>
      <c r="M2262" s="643"/>
      <c r="N2262" s="608"/>
      <c r="O2262" s="608"/>
      <c r="P2262" s="608"/>
      <c r="Q2262" s="608"/>
      <c r="R2262" s="608"/>
      <c r="S2262" s="479"/>
      <c r="T2262" s="220"/>
      <c r="U2262" s="220"/>
      <c r="V2262" s="220"/>
      <c r="W2262" s="220"/>
      <c r="X2262" s="220"/>
      <c r="Y2262" s="220"/>
      <c r="Z2262" s="215"/>
      <c r="AA2262" s="215"/>
      <c r="AB2262" s="215"/>
      <c r="AC2262" s="63"/>
      <c r="AD2262" s="221"/>
    </row>
    <row r="2263" spans="1:30" s="36" customFormat="1" ht="30" customHeight="1">
      <c r="B2263" s="37"/>
      <c r="C2263" s="66" t="s">
        <v>3248</v>
      </c>
      <c r="D2263" s="67"/>
      <c r="E2263" s="67"/>
      <c r="F2263" s="762" t="s">
        <v>49</v>
      </c>
      <c r="G2263" s="765"/>
      <c r="H2263" s="609"/>
      <c r="I2263" s="603" t="s">
        <v>546</v>
      </c>
      <c r="J2263" s="295">
        <v>1975000</v>
      </c>
      <c r="K2263" s="71" t="s">
        <v>45</v>
      </c>
      <c r="L2263" s="384" t="s">
        <v>46</v>
      </c>
      <c r="M2263" s="384"/>
      <c r="N2263" s="142">
        <v>756200</v>
      </c>
      <c r="O2263" s="75">
        <f t="shared" ref="O2263:R2264" si="1906">N2263</f>
        <v>756200</v>
      </c>
      <c r="P2263" s="74">
        <f t="shared" si="1906"/>
        <v>756200</v>
      </c>
      <c r="Q2263" s="74">
        <f t="shared" si="1906"/>
        <v>756200</v>
      </c>
      <c r="R2263" s="74">
        <f t="shared" si="1906"/>
        <v>756200</v>
      </c>
      <c r="S2263" s="588" t="s">
        <v>3332</v>
      </c>
      <c r="T2263" s="77">
        <v>39</v>
      </c>
      <c r="U2263" s="78">
        <f t="shared" ref="U2263:V2264" si="1907">ROUNDUP(X2263,0)</f>
        <v>39</v>
      </c>
      <c r="V2263" s="78">
        <f t="shared" si="1907"/>
        <v>39</v>
      </c>
      <c r="W2263" s="78">
        <v>31.708915184046983</v>
      </c>
      <c r="X2263" s="78">
        <f t="shared" ref="X2263:X2264" si="1908">Q2263/J2263*100</f>
        <v>38.288607594936707</v>
      </c>
      <c r="Y2263" s="78">
        <f>(P2263/J2263)*100</f>
        <v>38.288607594936707</v>
      </c>
      <c r="Z2263" s="79">
        <f t="shared" ref="Z2263:AB2264" si="1909">J2263-P2263</f>
        <v>1218800</v>
      </c>
      <c r="AA2263" s="79">
        <f>J2263-Q2263</f>
        <v>1218800</v>
      </c>
      <c r="AB2263" s="79" t="e">
        <f t="shared" si="1909"/>
        <v>#VALUE!</v>
      </c>
      <c r="AC2263" s="79"/>
      <c r="AD2263" s="589"/>
    </row>
    <row r="2264" spans="1:30" s="464" customFormat="1" ht="30" customHeight="1">
      <c r="A2264" s="36"/>
      <c r="B2264" s="37"/>
      <c r="C2264" s="66" t="s">
        <v>3333</v>
      </c>
      <c r="D2264" s="67"/>
      <c r="E2264" s="67"/>
      <c r="F2264" s="762" t="s">
        <v>170</v>
      </c>
      <c r="G2264" s="765"/>
      <c r="H2264" s="687"/>
      <c r="I2264" s="603" t="s">
        <v>546</v>
      </c>
      <c r="J2264" s="295">
        <v>17810000</v>
      </c>
      <c r="K2264" s="71" t="s">
        <v>45</v>
      </c>
      <c r="L2264" s="384" t="s">
        <v>46</v>
      </c>
      <c r="M2264" s="653"/>
      <c r="N2264" s="142">
        <f t="shared" ref="N2264" si="1910">M2264</f>
        <v>0</v>
      </c>
      <c r="O2264" s="75">
        <f t="shared" si="1906"/>
        <v>0</v>
      </c>
      <c r="P2264" s="74">
        <f t="shared" si="1906"/>
        <v>0</v>
      </c>
      <c r="Q2264" s="74">
        <f t="shared" si="1906"/>
        <v>0</v>
      </c>
      <c r="R2264" s="74">
        <f t="shared" si="1906"/>
        <v>0</v>
      </c>
      <c r="S2264" s="588" t="s">
        <v>3332</v>
      </c>
      <c r="T2264" s="77">
        <v>0</v>
      </c>
      <c r="U2264" s="78">
        <f t="shared" si="1907"/>
        <v>0</v>
      </c>
      <c r="V2264" s="78">
        <f t="shared" si="1907"/>
        <v>0</v>
      </c>
      <c r="W2264" s="78">
        <v>31.708915184046983</v>
      </c>
      <c r="X2264" s="78">
        <f t="shared" si="1908"/>
        <v>0</v>
      </c>
      <c r="Y2264" s="78">
        <f>(P2264/J2264)*100</f>
        <v>0</v>
      </c>
      <c r="Z2264" s="79">
        <f t="shared" si="1909"/>
        <v>17810000</v>
      </c>
      <c r="AA2264" s="79">
        <f>J2264-Q2264</f>
        <v>17810000</v>
      </c>
      <c r="AB2264" s="79" t="e">
        <f t="shared" si="1909"/>
        <v>#VALUE!</v>
      </c>
      <c r="AC2264" s="79"/>
      <c r="AD2264" s="589"/>
    </row>
    <row r="2265" spans="1:30" s="36" customFormat="1" ht="30" customHeight="1">
      <c r="B2265" s="37"/>
      <c r="C2265" s="51" t="s">
        <v>3169</v>
      </c>
      <c r="D2265" s="171"/>
      <c r="E2265" s="171"/>
      <c r="F2265" s="802" t="s">
        <v>51</v>
      </c>
      <c r="G2265" s="817"/>
      <c r="H2265" s="647"/>
      <c r="I2265" s="624"/>
      <c r="J2265" s="492"/>
      <c r="K2265" s="133"/>
      <c r="L2265" s="129"/>
      <c r="M2265" s="129"/>
      <c r="N2265" s="303"/>
      <c r="O2265" s="303"/>
      <c r="P2265" s="303"/>
      <c r="Q2265" s="303"/>
      <c r="R2265" s="303"/>
      <c r="S2265" s="132"/>
      <c r="T2265" s="96"/>
      <c r="U2265" s="97"/>
      <c r="V2265" s="97"/>
      <c r="W2265" s="97"/>
      <c r="X2265" s="97"/>
      <c r="Y2265" s="97"/>
      <c r="Z2265" s="98"/>
      <c r="AA2265" s="98"/>
      <c r="AB2265" s="98"/>
      <c r="AC2265" s="98"/>
      <c r="AD2265" s="337"/>
    </row>
    <row r="2266" spans="1:30" s="36" customFormat="1" ht="30" customHeight="1">
      <c r="B2266" s="37"/>
      <c r="C2266" s="66" t="s">
        <v>3252</v>
      </c>
      <c r="D2266" s="67"/>
      <c r="E2266" s="67"/>
      <c r="F2266" s="762" t="s">
        <v>53</v>
      </c>
      <c r="G2266" s="765"/>
      <c r="H2266" s="609"/>
      <c r="I2266" s="603" t="s">
        <v>546</v>
      </c>
      <c r="J2266" s="295">
        <v>1455099100</v>
      </c>
      <c r="K2266" s="71" t="s">
        <v>45</v>
      </c>
      <c r="L2266" s="384" t="s">
        <v>46</v>
      </c>
      <c r="M2266" s="384"/>
      <c r="N2266" s="142">
        <v>277440039</v>
      </c>
      <c r="O2266" s="75">
        <v>580480170</v>
      </c>
      <c r="P2266" s="74">
        <v>550735120</v>
      </c>
      <c r="Q2266" s="74">
        <v>841201892</v>
      </c>
      <c r="R2266" s="74">
        <v>550735120</v>
      </c>
      <c r="S2266" s="588" t="s">
        <v>3332</v>
      </c>
      <c r="T2266" s="77">
        <v>38</v>
      </c>
      <c r="U2266" s="78">
        <f t="shared" ref="U2266:V2268" si="1911">ROUNDUP(X2266,0)</f>
        <v>58</v>
      </c>
      <c r="V2266" s="78">
        <f t="shared" si="1911"/>
        <v>38</v>
      </c>
      <c r="W2266" s="78">
        <v>31.708915184046983</v>
      </c>
      <c r="X2266" s="78">
        <f t="shared" ref="X2266:X2268" si="1912">Q2266/J2266*100</f>
        <v>57.810625544335778</v>
      </c>
      <c r="Y2266" s="78">
        <f>(P2266/J2266)*100</f>
        <v>37.848633127461902</v>
      </c>
      <c r="Z2266" s="79">
        <f t="shared" ref="Z2266:AB2268" si="1913">J2266-P2266</f>
        <v>904363980</v>
      </c>
      <c r="AA2266" s="79">
        <f>J2266-Q2266</f>
        <v>613897208</v>
      </c>
      <c r="AB2266" s="79" t="e">
        <f t="shared" si="1913"/>
        <v>#VALUE!</v>
      </c>
      <c r="AC2266" s="79"/>
      <c r="AD2266" s="589"/>
    </row>
    <row r="2267" spans="1:30" s="36" customFormat="1" ht="30" customHeight="1">
      <c r="B2267" s="37"/>
      <c r="C2267" s="66" t="s">
        <v>3114</v>
      </c>
      <c r="D2267" s="67"/>
      <c r="E2267" s="67"/>
      <c r="F2267" s="762" t="s">
        <v>174</v>
      </c>
      <c r="G2267" s="765"/>
      <c r="H2267" s="609"/>
      <c r="I2267" s="603" t="s">
        <v>546</v>
      </c>
      <c r="J2267" s="295">
        <v>25160400</v>
      </c>
      <c r="K2267" s="71" t="s">
        <v>45</v>
      </c>
      <c r="L2267" s="384" t="s">
        <v>46</v>
      </c>
      <c r="M2267" s="384"/>
      <c r="N2267" s="142">
        <v>6290100</v>
      </c>
      <c r="O2267" s="75">
        <v>6290100</v>
      </c>
      <c r="P2267" s="74">
        <v>12580200</v>
      </c>
      <c r="Q2267" s="74">
        <v>12580200</v>
      </c>
      <c r="R2267" s="74">
        <v>12580200</v>
      </c>
      <c r="S2267" s="588" t="s">
        <v>3332</v>
      </c>
      <c r="T2267" s="77">
        <v>50</v>
      </c>
      <c r="U2267" s="78">
        <f t="shared" si="1911"/>
        <v>50</v>
      </c>
      <c r="V2267" s="78">
        <f t="shared" si="1911"/>
        <v>50</v>
      </c>
      <c r="W2267" s="78">
        <v>31.708915184046983</v>
      </c>
      <c r="X2267" s="78">
        <f t="shared" si="1912"/>
        <v>50</v>
      </c>
      <c r="Y2267" s="78">
        <f>(P2267/J2267)*100</f>
        <v>50</v>
      </c>
      <c r="Z2267" s="79">
        <f t="shared" si="1913"/>
        <v>12580200</v>
      </c>
      <c r="AA2267" s="79">
        <f>J2267-Q2267</f>
        <v>12580200</v>
      </c>
      <c r="AB2267" s="79" t="e">
        <f t="shared" si="1913"/>
        <v>#VALUE!</v>
      </c>
      <c r="AC2267" s="79"/>
      <c r="AD2267" s="589"/>
    </row>
    <row r="2268" spans="1:30" s="36" customFormat="1" ht="30" customHeight="1">
      <c r="B2268" s="37"/>
      <c r="C2268" s="66" t="s">
        <v>3253</v>
      </c>
      <c r="D2268" s="67"/>
      <c r="E2268" s="67"/>
      <c r="F2268" s="762" t="s">
        <v>57</v>
      </c>
      <c r="G2268" s="765"/>
      <c r="H2268" s="609"/>
      <c r="I2268" s="603" t="s">
        <v>546</v>
      </c>
      <c r="J2268" s="295">
        <v>2165300</v>
      </c>
      <c r="K2268" s="71" t="s">
        <v>45</v>
      </c>
      <c r="L2268" s="384" t="s">
        <v>46</v>
      </c>
      <c r="M2268" s="384"/>
      <c r="N2268" s="142">
        <v>825900</v>
      </c>
      <c r="O2268" s="75">
        <v>825900</v>
      </c>
      <c r="P2268" s="74">
        <v>825900</v>
      </c>
      <c r="Q2268" s="74">
        <v>825900</v>
      </c>
      <c r="R2268" s="74">
        <v>825900</v>
      </c>
      <c r="S2268" s="588" t="s">
        <v>3332</v>
      </c>
      <c r="T2268" s="77">
        <v>39</v>
      </c>
      <c r="U2268" s="78">
        <f t="shared" si="1911"/>
        <v>39</v>
      </c>
      <c r="V2268" s="78">
        <f t="shared" si="1911"/>
        <v>39</v>
      </c>
      <c r="W2268" s="78">
        <v>31.708915184046983</v>
      </c>
      <c r="X2268" s="78">
        <f t="shared" si="1912"/>
        <v>38.142520666882184</v>
      </c>
      <c r="Y2268" s="78">
        <f>(P2268/J2268)*100</f>
        <v>38.142520666882184</v>
      </c>
      <c r="Z2268" s="79">
        <f t="shared" si="1913"/>
        <v>1339400</v>
      </c>
      <c r="AA2268" s="79">
        <f>J2268-Q2268</f>
        <v>1339400</v>
      </c>
      <c r="AB2268" s="79" t="e">
        <f t="shared" si="1913"/>
        <v>#VALUE!</v>
      </c>
      <c r="AC2268" s="79"/>
      <c r="AD2268" s="589"/>
    </row>
    <row r="2269" spans="1:30" s="36" customFormat="1" ht="30" customHeight="1">
      <c r="B2269" s="37"/>
      <c r="C2269" s="51" t="s">
        <v>3254</v>
      </c>
      <c r="D2269" s="171"/>
      <c r="E2269" s="171"/>
      <c r="F2269" s="802" t="s">
        <v>63</v>
      </c>
      <c r="G2269" s="817"/>
      <c r="H2269" s="647"/>
      <c r="I2269" s="624"/>
      <c r="J2269" s="492"/>
      <c r="K2269" s="133"/>
      <c r="L2269" s="129"/>
      <c r="M2269" s="129"/>
      <c r="N2269" s="303"/>
      <c r="O2269" s="303"/>
      <c r="P2269" s="303"/>
      <c r="Q2269" s="303"/>
      <c r="R2269" s="303"/>
      <c r="S2269" s="132"/>
      <c r="T2269" s="96"/>
      <c r="U2269" s="97"/>
      <c r="V2269" s="97"/>
      <c r="W2269" s="97"/>
      <c r="X2269" s="97"/>
      <c r="Y2269" s="97"/>
      <c r="Z2269" s="98"/>
      <c r="AA2269" s="98"/>
      <c r="AB2269" s="98"/>
      <c r="AC2269" s="98"/>
      <c r="AD2269" s="337"/>
    </row>
    <row r="2270" spans="1:30" s="36" customFormat="1" ht="30" customHeight="1">
      <c r="B2270" s="37"/>
      <c r="C2270" s="66" t="s">
        <v>3274</v>
      </c>
      <c r="D2270" s="67"/>
      <c r="E2270" s="67"/>
      <c r="F2270" s="762" t="s">
        <v>65</v>
      </c>
      <c r="G2270" s="765"/>
      <c r="H2270" s="609"/>
      <c r="I2270" s="603" t="s">
        <v>546</v>
      </c>
      <c r="J2270" s="295">
        <v>3020300</v>
      </c>
      <c r="K2270" s="71" t="s">
        <v>45</v>
      </c>
      <c r="L2270" s="384" t="s">
        <v>46</v>
      </c>
      <c r="M2270" s="384"/>
      <c r="N2270" s="142">
        <v>581000</v>
      </c>
      <c r="O2270" s="75">
        <v>581000</v>
      </c>
      <c r="P2270" s="74">
        <v>911800</v>
      </c>
      <c r="Q2270" s="74">
        <v>1499900</v>
      </c>
      <c r="R2270" s="74">
        <v>911800</v>
      </c>
      <c r="S2270" s="588" t="s">
        <v>3332</v>
      </c>
      <c r="T2270" s="77">
        <v>31</v>
      </c>
      <c r="U2270" s="78">
        <f t="shared" ref="U2270:V2273" si="1914">ROUNDUP(X2270,0)</f>
        <v>50</v>
      </c>
      <c r="V2270" s="78">
        <f t="shared" si="1914"/>
        <v>31</v>
      </c>
      <c r="W2270" s="78">
        <v>31.708915184046983</v>
      </c>
      <c r="X2270" s="78">
        <f t="shared" ref="X2270:X2273" si="1915">Q2270/J2270*100</f>
        <v>49.660629738767668</v>
      </c>
      <c r="Y2270" s="78">
        <f>(P2270/J2270)*100</f>
        <v>30.189054067476739</v>
      </c>
      <c r="Z2270" s="79">
        <f t="shared" ref="Z2270:AB2273" si="1916">J2270-P2270</f>
        <v>2108500</v>
      </c>
      <c r="AA2270" s="79">
        <f>J2270-Q2270</f>
        <v>1520400</v>
      </c>
      <c r="AB2270" s="79" t="e">
        <f t="shared" si="1916"/>
        <v>#VALUE!</v>
      </c>
      <c r="AC2270" s="79"/>
      <c r="AD2270" s="589"/>
    </row>
    <row r="2271" spans="1:30" s="36" customFormat="1" ht="30" customHeight="1">
      <c r="B2271" s="37"/>
      <c r="C2271" s="66" t="s">
        <v>3184</v>
      </c>
      <c r="D2271" s="67"/>
      <c r="E2271" s="67"/>
      <c r="F2271" s="762" t="s">
        <v>1835</v>
      </c>
      <c r="G2271" s="765"/>
      <c r="H2271" s="609"/>
      <c r="I2271" s="603" t="s">
        <v>546</v>
      </c>
      <c r="J2271" s="295">
        <v>13662000</v>
      </c>
      <c r="K2271" s="71" t="s">
        <v>45</v>
      </c>
      <c r="L2271" s="384" t="s">
        <v>46</v>
      </c>
      <c r="M2271" s="384"/>
      <c r="N2271" s="142">
        <v>3081000</v>
      </c>
      <c r="O2271" s="75">
        <v>3831000</v>
      </c>
      <c r="P2271" s="74">
        <v>5953000</v>
      </c>
      <c r="Q2271" s="74">
        <v>8509500</v>
      </c>
      <c r="R2271" s="74">
        <v>5953000</v>
      </c>
      <c r="S2271" s="588" t="s">
        <v>3332</v>
      </c>
      <c r="T2271" s="77">
        <v>44</v>
      </c>
      <c r="U2271" s="78">
        <f t="shared" si="1914"/>
        <v>63</v>
      </c>
      <c r="V2271" s="78">
        <f t="shared" si="1914"/>
        <v>44</v>
      </c>
      <c r="W2271" s="78">
        <v>31.708915184046983</v>
      </c>
      <c r="X2271" s="78">
        <f t="shared" si="1915"/>
        <v>62.285902503293812</v>
      </c>
      <c r="Y2271" s="78">
        <f>(P2271/J2271)*100</f>
        <v>43.573415312545748</v>
      </c>
      <c r="Z2271" s="79">
        <f t="shared" si="1916"/>
        <v>7709000</v>
      </c>
      <c r="AA2271" s="79">
        <f>J2271-Q2271</f>
        <v>5152500</v>
      </c>
      <c r="AB2271" s="79" t="e">
        <f t="shared" si="1916"/>
        <v>#VALUE!</v>
      </c>
      <c r="AC2271" s="79"/>
      <c r="AD2271" s="589"/>
    </row>
    <row r="2272" spans="1:30" s="36" customFormat="1" ht="30" customHeight="1">
      <c r="B2272" s="37"/>
      <c r="C2272" s="66" t="s">
        <v>3256</v>
      </c>
      <c r="D2272" s="67"/>
      <c r="E2272" s="67"/>
      <c r="F2272" s="762" t="s">
        <v>71</v>
      </c>
      <c r="G2272" s="765"/>
      <c r="H2272" s="609"/>
      <c r="I2272" s="603" t="s">
        <v>546</v>
      </c>
      <c r="J2272" s="295">
        <v>3928300</v>
      </c>
      <c r="K2272" s="71" t="s">
        <v>45</v>
      </c>
      <c r="L2272" s="384" t="s">
        <v>46</v>
      </c>
      <c r="M2272" s="384"/>
      <c r="N2272" s="142">
        <v>819800</v>
      </c>
      <c r="O2272" s="75">
        <v>819800</v>
      </c>
      <c r="P2272" s="74">
        <v>1809800</v>
      </c>
      <c r="Q2272" s="74">
        <v>2791800</v>
      </c>
      <c r="R2272" s="74">
        <v>1809800</v>
      </c>
      <c r="S2272" s="588" t="s">
        <v>3332</v>
      </c>
      <c r="T2272" s="77">
        <v>47</v>
      </c>
      <c r="U2272" s="78">
        <f t="shared" si="1914"/>
        <v>72</v>
      </c>
      <c r="V2272" s="78">
        <f t="shared" si="1914"/>
        <v>47</v>
      </c>
      <c r="W2272" s="78">
        <v>31.708915184046983</v>
      </c>
      <c r="X2272" s="78">
        <f t="shared" si="1915"/>
        <v>71.068910215614906</v>
      </c>
      <c r="Y2272" s="78">
        <f>(P2272/J2272)*100</f>
        <v>46.070819438433929</v>
      </c>
      <c r="Z2272" s="79">
        <f t="shared" si="1916"/>
        <v>2118500</v>
      </c>
      <c r="AA2272" s="79">
        <f>J2272-Q2272</f>
        <v>1136500</v>
      </c>
      <c r="AB2272" s="79" t="e">
        <f t="shared" si="1916"/>
        <v>#VALUE!</v>
      </c>
      <c r="AC2272" s="79"/>
      <c r="AD2272" s="589"/>
    </row>
    <row r="2273" spans="1:30" s="36" customFormat="1" ht="30" customHeight="1">
      <c r="B2273" s="37"/>
      <c r="C2273" s="66" t="s">
        <v>3334</v>
      </c>
      <c r="D2273" s="67"/>
      <c r="E2273" s="67"/>
      <c r="F2273" s="762" t="s">
        <v>3258</v>
      </c>
      <c r="G2273" s="765"/>
      <c r="H2273" s="609"/>
      <c r="I2273" s="603" t="s">
        <v>546</v>
      </c>
      <c r="J2273" s="295">
        <v>14935900</v>
      </c>
      <c r="K2273" s="71" t="s">
        <v>45</v>
      </c>
      <c r="L2273" s="384" t="s">
        <v>46</v>
      </c>
      <c r="M2273" s="384"/>
      <c r="N2273" s="142">
        <v>3731900</v>
      </c>
      <c r="O2273" s="75">
        <v>3731900</v>
      </c>
      <c r="P2273" s="74">
        <v>7059700</v>
      </c>
      <c r="Q2273" s="74">
        <v>10629500</v>
      </c>
      <c r="R2273" s="74">
        <v>7059700</v>
      </c>
      <c r="S2273" s="588" t="s">
        <v>3332</v>
      </c>
      <c r="T2273" s="77">
        <v>48</v>
      </c>
      <c r="U2273" s="78">
        <f t="shared" si="1914"/>
        <v>72</v>
      </c>
      <c r="V2273" s="78">
        <f t="shared" si="1914"/>
        <v>48</v>
      </c>
      <c r="W2273" s="78">
        <v>31.708915184046983</v>
      </c>
      <c r="X2273" s="78">
        <f t="shared" si="1915"/>
        <v>71.167455593569855</v>
      </c>
      <c r="Y2273" s="78">
        <f>(P2273/J2273)*100</f>
        <v>47.266652829759167</v>
      </c>
      <c r="Z2273" s="79">
        <f t="shared" si="1916"/>
        <v>7876200</v>
      </c>
      <c r="AA2273" s="79">
        <f>J2273-Q2273</f>
        <v>4306400</v>
      </c>
      <c r="AB2273" s="79" t="e">
        <f t="shared" si="1916"/>
        <v>#VALUE!</v>
      </c>
      <c r="AC2273" s="79"/>
      <c r="AD2273" s="589"/>
    </row>
    <row r="2274" spans="1:30" s="36" customFormat="1" ht="30" customHeight="1">
      <c r="B2274" s="37"/>
      <c r="C2274" s="51" t="s">
        <v>3124</v>
      </c>
      <c r="D2274" s="171"/>
      <c r="E2274" s="171"/>
      <c r="F2274" s="802" t="s">
        <v>79</v>
      </c>
      <c r="G2274" s="817"/>
      <c r="H2274" s="647"/>
      <c r="I2274" s="624"/>
      <c r="J2274" s="492"/>
      <c r="K2274" s="133"/>
      <c r="L2274" s="129"/>
      <c r="M2274" s="129"/>
      <c r="N2274" s="303"/>
      <c r="O2274" s="303"/>
      <c r="P2274" s="303"/>
      <c r="Q2274" s="303"/>
      <c r="R2274" s="303"/>
      <c r="S2274" s="132"/>
      <c r="T2274" s="96"/>
      <c r="U2274" s="97"/>
      <c r="V2274" s="97"/>
      <c r="W2274" s="97"/>
      <c r="X2274" s="97"/>
      <c r="Y2274" s="97"/>
      <c r="Z2274" s="98"/>
      <c r="AA2274" s="98"/>
      <c r="AB2274" s="98"/>
      <c r="AC2274" s="98"/>
      <c r="AD2274" s="337"/>
    </row>
    <row r="2275" spans="1:30" s="36" customFormat="1" ht="30" customHeight="1">
      <c r="B2275" s="37"/>
      <c r="C2275" s="66" t="s">
        <v>3260</v>
      </c>
      <c r="D2275" s="67"/>
      <c r="E2275" s="67"/>
      <c r="F2275" s="762" t="s">
        <v>81</v>
      </c>
      <c r="G2275" s="765"/>
      <c r="H2275" s="609"/>
      <c r="I2275" s="603" t="s">
        <v>546</v>
      </c>
      <c r="J2275" s="295">
        <v>700000</v>
      </c>
      <c r="K2275" s="71" t="s">
        <v>45</v>
      </c>
      <c r="L2275" s="384" t="s">
        <v>46</v>
      </c>
      <c r="M2275" s="384"/>
      <c r="N2275" s="142">
        <v>100000</v>
      </c>
      <c r="O2275" s="75">
        <v>100000</v>
      </c>
      <c r="P2275" s="74">
        <v>200000</v>
      </c>
      <c r="Q2275" s="74">
        <v>200000</v>
      </c>
      <c r="R2275" s="74">
        <v>200000</v>
      </c>
      <c r="S2275" s="588" t="s">
        <v>3332</v>
      </c>
      <c r="T2275" s="77">
        <v>29</v>
      </c>
      <c r="U2275" s="78">
        <f t="shared" ref="U2275:V2277" si="1917">ROUNDUP(X2275,0)</f>
        <v>29</v>
      </c>
      <c r="V2275" s="78">
        <f t="shared" si="1917"/>
        <v>29</v>
      </c>
      <c r="W2275" s="78">
        <v>31.708915184046983</v>
      </c>
      <c r="X2275" s="78">
        <f t="shared" ref="X2275:X2277" si="1918">Q2275/J2275*100</f>
        <v>28.571428571428569</v>
      </c>
      <c r="Y2275" s="78">
        <f>(P2275/J2275)*100</f>
        <v>28.571428571428569</v>
      </c>
      <c r="Z2275" s="79">
        <f t="shared" ref="Z2275:AB2277" si="1919">J2275-P2275</f>
        <v>500000</v>
      </c>
      <c r="AA2275" s="79">
        <f>J2275-Q2275</f>
        <v>500000</v>
      </c>
      <c r="AB2275" s="79" t="e">
        <f t="shared" si="1919"/>
        <v>#VALUE!</v>
      </c>
      <c r="AC2275" s="79"/>
      <c r="AD2275" s="589"/>
    </row>
    <row r="2276" spans="1:30" s="36" customFormat="1" ht="30" customHeight="1">
      <c r="B2276" s="37"/>
      <c r="C2276" s="66" t="s">
        <v>3261</v>
      </c>
      <c r="D2276" s="67"/>
      <c r="E2276" s="67"/>
      <c r="F2276" s="762" t="s">
        <v>83</v>
      </c>
      <c r="G2276" s="765"/>
      <c r="H2276" s="609"/>
      <c r="I2276" s="603" t="s">
        <v>546</v>
      </c>
      <c r="J2276" s="295">
        <v>5059700</v>
      </c>
      <c r="K2276" s="71" t="s">
        <v>45</v>
      </c>
      <c r="L2276" s="384" t="s">
        <v>46</v>
      </c>
      <c r="M2276" s="384"/>
      <c r="N2276" s="142">
        <v>1150000</v>
      </c>
      <c r="O2276" s="75">
        <v>1150000</v>
      </c>
      <c r="P2276" s="74">
        <v>1555000</v>
      </c>
      <c r="Q2276" s="74">
        <v>1728000</v>
      </c>
      <c r="R2276" s="74">
        <v>1555000</v>
      </c>
      <c r="S2276" s="588" t="s">
        <v>3332</v>
      </c>
      <c r="T2276" s="77">
        <v>31</v>
      </c>
      <c r="U2276" s="78">
        <f t="shared" si="1917"/>
        <v>35</v>
      </c>
      <c r="V2276" s="78">
        <f t="shared" si="1917"/>
        <v>31</v>
      </c>
      <c r="W2276" s="78">
        <v>31.708915184046983</v>
      </c>
      <c r="X2276" s="78">
        <f t="shared" si="1918"/>
        <v>34.152222463782437</v>
      </c>
      <c r="Y2276" s="78">
        <f>(P2276/J2276)*100</f>
        <v>30.733047413878296</v>
      </c>
      <c r="Z2276" s="79">
        <f t="shared" si="1919"/>
        <v>3504700</v>
      </c>
      <c r="AA2276" s="79">
        <f>J2276-Q2276</f>
        <v>3331700</v>
      </c>
      <c r="AB2276" s="79" t="e">
        <f t="shared" si="1919"/>
        <v>#VALUE!</v>
      </c>
      <c r="AC2276" s="79"/>
      <c r="AD2276" s="589"/>
    </row>
    <row r="2277" spans="1:30" s="36" customFormat="1" ht="30" customHeight="1">
      <c r="B2277" s="37"/>
      <c r="C2277" s="66" t="s">
        <v>3127</v>
      </c>
      <c r="D2277" s="67"/>
      <c r="E2277" s="67"/>
      <c r="F2277" s="762" t="s">
        <v>87</v>
      </c>
      <c r="G2277" s="765"/>
      <c r="H2277" s="603"/>
      <c r="I2277" s="603" t="s">
        <v>546</v>
      </c>
      <c r="J2277" s="295">
        <v>54496800</v>
      </c>
      <c r="K2277" s="71" t="s">
        <v>45</v>
      </c>
      <c r="L2277" s="384" t="s">
        <v>46</v>
      </c>
      <c r="M2277" s="384"/>
      <c r="N2277" s="142">
        <v>13500000</v>
      </c>
      <c r="O2277" s="75">
        <v>13500000</v>
      </c>
      <c r="P2277" s="74">
        <v>27000000</v>
      </c>
      <c r="Q2277" s="74">
        <v>31748400</v>
      </c>
      <c r="R2277" s="74">
        <v>27000000</v>
      </c>
      <c r="S2277" s="588" t="s">
        <v>3332</v>
      </c>
      <c r="T2277" s="77">
        <v>50</v>
      </c>
      <c r="U2277" s="78">
        <f t="shared" si="1917"/>
        <v>59</v>
      </c>
      <c r="V2277" s="78">
        <f t="shared" si="1917"/>
        <v>50</v>
      </c>
      <c r="W2277" s="78">
        <v>31.708915184046983</v>
      </c>
      <c r="X2277" s="78">
        <f t="shared" si="1918"/>
        <v>58.257365570088517</v>
      </c>
      <c r="Y2277" s="78">
        <f>(P2277/J2277)*100</f>
        <v>49.544193420531116</v>
      </c>
      <c r="Z2277" s="79">
        <f t="shared" si="1919"/>
        <v>27496800</v>
      </c>
      <c r="AA2277" s="79">
        <f>J2277-Q2277</f>
        <v>22748400</v>
      </c>
      <c r="AB2277" s="79" t="e">
        <f t="shared" si="1919"/>
        <v>#VALUE!</v>
      </c>
      <c r="AC2277" s="79"/>
      <c r="AD2277" s="589"/>
    </row>
    <row r="2278" spans="1:30" s="36" customFormat="1" ht="30" customHeight="1">
      <c r="B2278" s="37"/>
      <c r="C2278" s="51" t="s">
        <v>3263</v>
      </c>
      <c r="D2278" s="171"/>
      <c r="E2278" s="171"/>
      <c r="F2278" s="802" t="s">
        <v>90</v>
      </c>
      <c r="G2278" s="817"/>
      <c r="H2278" s="624"/>
      <c r="I2278" s="624"/>
      <c r="J2278" s="492"/>
      <c r="K2278" s="133"/>
      <c r="L2278" s="129"/>
      <c r="M2278" s="129"/>
      <c r="N2278" s="303"/>
      <c r="O2278" s="303"/>
      <c r="P2278" s="303"/>
      <c r="Q2278" s="303"/>
      <c r="R2278" s="303"/>
      <c r="S2278" s="132"/>
      <c r="T2278" s="96"/>
      <c r="U2278" s="97"/>
      <c r="V2278" s="97"/>
      <c r="W2278" s="97"/>
      <c r="X2278" s="97"/>
      <c r="Y2278" s="97"/>
      <c r="Z2278" s="98"/>
      <c r="AA2278" s="98"/>
      <c r="AB2278" s="98"/>
      <c r="AC2278" s="98"/>
      <c r="AD2278" s="337"/>
    </row>
    <row r="2279" spans="1:30" s="36" customFormat="1" ht="30" customHeight="1">
      <c r="B2279" s="37"/>
      <c r="C2279" s="66" t="s">
        <v>3264</v>
      </c>
      <c r="D2279" s="67"/>
      <c r="E2279" s="67"/>
      <c r="F2279" s="762" t="s">
        <v>92</v>
      </c>
      <c r="G2279" s="765"/>
      <c r="H2279" s="603"/>
      <c r="I2279" s="603" t="s">
        <v>546</v>
      </c>
      <c r="J2279" s="295">
        <v>15294050</v>
      </c>
      <c r="K2279" s="71" t="s">
        <v>45</v>
      </c>
      <c r="L2279" s="384" t="s">
        <v>46</v>
      </c>
      <c r="M2279" s="384"/>
      <c r="N2279" s="142">
        <v>2880000</v>
      </c>
      <c r="O2279" s="75">
        <v>4810000</v>
      </c>
      <c r="P2279" s="74">
        <v>5760000</v>
      </c>
      <c r="Q2279" s="74">
        <v>7760000</v>
      </c>
      <c r="R2279" s="74">
        <v>5760000</v>
      </c>
      <c r="S2279" s="588" t="s">
        <v>3332</v>
      </c>
      <c r="T2279" s="77">
        <v>38</v>
      </c>
      <c r="U2279" s="78">
        <f t="shared" ref="U2279:V2282" si="1920">ROUNDUP(X2279,0)</f>
        <v>51</v>
      </c>
      <c r="V2279" s="78">
        <f t="shared" si="1920"/>
        <v>38</v>
      </c>
      <c r="W2279" s="78">
        <v>31.708915184046983</v>
      </c>
      <c r="X2279" s="78">
        <f t="shared" ref="X2279:X2282" si="1921">Q2279/J2279*100</f>
        <v>50.738685959572514</v>
      </c>
      <c r="Y2279" s="78">
        <f>(P2279/J2279)*100</f>
        <v>37.661705042156918</v>
      </c>
      <c r="Z2279" s="79">
        <f t="shared" ref="Z2279:AB2282" si="1922">J2279-P2279</f>
        <v>9534050</v>
      </c>
      <c r="AA2279" s="79">
        <f>J2279-Q2279</f>
        <v>7534050</v>
      </c>
      <c r="AB2279" s="79" t="e">
        <f t="shared" si="1922"/>
        <v>#VALUE!</v>
      </c>
      <c r="AC2279" s="79"/>
      <c r="AD2279" s="589"/>
    </row>
    <row r="2280" spans="1:30" s="36" customFormat="1" ht="30" customHeight="1">
      <c r="B2280" s="37"/>
      <c r="C2280" s="66" t="s">
        <v>3278</v>
      </c>
      <c r="D2280" s="67"/>
      <c r="E2280" s="67"/>
      <c r="F2280" s="762" t="s">
        <v>501</v>
      </c>
      <c r="G2280" s="765"/>
      <c r="H2280" s="603"/>
      <c r="I2280" s="603" t="s">
        <v>546</v>
      </c>
      <c r="J2280" s="295">
        <v>32198600</v>
      </c>
      <c r="K2280" s="71" t="s">
        <v>45</v>
      </c>
      <c r="L2280" s="384" t="s">
        <v>46</v>
      </c>
      <c r="M2280" s="384"/>
      <c r="N2280" s="142">
        <v>8498600</v>
      </c>
      <c r="O2280" s="75">
        <v>25398600</v>
      </c>
      <c r="P2280" s="74">
        <v>25398600</v>
      </c>
      <c r="Q2280" s="74">
        <v>25398600</v>
      </c>
      <c r="R2280" s="74">
        <v>25398600</v>
      </c>
      <c r="S2280" s="588" t="s">
        <v>3332</v>
      </c>
      <c r="T2280" s="77">
        <v>79</v>
      </c>
      <c r="U2280" s="78">
        <f t="shared" si="1920"/>
        <v>79</v>
      </c>
      <c r="V2280" s="78">
        <f t="shared" si="1920"/>
        <v>79</v>
      </c>
      <c r="W2280" s="78">
        <v>31.708915184046983</v>
      </c>
      <c r="X2280" s="78">
        <f t="shared" si="1921"/>
        <v>78.881069363264245</v>
      </c>
      <c r="Y2280" s="78">
        <f>(P2280/J2280)*100</f>
        <v>78.881069363264245</v>
      </c>
      <c r="Z2280" s="79">
        <f t="shared" si="1922"/>
        <v>6800000</v>
      </c>
      <c r="AA2280" s="79">
        <f>J2280-Q2280</f>
        <v>6800000</v>
      </c>
      <c r="AB2280" s="79" t="e">
        <f t="shared" si="1922"/>
        <v>#VALUE!</v>
      </c>
      <c r="AC2280" s="79"/>
      <c r="AD2280" s="589"/>
    </row>
    <row r="2281" spans="1:30" s="36" customFormat="1" ht="33" customHeight="1">
      <c r="B2281" s="37"/>
      <c r="C2281" s="66" t="s">
        <v>3130</v>
      </c>
      <c r="D2281" s="67"/>
      <c r="E2281" s="67"/>
      <c r="F2281" s="762" t="s">
        <v>206</v>
      </c>
      <c r="G2281" s="765"/>
      <c r="H2281" s="587"/>
      <c r="I2281" s="587" t="s">
        <v>546</v>
      </c>
      <c r="J2281" s="295">
        <v>5249100</v>
      </c>
      <c r="K2281" s="71" t="s">
        <v>45</v>
      </c>
      <c r="L2281" s="312" t="s">
        <v>46</v>
      </c>
      <c r="M2281" s="312"/>
      <c r="N2281" s="335">
        <v>2624000</v>
      </c>
      <c r="O2281" s="75">
        <v>2619600</v>
      </c>
      <c r="P2281" s="74">
        <v>2624000</v>
      </c>
      <c r="Q2281" s="74">
        <v>5248000</v>
      </c>
      <c r="R2281" s="74">
        <v>2624000</v>
      </c>
      <c r="S2281" s="588" t="s">
        <v>3332</v>
      </c>
      <c r="T2281" s="77">
        <v>50</v>
      </c>
      <c r="U2281" s="78">
        <f t="shared" si="1920"/>
        <v>100</v>
      </c>
      <c r="V2281" s="78">
        <f t="shared" si="1920"/>
        <v>50</v>
      </c>
      <c r="W2281" s="78">
        <v>31.708915184046983</v>
      </c>
      <c r="X2281" s="78">
        <f t="shared" si="1921"/>
        <v>99.979044026595034</v>
      </c>
      <c r="Y2281" s="78">
        <f>(P2281/J2281)*100</f>
        <v>49.989522013297517</v>
      </c>
      <c r="Z2281" s="79">
        <f t="shared" si="1922"/>
        <v>2625100</v>
      </c>
      <c r="AA2281" s="79">
        <f>J2281-Q2281</f>
        <v>1100</v>
      </c>
      <c r="AB2281" s="79" t="e">
        <f t="shared" si="1922"/>
        <v>#VALUE!</v>
      </c>
      <c r="AC2281" s="79"/>
      <c r="AD2281" s="589"/>
    </row>
    <row r="2282" spans="1:30" s="36" customFormat="1" ht="30" customHeight="1">
      <c r="B2282" s="37"/>
      <c r="C2282" s="66" t="s">
        <v>3173</v>
      </c>
      <c r="D2282" s="67"/>
      <c r="E2282" s="67"/>
      <c r="F2282" s="762" t="s">
        <v>1335</v>
      </c>
      <c r="G2282" s="765"/>
      <c r="H2282" s="587"/>
      <c r="I2282" s="587" t="s">
        <v>546</v>
      </c>
      <c r="J2282" s="295">
        <v>5249600</v>
      </c>
      <c r="K2282" s="71" t="s">
        <v>45</v>
      </c>
      <c r="L2282" s="312" t="s">
        <v>46</v>
      </c>
      <c r="M2282" s="312"/>
      <c r="N2282" s="335">
        <v>2619600</v>
      </c>
      <c r="O2282" s="75">
        <v>2624000</v>
      </c>
      <c r="P2282" s="74">
        <v>2619600</v>
      </c>
      <c r="Q2282" s="74">
        <v>5244100</v>
      </c>
      <c r="R2282" s="74">
        <v>2619600</v>
      </c>
      <c r="S2282" s="588" t="s">
        <v>3332</v>
      </c>
      <c r="T2282" s="77">
        <v>50</v>
      </c>
      <c r="U2282" s="78">
        <f t="shared" si="1920"/>
        <v>100</v>
      </c>
      <c r="V2282" s="78">
        <f t="shared" si="1920"/>
        <v>50</v>
      </c>
      <c r="W2282" s="78">
        <v>31.708915184046983</v>
      </c>
      <c r="X2282" s="78">
        <f t="shared" si="1921"/>
        <v>99.895230112770491</v>
      </c>
      <c r="Y2282" s="78">
        <f>(P2282/J2282)*100</f>
        <v>49.900944833892105</v>
      </c>
      <c r="Z2282" s="79">
        <f t="shared" si="1922"/>
        <v>2630000</v>
      </c>
      <c r="AA2282" s="79">
        <f>J2282-Q2282</f>
        <v>5500</v>
      </c>
      <c r="AB2282" s="79" t="e">
        <f t="shared" si="1922"/>
        <v>#VALUE!</v>
      </c>
      <c r="AC2282" s="79"/>
      <c r="AD2282" s="589"/>
    </row>
    <row r="2283" spans="1:30" s="36" customFormat="1" ht="30" customHeight="1">
      <c r="B2283" s="37"/>
      <c r="C2283" s="51" t="s">
        <v>3280</v>
      </c>
      <c r="D2283" s="171"/>
      <c r="E2283" s="171"/>
      <c r="F2283" s="802" t="s">
        <v>3132</v>
      </c>
      <c r="G2283" s="817"/>
      <c r="H2283" s="624"/>
      <c r="I2283" s="624"/>
      <c r="J2283" s="492"/>
      <c r="K2283" s="133"/>
      <c r="L2283" s="129"/>
      <c r="M2283" s="129"/>
      <c r="N2283" s="303"/>
      <c r="O2283" s="303"/>
      <c r="P2283" s="303"/>
      <c r="Q2283" s="303"/>
      <c r="R2283" s="303"/>
      <c r="S2283" s="132"/>
      <c r="T2283" s="96"/>
      <c r="U2283" s="97"/>
      <c r="V2283" s="97"/>
      <c r="W2283" s="97"/>
      <c r="X2283" s="97"/>
      <c r="Y2283" s="97"/>
      <c r="Z2283" s="98"/>
      <c r="AA2283" s="98"/>
      <c r="AB2283" s="98"/>
      <c r="AC2283" s="688"/>
      <c r="AD2283" s="624"/>
    </row>
    <row r="2284" spans="1:30" s="36" customFormat="1" ht="30" customHeight="1">
      <c r="B2284" s="37"/>
      <c r="C2284" s="51" t="s">
        <v>3281</v>
      </c>
      <c r="D2284" s="171"/>
      <c r="E2284" s="171"/>
      <c r="F2284" s="802" t="s">
        <v>3134</v>
      </c>
      <c r="G2284" s="817"/>
      <c r="H2284" s="624"/>
      <c r="I2284" s="624"/>
      <c r="J2284" s="492"/>
      <c r="K2284" s="133"/>
      <c r="L2284" s="129"/>
      <c r="M2284" s="129"/>
      <c r="N2284" s="303"/>
      <c r="O2284" s="303"/>
      <c r="P2284" s="303"/>
      <c r="Q2284" s="303"/>
      <c r="R2284" s="303"/>
      <c r="S2284" s="132"/>
      <c r="T2284" s="96"/>
      <c r="U2284" s="97"/>
      <c r="V2284" s="97"/>
      <c r="W2284" s="97"/>
      <c r="X2284" s="97"/>
      <c r="Y2284" s="97"/>
      <c r="Z2284" s="98"/>
      <c r="AA2284" s="98"/>
      <c r="AB2284" s="98"/>
      <c r="AC2284" s="98"/>
      <c r="AD2284" s="337"/>
    </row>
    <row r="2285" spans="1:30" s="36" customFormat="1" ht="30" customHeight="1">
      <c r="B2285" s="37"/>
      <c r="C2285" s="66" t="s">
        <v>3267</v>
      </c>
      <c r="D2285" s="67"/>
      <c r="E2285" s="67"/>
      <c r="F2285" s="762" t="s">
        <v>3136</v>
      </c>
      <c r="G2285" s="765"/>
      <c r="H2285" s="603"/>
      <c r="I2285" s="603" t="s">
        <v>546</v>
      </c>
      <c r="J2285" s="295">
        <v>77025900</v>
      </c>
      <c r="K2285" s="71" t="s">
        <v>45</v>
      </c>
      <c r="L2285" s="384" t="s">
        <v>46</v>
      </c>
      <c r="M2285" s="384"/>
      <c r="N2285" s="142">
        <v>12116500</v>
      </c>
      <c r="O2285" s="75">
        <v>12335400</v>
      </c>
      <c r="P2285" s="74">
        <v>24485400</v>
      </c>
      <c r="Q2285" s="74">
        <v>24485400</v>
      </c>
      <c r="R2285" s="74">
        <v>24485400</v>
      </c>
      <c r="S2285" s="588" t="s">
        <v>3332</v>
      </c>
      <c r="T2285" s="77">
        <v>32</v>
      </c>
      <c r="U2285" s="78">
        <f t="shared" ref="U2285:V2286" si="1923">ROUNDUP(X2285,0)</f>
        <v>32</v>
      </c>
      <c r="V2285" s="78">
        <f t="shared" si="1923"/>
        <v>32</v>
      </c>
      <c r="W2285" s="78">
        <v>31.708915184046983</v>
      </c>
      <c r="X2285" s="78">
        <f t="shared" ref="X2285" si="1924">Q2285/J2285*100</f>
        <v>31.7885282742558</v>
      </c>
      <c r="Y2285" s="78">
        <f>(P2285/J2285)*100</f>
        <v>31.7885282742558</v>
      </c>
      <c r="Z2285" s="79">
        <f t="shared" ref="Z2285:AB2286" si="1925">J2285-P2285</f>
        <v>52540500</v>
      </c>
      <c r="AA2285" s="79">
        <f>J2285-Q2285</f>
        <v>52540500</v>
      </c>
      <c r="AB2285" s="79" t="e">
        <f t="shared" si="1925"/>
        <v>#VALUE!</v>
      </c>
      <c r="AC2285" s="79"/>
      <c r="AD2285" s="589"/>
    </row>
    <row r="2286" spans="1:30" s="464" customFormat="1" ht="30" customHeight="1">
      <c r="A2286" s="36"/>
      <c r="B2286" s="37"/>
      <c r="C2286" s="25" t="s">
        <v>3335</v>
      </c>
      <c r="D2286" s="109"/>
      <c r="E2286" s="109"/>
      <c r="F2286" s="770" t="s">
        <v>3336</v>
      </c>
      <c r="G2286" s="771"/>
      <c r="H2286" s="348"/>
      <c r="I2286" s="28"/>
      <c r="J2286" s="258">
        <f>SUM(J2287:J2309)</f>
        <v>1630584300</v>
      </c>
      <c r="K2286" s="207"/>
      <c r="L2286" s="320"/>
      <c r="M2286" s="320"/>
      <c r="N2286" s="258">
        <f>SUM(N2287:N2309)</f>
        <v>184644904</v>
      </c>
      <c r="O2286" s="258">
        <f>SUM(O2287:O2309)</f>
        <v>355594149</v>
      </c>
      <c r="P2286" s="258">
        <v>490185477</v>
      </c>
      <c r="Q2286" s="258">
        <f>SUM(Q2287:Q2309)</f>
        <v>568328211</v>
      </c>
      <c r="R2286" s="258">
        <v>490185477</v>
      </c>
      <c r="S2286" s="389"/>
      <c r="T2286" s="259">
        <v>31</v>
      </c>
      <c r="U2286" s="259">
        <f t="shared" si="1923"/>
        <v>35</v>
      </c>
      <c r="V2286" s="259">
        <f t="shared" si="1923"/>
        <v>31</v>
      </c>
      <c r="W2286" s="259">
        <v>31.708915184046983</v>
      </c>
      <c r="X2286" s="259">
        <f>Q2286/J2286*100</f>
        <v>34.854267332268563</v>
      </c>
      <c r="Y2286" s="259">
        <f>(P2286/J2286)*100</f>
        <v>30.061952454712092</v>
      </c>
      <c r="Z2286" s="29">
        <f t="shared" si="1925"/>
        <v>1140398823</v>
      </c>
      <c r="AA2286" s="29">
        <f>J2286-Q2286</f>
        <v>1062256089</v>
      </c>
      <c r="AB2286" s="29">
        <f t="shared" si="1925"/>
        <v>-490185477</v>
      </c>
      <c r="AC2286" s="111"/>
      <c r="AD2286" s="112"/>
    </row>
    <row r="2287" spans="1:30" s="464" customFormat="1" ht="30" customHeight="1">
      <c r="A2287" s="5"/>
      <c r="B2287" s="24"/>
      <c r="C2287" s="907" t="s">
        <v>3270</v>
      </c>
      <c r="D2287" s="908"/>
      <c r="E2287" s="909"/>
      <c r="F2287" s="800" t="s">
        <v>38</v>
      </c>
      <c r="G2287" s="850"/>
      <c r="H2287" s="594"/>
      <c r="I2287" s="595"/>
      <c r="J2287" s="391"/>
      <c r="K2287" s="216"/>
      <c r="L2287" s="596"/>
      <c r="M2287" s="596"/>
      <c r="N2287" s="597"/>
      <c r="O2287" s="597"/>
      <c r="P2287" s="597"/>
      <c r="Q2287" s="597"/>
      <c r="R2287" s="597"/>
      <c r="S2287" s="119"/>
      <c r="T2287" s="393"/>
      <c r="U2287" s="120"/>
      <c r="V2287" s="120"/>
      <c r="W2287" s="120"/>
      <c r="X2287" s="120"/>
      <c r="Y2287" s="120"/>
      <c r="Z2287" s="210"/>
      <c r="AA2287" s="210"/>
      <c r="AB2287" s="210"/>
      <c r="AC2287" s="42"/>
      <c r="AD2287" s="122"/>
    </row>
    <row r="2288" spans="1:30" s="464" customFormat="1" ht="30" customHeight="1">
      <c r="A2288" s="5"/>
      <c r="B2288" s="24"/>
      <c r="C2288" s="51" t="s">
        <v>3247</v>
      </c>
      <c r="D2288" s="171"/>
      <c r="E2288" s="171"/>
      <c r="F2288" s="802" t="s">
        <v>40</v>
      </c>
      <c r="G2288" s="803"/>
      <c r="H2288" s="594"/>
      <c r="I2288" s="595"/>
      <c r="J2288" s="641"/>
      <c r="K2288" s="642"/>
      <c r="L2288" s="643"/>
      <c r="M2288" s="643"/>
      <c r="N2288" s="608"/>
      <c r="O2288" s="608"/>
      <c r="P2288" s="608"/>
      <c r="Q2288" s="608"/>
      <c r="R2288" s="608"/>
      <c r="S2288" s="479"/>
      <c r="T2288" s="220"/>
      <c r="U2288" s="220"/>
      <c r="V2288" s="220"/>
      <c r="W2288" s="220"/>
      <c r="X2288" s="220"/>
      <c r="Y2288" s="220"/>
      <c r="Z2288" s="215"/>
      <c r="AA2288" s="215"/>
      <c r="AB2288" s="215"/>
      <c r="AC2288" s="63"/>
      <c r="AD2288" s="221"/>
    </row>
    <row r="2289" spans="1:30" s="36" customFormat="1" ht="30" customHeight="1">
      <c r="B2289" s="37"/>
      <c r="C2289" s="66" t="s">
        <v>3248</v>
      </c>
      <c r="D2289" s="67"/>
      <c r="E2289" s="67"/>
      <c r="F2289" s="762" t="s">
        <v>49</v>
      </c>
      <c r="G2289" s="765"/>
      <c r="H2289" s="587"/>
      <c r="I2289" s="603" t="s">
        <v>605</v>
      </c>
      <c r="J2289" s="295">
        <v>1873700</v>
      </c>
      <c r="K2289" s="71" t="s">
        <v>45</v>
      </c>
      <c r="L2289" s="384" t="s">
        <v>46</v>
      </c>
      <c r="M2289" s="384"/>
      <c r="N2289" s="142">
        <f t="shared" ref="N2289" si="1926">M2289</f>
        <v>0</v>
      </c>
      <c r="O2289" s="75">
        <f>N2289</f>
        <v>0</v>
      </c>
      <c r="P2289" s="74">
        <f t="shared" ref="P2289:R2289" si="1927">O2289</f>
        <v>0</v>
      </c>
      <c r="Q2289" s="74">
        <f t="shared" si="1927"/>
        <v>0</v>
      </c>
      <c r="R2289" s="74">
        <f t="shared" si="1927"/>
        <v>0</v>
      </c>
      <c r="S2289" s="588" t="s">
        <v>3337</v>
      </c>
      <c r="T2289" s="77">
        <v>0</v>
      </c>
      <c r="U2289" s="78">
        <f t="shared" ref="U2289:V2289" si="1928">ROUNDUP(X2289,0)</f>
        <v>0</v>
      </c>
      <c r="V2289" s="78">
        <f t="shared" si="1928"/>
        <v>0</v>
      </c>
      <c r="W2289" s="78">
        <v>31.708915184046983</v>
      </c>
      <c r="X2289" s="78">
        <f t="shared" ref="X2289" si="1929">Q2289/J2289*100</f>
        <v>0</v>
      </c>
      <c r="Y2289" s="78">
        <f>(P2289/J2289)*100</f>
        <v>0</v>
      </c>
      <c r="Z2289" s="79">
        <f>J2289-P2289</f>
        <v>1873700</v>
      </c>
      <c r="AA2289" s="79">
        <f>J2289-Q2289</f>
        <v>1873700</v>
      </c>
      <c r="AB2289" s="79" t="e">
        <f>L2289-R2289</f>
        <v>#VALUE!</v>
      </c>
      <c r="AC2289" s="79"/>
      <c r="AD2289" s="589"/>
    </row>
    <row r="2290" spans="1:30" s="464" customFormat="1" ht="30" customHeight="1">
      <c r="A2290" s="36"/>
      <c r="B2290" s="37"/>
      <c r="C2290" s="51" t="s">
        <v>3169</v>
      </c>
      <c r="D2290" s="171"/>
      <c r="E2290" s="171"/>
      <c r="F2290" s="802" t="s">
        <v>51</v>
      </c>
      <c r="G2290" s="817"/>
      <c r="H2290" s="605"/>
      <c r="I2290" s="605"/>
      <c r="J2290" s="581"/>
      <c r="K2290" s="600"/>
      <c r="L2290" s="601"/>
      <c r="M2290" s="601"/>
      <c r="N2290" s="602"/>
      <c r="O2290" s="602"/>
      <c r="P2290" s="602"/>
      <c r="Q2290" s="602"/>
      <c r="R2290" s="602"/>
      <c r="S2290" s="132"/>
      <c r="T2290" s="133"/>
      <c r="U2290" s="133"/>
      <c r="V2290" s="133"/>
      <c r="W2290" s="133"/>
      <c r="X2290" s="133"/>
      <c r="Y2290" s="133"/>
      <c r="Z2290" s="276"/>
      <c r="AA2290" s="276"/>
      <c r="AB2290" s="276"/>
      <c r="AC2290" s="98"/>
      <c r="AD2290" s="337"/>
    </row>
    <row r="2291" spans="1:30" s="36" customFormat="1" ht="30" customHeight="1">
      <c r="B2291" s="37"/>
      <c r="C2291" s="66" t="s">
        <v>3252</v>
      </c>
      <c r="D2291" s="67"/>
      <c r="E2291" s="67"/>
      <c r="F2291" s="762" t="s">
        <v>53</v>
      </c>
      <c r="G2291" s="765"/>
      <c r="H2291" s="609"/>
      <c r="I2291" s="603" t="s">
        <v>605</v>
      </c>
      <c r="J2291" s="295">
        <v>1347876100</v>
      </c>
      <c r="K2291" s="71" t="s">
        <v>45</v>
      </c>
      <c r="L2291" s="384" t="s">
        <v>46</v>
      </c>
      <c r="M2291" s="384"/>
      <c r="N2291" s="142">
        <v>157144904</v>
      </c>
      <c r="O2291" s="75">
        <v>309614149</v>
      </c>
      <c r="P2291" s="74">
        <v>444205477</v>
      </c>
      <c r="Q2291" s="74">
        <v>522348211</v>
      </c>
      <c r="R2291" s="74">
        <v>444205477</v>
      </c>
      <c r="S2291" s="588" t="s">
        <v>3337</v>
      </c>
      <c r="T2291" s="77">
        <v>33</v>
      </c>
      <c r="U2291" s="78">
        <f t="shared" ref="U2291:V2292" si="1930">ROUNDUP(X2291,0)</f>
        <v>39</v>
      </c>
      <c r="V2291" s="78">
        <f t="shared" si="1930"/>
        <v>33</v>
      </c>
      <c r="W2291" s="78">
        <v>31.708915184046983</v>
      </c>
      <c r="X2291" s="78">
        <f t="shared" ref="X2291:X2292" si="1931">Q2291/J2291*100</f>
        <v>38.753429265494063</v>
      </c>
      <c r="Y2291" s="78">
        <f>(P2291/J2291)*100</f>
        <v>32.955957672964153</v>
      </c>
      <c r="Z2291" s="79">
        <f t="shared" ref="Z2291:AB2292" si="1932">J2291-P2291</f>
        <v>903670623</v>
      </c>
      <c r="AA2291" s="79">
        <f>J2291-Q2291</f>
        <v>825527889</v>
      </c>
      <c r="AB2291" s="79" t="e">
        <f t="shared" si="1932"/>
        <v>#VALUE!</v>
      </c>
      <c r="AC2291" s="79"/>
      <c r="AD2291" s="589"/>
    </row>
    <row r="2292" spans="1:30" s="36" customFormat="1" ht="30" customHeight="1">
      <c r="B2292" s="37"/>
      <c r="C2292" s="66" t="s">
        <v>3114</v>
      </c>
      <c r="D2292" s="67"/>
      <c r="E2292" s="67"/>
      <c r="F2292" s="762" t="s">
        <v>174</v>
      </c>
      <c r="G2292" s="765"/>
      <c r="H2292" s="609"/>
      <c r="I2292" s="603" t="s">
        <v>605</v>
      </c>
      <c r="J2292" s="295">
        <v>22400400</v>
      </c>
      <c r="K2292" s="71" t="s">
        <v>45</v>
      </c>
      <c r="L2292" s="384" t="s">
        <v>46</v>
      </c>
      <c r="M2292" s="384"/>
      <c r="N2292" s="142">
        <v>1340000</v>
      </c>
      <c r="O2292" s="75">
        <v>5020000</v>
      </c>
      <c r="P2292" s="74">
        <f t="shared" ref="P2292:R2292" si="1933">O2292</f>
        <v>5020000</v>
      </c>
      <c r="Q2292" s="74">
        <f t="shared" si="1933"/>
        <v>5020000</v>
      </c>
      <c r="R2292" s="74">
        <f t="shared" si="1933"/>
        <v>5020000</v>
      </c>
      <c r="S2292" s="588" t="s">
        <v>3337</v>
      </c>
      <c r="T2292" s="77">
        <v>23</v>
      </c>
      <c r="U2292" s="78">
        <f t="shared" si="1930"/>
        <v>23</v>
      </c>
      <c r="V2292" s="78">
        <f t="shared" si="1930"/>
        <v>23</v>
      </c>
      <c r="W2292" s="78">
        <v>31.708915184046983</v>
      </c>
      <c r="X2292" s="78">
        <f t="shared" si="1931"/>
        <v>22.410314101533903</v>
      </c>
      <c r="Y2292" s="78">
        <f>(P2292/J2292)*100</f>
        <v>22.410314101533903</v>
      </c>
      <c r="Z2292" s="79">
        <f t="shared" si="1932"/>
        <v>17380400</v>
      </c>
      <c r="AA2292" s="79">
        <f>J2292-Q2292</f>
        <v>17380400</v>
      </c>
      <c r="AB2292" s="79" t="e">
        <f t="shared" si="1932"/>
        <v>#VALUE!</v>
      </c>
      <c r="AC2292" s="79"/>
      <c r="AD2292" s="589"/>
    </row>
    <row r="2293" spans="1:30" s="5" customFormat="1" ht="30" customHeight="1">
      <c r="B2293" s="24"/>
      <c r="C2293" s="51" t="s">
        <v>3254</v>
      </c>
      <c r="D2293" s="171"/>
      <c r="E2293" s="171"/>
      <c r="F2293" s="802" t="s">
        <v>63</v>
      </c>
      <c r="G2293" s="817"/>
      <c r="H2293" s="654"/>
      <c r="I2293" s="655"/>
      <c r="J2293" s="289"/>
      <c r="K2293" s="220"/>
      <c r="L2293" s="290"/>
      <c r="M2293" s="290"/>
      <c r="N2293" s="301"/>
      <c r="O2293" s="301"/>
      <c r="P2293" s="301"/>
      <c r="Q2293" s="301"/>
      <c r="R2293" s="301"/>
      <c r="S2293" s="479"/>
      <c r="T2293" s="61"/>
      <c r="U2293" s="62"/>
      <c r="V2293" s="62"/>
      <c r="W2293" s="62"/>
      <c r="X2293" s="62"/>
      <c r="Y2293" s="62"/>
      <c r="Z2293" s="63"/>
      <c r="AA2293" s="63"/>
      <c r="AB2293" s="63"/>
      <c r="AC2293" s="63"/>
      <c r="AD2293" s="221"/>
    </row>
    <row r="2294" spans="1:30" s="36" customFormat="1" ht="30" customHeight="1">
      <c r="B2294" s="37"/>
      <c r="C2294" s="66" t="s">
        <v>3274</v>
      </c>
      <c r="D2294" s="67"/>
      <c r="E2294" s="67"/>
      <c r="F2294" s="762" t="s">
        <v>65</v>
      </c>
      <c r="G2294" s="765"/>
      <c r="H2294" s="609"/>
      <c r="I2294" s="603" t="s">
        <v>605</v>
      </c>
      <c r="J2294" s="295">
        <v>1375000</v>
      </c>
      <c r="K2294" s="71" t="s">
        <v>45</v>
      </c>
      <c r="L2294" s="384" t="s">
        <v>46</v>
      </c>
      <c r="M2294" s="384"/>
      <c r="N2294" s="142">
        <v>0</v>
      </c>
      <c r="O2294" s="75">
        <f t="shared" ref="O2294:R2296" si="1934">N2294</f>
        <v>0</v>
      </c>
      <c r="P2294" s="74">
        <f t="shared" si="1934"/>
        <v>0</v>
      </c>
      <c r="Q2294" s="74">
        <f t="shared" si="1934"/>
        <v>0</v>
      </c>
      <c r="R2294" s="74">
        <f t="shared" si="1934"/>
        <v>0</v>
      </c>
      <c r="S2294" s="588" t="s">
        <v>3337</v>
      </c>
      <c r="T2294" s="77">
        <v>0</v>
      </c>
      <c r="U2294" s="78">
        <f t="shared" ref="U2294:V2296" si="1935">ROUNDUP(X2294,0)</f>
        <v>0</v>
      </c>
      <c r="V2294" s="78">
        <f t="shared" si="1935"/>
        <v>0</v>
      </c>
      <c r="W2294" s="78">
        <v>31.708915184046983</v>
      </c>
      <c r="X2294" s="78">
        <f t="shared" ref="X2294:X2296" si="1936">Q2294/J2294*100</f>
        <v>0</v>
      </c>
      <c r="Y2294" s="78">
        <f>(P2294/J2294)*100</f>
        <v>0</v>
      </c>
      <c r="Z2294" s="79">
        <f t="shared" ref="Z2294:AB2296" si="1937">J2294-P2294</f>
        <v>1375000</v>
      </c>
      <c r="AA2294" s="79">
        <f>J2294-Q2294</f>
        <v>1375000</v>
      </c>
      <c r="AB2294" s="79" t="e">
        <f t="shared" si="1937"/>
        <v>#VALUE!</v>
      </c>
      <c r="AC2294" s="79"/>
      <c r="AD2294" s="589"/>
    </row>
    <row r="2295" spans="1:30" s="36" customFormat="1" ht="30" customHeight="1">
      <c r="B2295" s="37"/>
      <c r="C2295" s="66" t="s">
        <v>3257</v>
      </c>
      <c r="D2295" s="67"/>
      <c r="E2295" s="67"/>
      <c r="F2295" s="762" t="s">
        <v>3258</v>
      </c>
      <c r="G2295" s="765"/>
      <c r="H2295" s="609"/>
      <c r="I2295" s="603" t="s">
        <v>605</v>
      </c>
      <c r="J2295" s="295">
        <v>23980400</v>
      </c>
      <c r="K2295" s="71" t="s">
        <v>45</v>
      </c>
      <c r="L2295" s="384" t="s">
        <v>46</v>
      </c>
      <c r="M2295" s="384"/>
      <c r="N2295" s="142">
        <v>1395000</v>
      </c>
      <c r="O2295" s="338">
        <v>2035000</v>
      </c>
      <c r="P2295" s="74">
        <f t="shared" si="1934"/>
        <v>2035000</v>
      </c>
      <c r="Q2295" s="74">
        <f t="shared" si="1934"/>
        <v>2035000</v>
      </c>
      <c r="R2295" s="74">
        <f t="shared" si="1934"/>
        <v>2035000</v>
      </c>
      <c r="S2295" s="588" t="s">
        <v>3337</v>
      </c>
      <c r="T2295" s="77">
        <v>9</v>
      </c>
      <c r="U2295" s="78">
        <f t="shared" si="1935"/>
        <v>9</v>
      </c>
      <c r="V2295" s="78">
        <f t="shared" si="1935"/>
        <v>9</v>
      </c>
      <c r="W2295" s="78">
        <v>31.708915184046983</v>
      </c>
      <c r="X2295" s="78">
        <f t="shared" si="1936"/>
        <v>8.4860969791996794</v>
      </c>
      <c r="Y2295" s="78">
        <f>(P2295/J2295)*100</f>
        <v>8.4860969791996794</v>
      </c>
      <c r="Z2295" s="79">
        <f t="shared" si="1937"/>
        <v>21945400</v>
      </c>
      <c r="AA2295" s="79">
        <f>J2295-Q2295</f>
        <v>21945400</v>
      </c>
      <c r="AB2295" s="79" t="e">
        <f t="shared" si="1937"/>
        <v>#VALUE!</v>
      </c>
      <c r="AC2295" s="79"/>
      <c r="AD2295" s="589"/>
    </row>
    <row r="2296" spans="1:30" s="36" customFormat="1" ht="30" customHeight="1">
      <c r="B2296" s="37"/>
      <c r="C2296" s="66" t="s">
        <v>3277</v>
      </c>
      <c r="D2296" s="67"/>
      <c r="E2296" s="67"/>
      <c r="F2296" s="762" t="s">
        <v>77</v>
      </c>
      <c r="G2296" s="765"/>
      <c r="H2296" s="609"/>
      <c r="I2296" s="603" t="s">
        <v>605</v>
      </c>
      <c r="J2296" s="295">
        <v>34088000</v>
      </c>
      <c r="K2296" s="71" t="s">
        <v>45</v>
      </c>
      <c r="L2296" s="384" t="s">
        <v>46</v>
      </c>
      <c r="M2296" s="384"/>
      <c r="N2296" s="142">
        <v>0</v>
      </c>
      <c r="O2296" s="75">
        <f t="shared" si="1934"/>
        <v>0</v>
      </c>
      <c r="P2296" s="74">
        <f t="shared" si="1934"/>
        <v>0</v>
      </c>
      <c r="Q2296" s="74">
        <f t="shared" si="1934"/>
        <v>0</v>
      </c>
      <c r="R2296" s="74">
        <f t="shared" si="1934"/>
        <v>0</v>
      </c>
      <c r="S2296" s="588" t="s">
        <v>3337</v>
      </c>
      <c r="T2296" s="77">
        <v>0</v>
      </c>
      <c r="U2296" s="78">
        <f t="shared" si="1935"/>
        <v>0</v>
      </c>
      <c r="V2296" s="78">
        <f t="shared" si="1935"/>
        <v>0</v>
      </c>
      <c r="W2296" s="78">
        <v>31.708915184046983</v>
      </c>
      <c r="X2296" s="78">
        <f t="shared" si="1936"/>
        <v>0</v>
      </c>
      <c r="Y2296" s="78">
        <f>(P2296/J2296)*100</f>
        <v>0</v>
      </c>
      <c r="Z2296" s="79">
        <f t="shared" si="1937"/>
        <v>34088000</v>
      </c>
      <c r="AA2296" s="79">
        <f>J2296-Q2296</f>
        <v>34088000</v>
      </c>
      <c r="AB2296" s="79" t="e">
        <f t="shared" si="1937"/>
        <v>#VALUE!</v>
      </c>
      <c r="AC2296" s="79"/>
      <c r="AD2296" s="589"/>
    </row>
    <row r="2297" spans="1:30" s="36" customFormat="1" ht="30" customHeight="1">
      <c r="B2297" s="37"/>
      <c r="C2297" s="51" t="s">
        <v>3124</v>
      </c>
      <c r="D2297" s="171"/>
      <c r="E2297" s="171"/>
      <c r="F2297" s="802" t="s">
        <v>79</v>
      </c>
      <c r="G2297" s="817"/>
      <c r="H2297" s="647"/>
      <c r="I2297" s="624"/>
      <c r="J2297" s="492"/>
      <c r="K2297" s="133"/>
      <c r="L2297" s="129"/>
      <c r="M2297" s="129"/>
      <c r="N2297" s="303"/>
      <c r="O2297" s="303"/>
      <c r="P2297" s="303"/>
      <c r="Q2297" s="303"/>
      <c r="R2297" s="303"/>
      <c r="S2297" s="132"/>
      <c r="T2297" s="96"/>
      <c r="U2297" s="97"/>
      <c r="V2297" s="97"/>
      <c r="W2297" s="97"/>
      <c r="X2297" s="97"/>
      <c r="Y2297" s="97"/>
      <c r="Z2297" s="98"/>
      <c r="AA2297" s="98"/>
      <c r="AB2297" s="98"/>
      <c r="AC2297" s="98"/>
      <c r="AD2297" s="337"/>
    </row>
    <row r="2298" spans="1:30" s="36" customFormat="1" ht="30" customHeight="1">
      <c r="B2298" s="37"/>
      <c r="C2298" s="66" t="s">
        <v>3260</v>
      </c>
      <c r="D2298" s="67"/>
      <c r="E2298" s="67"/>
      <c r="F2298" s="762" t="s">
        <v>81</v>
      </c>
      <c r="G2298" s="765"/>
      <c r="H2298" s="609"/>
      <c r="I2298" s="603" t="s">
        <v>605</v>
      </c>
      <c r="J2298" s="295">
        <v>500000</v>
      </c>
      <c r="K2298" s="71" t="s">
        <v>45</v>
      </c>
      <c r="L2298" s="384" t="s">
        <v>46</v>
      </c>
      <c r="M2298" s="384"/>
      <c r="N2298" s="142">
        <v>0</v>
      </c>
      <c r="O2298" s="75">
        <f t="shared" ref="O2298:R2300" si="1938">N2298</f>
        <v>0</v>
      </c>
      <c r="P2298" s="74">
        <f t="shared" si="1938"/>
        <v>0</v>
      </c>
      <c r="Q2298" s="74">
        <f t="shared" si="1938"/>
        <v>0</v>
      </c>
      <c r="R2298" s="74">
        <f t="shared" si="1938"/>
        <v>0</v>
      </c>
      <c r="S2298" s="588" t="s">
        <v>3337</v>
      </c>
      <c r="T2298" s="77">
        <v>0</v>
      </c>
      <c r="U2298" s="78">
        <f t="shared" ref="U2298:V2300" si="1939">ROUNDUP(X2298,0)</f>
        <v>0</v>
      </c>
      <c r="V2298" s="78">
        <f t="shared" si="1939"/>
        <v>0</v>
      </c>
      <c r="W2298" s="78">
        <v>31.708915184046983</v>
      </c>
      <c r="X2298" s="78">
        <f t="shared" ref="X2298:X2300" si="1940">Q2298/J2298*100</f>
        <v>0</v>
      </c>
      <c r="Y2298" s="78">
        <f>(P2298/J2298)*100</f>
        <v>0</v>
      </c>
      <c r="Z2298" s="79">
        <f t="shared" ref="Z2298:AB2300" si="1941">J2298-P2298</f>
        <v>500000</v>
      </c>
      <c r="AA2298" s="79">
        <f>J2298-Q2298</f>
        <v>500000</v>
      </c>
      <c r="AB2298" s="79" t="e">
        <f t="shared" si="1941"/>
        <v>#VALUE!</v>
      </c>
      <c r="AC2298" s="79"/>
      <c r="AD2298" s="589"/>
    </row>
    <row r="2299" spans="1:30" s="36" customFormat="1" ht="30" customHeight="1">
      <c r="B2299" s="37"/>
      <c r="C2299" s="66" t="s">
        <v>3261</v>
      </c>
      <c r="D2299" s="67"/>
      <c r="E2299" s="67"/>
      <c r="F2299" s="762" t="s">
        <v>83</v>
      </c>
      <c r="G2299" s="765"/>
      <c r="H2299" s="609"/>
      <c r="I2299" s="603" t="s">
        <v>605</v>
      </c>
      <c r="J2299" s="295">
        <v>11575000</v>
      </c>
      <c r="K2299" s="71" t="s">
        <v>45</v>
      </c>
      <c r="L2299" s="384" t="s">
        <v>46</v>
      </c>
      <c r="M2299" s="384"/>
      <c r="N2299" s="142">
        <v>930000</v>
      </c>
      <c r="O2299" s="75">
        <v>2490000</v>
      </c>
      <c r="P2299" s="74">
        <f t="shared" si="1938"/>
        <v>2490000</v>
      </c>
      <c r="Q2299" s="74">
        <f t="shared" si="1938"/>
        <v>2490000</v>
      </c>
      <c r="R2299" s="74">
        <f t="shared" si="1938"/>
        <v>2490000</v>
      </c>
      <c r="S2299" s="588" t="s">
        <v>3337</v>
      </c>
      <c r="T2299" s="77">
        <v>22</v>
      </c>
      <c r="U2299" s="78">
        <f t="shared" si="1939"/>
        <v>22</v>
      </c>
      <c r="V2299" s="78">
        <f t="shared" si="1939"/>
        <v>22</v>
      </c>
      <c r="W2299" s="78">
        <v>31.708915184046983</v>
      </c>
      <c r="X2299" s="78">
        <f t="shared" si="1940"/>
        <v>21.511879049676025</v>
      </c>
      <c r="Y2299" s="78">
        <f>(P2299/J2299)*100</f>
        <v>21.511879049676025</v>
      </c>
      <c r="Z2299" s="79">
        <f t="shared" si="1941"/>
        <v>9085000</v>
      </c>
      <c r="AA2299" s="79">
        <f>J2299-Q2299</f>
        <v>9085000</v>
      </c>
      <c r="AB2299" s="79" t="e">
        <f t="shared" si="1941"/>
        <v>#VALUE!</v>
      </c>
      <c r="AC2299" s="79"/>
      <c r="AD2299" s="589"/>
    </row>
    <row r="2300" spans="1:30" s="36" customFormat="1" ht="30" customHeight="1">
      <c r="B2300" s="37"/>
      <c r="C2300" s="66" t="s">
        <v>3262</v>
      </c>
      <c r="D2300" s="67"/>
      <c r="E2300" s="67"/>
      <c r="F2300" s="762" t="s">
        <v>87</v>
      </c>
      <c r="G2300" s="765"/>
      <c r="H2300" s="609"/>
      <c r="I2300" s="603" t="s">
        <v>605</v>
      </c>
      <c r="J2300" s="295">
        <v>54000000</v>
      </c>
      <c r="K2300" s="71" t="s">
        <v>45</v>
      </c>
      <c r="L2300" s="384" t="s">
        <v>46</v>
      </c>
      <c r="M2300" s="384"/>
      <c r="N2300" s="142">
        <v>13500000</v>
      </c>
      <c r="O2300" s="75">
        <v>18000000</v>
      </c>
      <c r="P2300" s="74">
        <f t="shared" si="1938"/>
        <v>18000000</v>
      </c>
      <c r="Q2300" s="74">
        <f t="shared" si="1938"/>
        <v>18000000</v>
      </c>
      <c r="R2300" s="74">
        <f t="shared" si="1938"/>
        <v>18000000</v>
      </c>
      <c r="S2300" s="588" t="s">
        <v>3337</v>
      </c>
      <c r="T2300" s="77">
        <v>34</v>
      </c>
      <c r="U2300" s="78">
        <f t="shared" si="1939"/>
        <v>34</v>
      </c>
      <c r="V2300" s="78">
        <f t="shared" si="1939"/>
        <v>34</v>
      </c>
      <c r="W2300" s="78">
        <v>31.708915184046983</v>
      </c>
      <c r="X2300" s="78">
        <f t="shared" si="1940"/>
        <v>33.333333333333329</v>
      </c>
      <c r="Y2300" s="78">
        <f>(P2300/J2300)*100</f>
        <v>33.333333333333329</v>
      </c>
      <c r="Z2300" s="79">
        <f t="shared" si="1941"/>
        <v>36000000</v>
      </c>
      <c r="AA2300" s="79">
        <f>J2300-Q2300</f>
        <v>36000000</v>
      </c>
      <c r="AB2300" s="79" t="e">
        <f t="shared" si="1941"/>
        <v>#VALUE!</v>
      </c>
      <c r="AC2300" s="79"/>
      <c r="AD2300" s="589"/>
    </row>
    <row r="2301" spans="1:30" s="36" customFormat="1" ht="30" customHeight="1">
      <c r="B2301" s="37"/>
      <c r="C2301" s="51" t="s">
        <v>3263</v>
      </c>
      <c r="D2301" s="171"/>
      <c r="E2301" s="171"/>
      <c r="F2301" s="802" t="s">
        <v>90</v>
      </c>
      <c r="G2301" s="817"/>
      <c r="H2301" s="647"/>
      <c r="I2301" s="624"/>
      <c r="J2301" s="492"/>
      <c r="K2301" s="133"/>
      <c r="L2301" s="129"/>
      <c r="M2301" s="129"/>
      <c r="N2301" s="303"/>
      <c r="O2301" s="303"/>
      <c r="P2301" s="303"/>
      <c r="Q2301" s="303"/>
      <c r="R2301" s="303"/>
      <c r="S2301" s="132"/>
      <c r="T2301" s="96"/>
      <c r="U2301" s="97"/>
      <c r="V2301" s="97"/>
      <c r="W2301" s="97"/>
      <c r="X2301" s="97"/>
      <c r="Y2301" s="97"/>
      <c r="Z2301" s="98"/>
      <c r="AA2301" s="98"/>
      <c r="AB2301" s="98"/>
      <c r="AC2301" s="98"/>
      <c r="AD2301" s="337"/>
    </row>
    <row r="2302" spans="1:30" s="36" customFormat="1" ht="30" customHeight="1">
      <c r="B2302" s="37"/>
      <c r="C2302" s="66" t="s">
        <v>3264</v>
      </c>
      <c r="D2302" s="67"/>
      <c r="E2302" s="67"/>
      <c r="F2302" s="762" t="s">
        <v>92</v>
      </c>
      <c r="G2302" s="765"/>
      <c r="H2302" s="609"/>
      <c r="I2302" s="603" t="s">
        <v>605</v>
      </c>
      <c r="J2302" s="295">
        <v>36343200</v>
      </c>
      <c r="K2302" s="71" t="s">
        <v>45</v>
      </c>
      <c r="L2302" s="384" t="s">
        <v>46</v>
      </c>
      <c r="M2302" s="384"/>
      <c r="N2302" s="142">
        <v>4815000</v>
      </c>
      <c r="O2302" s="75">
        <v>9315000</v>
      </c>
      <c r="P2302" s="74">
        <f t="shared" ref="P2302:R2303" si="1942">O2302</f>
        <v>9315000</v>
      </c>
      <c r="Q2302" s="74">
        <f t="shared" si="1942"/>
        <v>9315000</v>
      </c>
      <c r="R2302" s="74">
        <f t="shared" si="1942"/>
        <v>9315000</v>
      </c>
      <c r="S2302" s="588" t="s">
        <v>3337</v>
      </c>
      <c r="T2302" s="77">
        <v>26</v>
      </c>
      <c r="U2302" s="78">
        <f t="shared" ref="U2302:V2303" si="1943">ROUNDUP(X2302,0)</f>
        <v>26</v>
      </c>
      <c r="V2302" s="78">
        <f t="shared" si="1943"/>
        <v>26</v>
      </c>
      <c r="W2302" s="78">
        <v>31.708915184046983</v>
      </c>
      <c r="X2302" s="78">
        <f t="shared" ref="X2302:X2303" si="1944">Q2302/J2302*100</f>
        <v>25.630654427788418</v>
      </c>
      <c r="Y2302" s="78">
        <f>(P2302/J2302)*100</f>
        <v>25.630654427788418</v>
      </c>
      <c r="Z2302" s="79">
        <f t="shared" ref="Z2302:AB2303" si="1945">J2302-P2302</f>
        <v>27028200</v>
      </c>
      <c r="AA2302" s="79">
        <f>J2302-Q2302</f>
        <v>27028200</v>
      </c>
      <c r="AB2302" s="79" t="e">
        <f t="shared" si="1945"/>
        <v>#VALUE!</v>
      </c>
      <c r="AC2302" s="79"/>
      <c r="AD2302" s="589"/>
    </row>
    <row r="2303" spans="1:30" s="36" customFormat="1" ht="30" customHeight="1">
      <c r="B2303" s="37"/>
      <c r="C2303" s="66" t="s">
        <v>3278</v>
      </c>
      <c r="D2303" s="67"/>
      <c r="E2303" s="67"/>
      <c r="F2303" s="762" t="s">
        <v>501</v>
      </c>
      <c r="G2303" s="765"/>
      <c r="H2303" s="634"/>
      <c r="I2303" s="603" t="s">
        <v>605</v>
      </c>
      <c r="J2303" s="295">
        <v>12049000</v>
      </c>
      <c r="K2303" s="71" t="s">
        <v>45</v>
      </c>
      <c r="L2303" s="384" t="s">
        <v>46</v>
      </c>
      <c r="M2303" s="384"/>
      <c r="N2303" s="142">
        <v>0</v>
      </c>
      <c r="O2303" s="75">
        <f t="shared" ref="O2303" si="1946">N2303</f>
        <v>0</v>
      </c>
      <c r="P2303" s="74">
        <f t="shared" si="1942"/>
        <v>0</v>
      </c>
      <c r="Q2303" s="74">
        <f t="shared" si="1942"/>
        <v>0</v>
      </c>
      <c r="R2303" s="74">
        <f t="shared" si="1942"/>
        <v>0</v>
      </c>
      <c r="S2303" s="588" t="s">
        <v>3337</v>
      </c>
      <c r="T2303" s="77">
        <v>0</v>
      </c>
      <c r="U2303" s="78">
        <f t="shared" si="1943"/>
        <v>0</v>
      </c>
      <c r="V2303" s="78">
        <f t="shared" si="1943"/>
        <v>0</v>
      </c>
      <c r="W2303" s="78">
        <v>31.708915184046983</v>
      </c>
      <c r="X2303" s="78">
        <f t="shared" si="1944"/>
        <v>0</v>
      </c>
      <c r="Y2303" s="78">
        <f>(P2303/J2303)*100</f>
        <v>0</v>
      </c>
      <c r="Z2303" s="79">
        <f t="shared" si="1945"/>
        <v>12049000</v>
      </c>
      <c r="AA2303" s="79">
        <f>J2303-Q2303</f>
        <v>12049000</v>
      </c>
      <c r="AB2303" s="79" t="e">
        <f t="shared" si="1945"/>
        <v>#VALUE!</v>
      </c>
      <c r="AC2303" s="79"/>
      <c r="AD2303" s="589"/>
    </row>
    <row r="2304" spans="1:30" s="36" customFormat="1" ht="30" customHeight="1">
      <c r="B2304" s="37"/>
      <c r="C2304" s="51" t="s">
        <v>3280</v>
      </c>
      <c r="D2304" s="171"/>
      <c r="E2304" s="171"/>
      <c r="F2304" s="802" t="s">
        <v>3132</v>
      </c>
      <c r="G2304" s="817"/>
      <c r="H2304" s="624"/>
      <c r="I2304" s="624"/>
      <c r="J2304" s="492"/>
      <c r="K2304" s="133"/>
      <c r="L2304" s="129"/>
      <c r="M2304" s="129"/>
      <c r="N2304" s="303"/>
      <c r="O2304" s="303"/>
      <c r="P2304" s="303"/>
      <c r="Q2304" s="303"/>
      <c r="R2304" s="303"/>
      <c r="S2304" s="132"/>
      <c r="T2304" s="96"/>
      <c r="U2304" s="97"/>
      <c r="V2304" s="97"/>
      <c r="W2304" s="97"/>
      <c r="X2304" s="97"/>
      <c r="Y2304" s="97"/>
      <c r="Z2304" s="98"/>
      <c r="AA2304" s="98"/>
      <c r="AB2304" s="98"/>
      <c r="AC2304" s="98"/>
      <c r="AD2304" s="337"/>
    </row>
    <row r="2305" spans="1:30" s="36" customFormat="1" ht="30" customHeight="1">
      <c r="B2305" s="37"/>
      <c r="C2305" s="51" t="s">
        <v>3281</v>
      </c>
      <c r="D2305" s="171"/>
      <c r="E2305" s="171"/>
      <c r="F2305" s="802" t="s">
        <v>3134</v>
      </c>
      <c r="G2305" s="817"/>
      <c r="H2305" s="624"/>
      <c r="I2305" s="624"/>
      <c r="J2305" s="492"/>
      <c r="K2305" s="133"/>
      <c r="L2305" s="129"/>
      <c r="M2305" s="129"/>
      <c r="N2305" s="303"/>
      <c r="O2305" s="303"/>
      <c r="P2305" s="303"/>
      <c r="Q2305" s="303"/>
      <c r="R2305" s="303"/>
      <c r="S2305" s="132"/>
      <c r="T2305" s="96"/>
      <c r="U2305" s="97"/>
      <c r="V2305" s="97"/>
      <c r="W2305" s="97"/>
      <c r="X2305" s="97"/>
      <c r="Y2305" s="97"/>
      <c r="Z2305" s="98"/>
      <c r="AA2305" s="98"/>
      <c r="AB2305" s="98"/>
      <c r="AC2305" s="98"/>
      <c r="AD2305" s="337"/>
    </row>
    <row r="2306" spans="1:30" s="36" customFormat="1" ht="30" customHeight="1">
      <c r="B2306" s="37"/>
      <c r="C2306" s="66" t="s">
        <v>3267</v>
      </c>
      <c r="D2306" s="67"/>
      <c r="E2306" s="67"/>
      <c r="F2306" s="762" t="s">
        <v>3136</v>
      </c>
      <c r="G2306" s="765"/>
      <c r="H2306" s="603"/>
      <c r="I2306" s="603" t="s">
        <v>605</v>
      </c>
      <c r="J2306" s="295">
        <v>62923500</v>
      </c>
      <c r="K2306" s="71" t="s">
        <v>45</v>
      </c>
      <c r="L2306" s="384" t="s">
        <v>46</v>
      </c>
      <c r="M2306" s="384"/>
      <c r="N2306" s="142">
        <v>3720000</v>
      </c>
      <c r="O2306" s="75">
        <f>N2306</f>
        <v>3720000</v>
      </c>
      <c r="P2306" s="74">
        <f t="shared" ref="P2306:R2306" si="1947">O2306</f>
        <v>3720000</v>
      </c>
      <c r="Q2306" s="74">
        <f t="shared" si="1947"/>
        <v>3720000</v>
      </c>
      <c r="R2306" s="74">
        <f t="shared" si="1947"/>
        <v>3720000</v>
      </c>
      <c r="S2306" s="588" t="s">
        <v>3337</v>
      </c>
      <c r="T2306" s="77">
        <v>6</v>
      </c>
      <c r="U2306" s="78">
        <f t="shared" ref="U2306:V2306" si="1948">ROUNDUP(X2306,0)</f>
        <v>6</v>
      </c>
      <c r="V2306" s="78">
        <f t="shared" si="1948"/>
        <v>6</v>
      </c>
      <c r="W2306" s="78">
        <v>31.708915184046983</v>
      </c>
      <c r="X2306" s="78">
        <f t="shared" ref="X2306" si="1949">Q2306/J2306*100</f>
        <v>5.9119406898853377</v>
      </c>
      <c r="Y2306" s="78">
        <f>(P2306/J2306)*100</f>
        <v>5.9119406898853377</v>
      </c>
      <c r="Z2306" s="79">
        <f>J2306-P2306</f>
        <v>59203500</v>
      </c>
      <c r="AA2306" s="79">
        <f>J2306-Q2306</f>
        <v>59203500</v>
      </c>
      <c r="AB2306" s="79" t="e">
        <f>L2306-R2306</f>
        <v>#VALUE!</v>
      </c>
      <c r="AC2306" s="79"/>
      <c r="AD2306" s="589"/>
    </row>
    <row r="2307" spans="1:30" s="36" customFormat="1" ht="30" customHeight="1">
      <c r="B2307" s="37"/>
      <c r="C2307" s="51" t="s">
        <v>3306</v>
      </c>
      <c r="D2307" s="171"/>
      <c r="E2307" s="171"/>
      <c r="F2307" s="802" t="s">
        <v>3307</v>
      </c>
      <c r="G2307" s="817"/>
      <c r="H2307" s="337"/>
      <c r="I2307" s="337"/>
      <c r="J2307" s="289"/>
      <c r="K2307" s="133"/>
      <c r="L2307" s="128"/>
      <c r="M2307" s="128"/>
      <c r="N2307" s="276"/>
      <c r="O2307" s="276"/>
      <c r="P2307" s="276"/>
      <c r="Q2307" s="276"/>
      <c r="R2307" s="276"/>
      <c r="S2307" s="132"/>
      <c r="T2307" s="96"/>
      <c r="U2307" s="97"/>
      <c r="V2307" s="97"/>
      <c r="W2307" s="97"/>
      <c r="X2307" s="97"/>
      <c r="Y2307" s="97"/>
      <c r="Z2307" s="98"/>
      <c r="AA2307" s="98"/>
      <c r="AB2307" s="98"/>
      <c r="AC2307" s="98"/>
      <c r="AD2307" s="337"/>
    </row>
    <row r="2308" spans="1:30" s="36" customFormat="1" ht="30" customHeight="1">
      <c r="B2308" s="37"/>
      <c r="C2308" s="51" t="s">
        <v>3308</v>
      </c>
      <c r="D2308" s="171"/>
      <c r="E2308" s="171"/>
      <c r="F2308" s="802" t="s">
        <v>3309</v>
      </c>
      <c r="G2308" s="817"/>
      <c r="H2308" s="337"/>
      <c r="I2308" s="337"/>
      <c r="J2308" s="289"/>
      <c r="K2308" s="133"/>
      <c r="L2308" s="128"/>
      <c r="M2308" s="128"/>
      <c r="N2308" s="276"/>
      <c r="O2308" s="276"/>
      <c r="P2308" s="276"/>
      <c r="Q2308" s="276"/>
      <c r="R2308" s="276"/>
      <c r="S2308" s="132"/>
      <c r="T2308" s="96"/>
      <c r="U2308" s="97"/>
      <c r="V2308" s="97"/>
      <c r="W2308" s="97"/>
      <c r="X2308" s="97"/>
      <c r="Y2308" s="97"/>
      <c r="Z2308" s="98"/>
      <c r="AA2308" s="98"/>
      <c r="AB2308" s="98"/>
      <c r="AC2308" s="98"/>
      <c r="AD2308" s="337"/>
    </row>
    <row r="2309" spans="1:30" s="36" customFormat="1" ht="30" customHeight="1">
      <c r="B2309" s="37"/>
      <c r="C2309" s="664" t="s">
        <v>3310</v>
      </c>
      <c r="D2309" s="566"/>
      <c r="E2309" s="566"/>
      <c r="F2309" s="832" t="s">
        <v>3311</v>
      </c>
      <c r="G2309" s="833"/>
      <c r="H2309" s="665"/>
      <c r="I2309" s="665" t="s">
        <v>605</v>
      </c>
      <c r="J2309" s="580">
        <v>21600000</v>
      </c>
      <c r="K2309" s="666" t="s">
        <v>45</v>
      </c>
      <c r="L2309" s="667" t="s">
        <v>46</v>
      </c>
      <c r="M2309" s="667"/>
      <c r="N2309" s="344">
        <v>1800000</v>
      </c>
      <c r="O2309" s="75">
        <v>5400000</v>
      </c>
      <c r="P2309" s="74">
        <f t="shared" ref="P2309:R2309" si="1950">O2309</f>
        <v>5400000</v>
      </c>
      <c r="Q2309" s="74">
        <f t="shared" si="1950"/>
        <v>5400000</v>
      </c>
      <c r="R2309" s="74">
        <f t="shared" si="1950"/>
        <v>5400000</v>
      </c>
      <c r="S2309" s="668" t="s">
        <v>3295</v>
      </c>
      <c r="T2309" s="182">
        <v>25</v>
      </c>
      <c r="U2309" s="78">
        <f t="shared" ref="U2309:V2310" si="1951">ROUNDUP(X2309,0)</f>
        <v>25</v>
      </c>
      <c r="V2309" s="78">
        <f t="shared" si="1951"/>
        <v>25</v>
      </c>
      <c r="W2309" s="78">
        <v>31.708915184046983</v>
      </c>
      <c r="X2309" s="78">
        <f t="shared" ref="X2309" si="1952">Q2309/J2309*100</f>
        <v>25</v>
      </c>
      <c r="Y2309" s="345">
        <f>(P2309/J2309)*100</f>
        <v>25</v>
      </c>
      <c r="Z2309" s="177">
        <f t="shared" ref="Z2309:AB2310" si="1953">J2309-P2309</f>
        <v>16200000</v>
      </c>
      <c r="AA2309" s="177">
        <f>J2309-Q2309</f>
        <v>16200000</v>
      </c>
      <c r="AB2309" s="177" t="e">
        <f t="shared" si="1953"/>
        <v>#VALUE!</v>
      </c>
      <c r="AC2309" s="177"/>
      <c r="AD2309" s="636"/>
    </row>
    <row r="2310" spans="1:30" s="464" customFormat="1" ht="30" customHeight="1">
      <c r="A2310" s="36"/>
      <c r="B2310" s="37"/>
      <c r="C2310" s="25" t="s">
        <v>3338</v>
      </c>
      <c r="D2310" s="109"/>
      <c r="E2310" s="109"/>
      <c r="F2310" s="770" t="s">
        <v>3339</v>
      </c>
      <c r="G2310" s="771"/>
      <c r="H2310" s="348"/>
      <c r="I2310" s="28"/>
      <c r="J2310" s="258">
        <f>SUM(J2311:J2337)</f>
        <v>2230414240</v>
      </c>
      <c r="K2310" s="207"/>
      <c r="L2310" s="320"/>
      <c r="M2310" s="320"/>
      <c r="N2310" s="258">
        <f>SUM(N2311:N2337)</f>
        <v>184730230</v>
      </c>
      <c r="O2310" s="258">
        <f>SUM(O2311:O2337)</f>
        <v>428520830</v>
      </c>
      <c r="P2310" s="258">
        <v>838003374</v>
      </c>
      <c r="Q2310" s="258">
        <f>SUM(Q2311:Q2337)</f>
        <v>1032152368</v>
      </c>
      <c r="R2310" s="258">
        <v>838003374</v>
      </c>
      <c r="S2310" s="389"/>
      <c r="T2310" s="259">
        <v>38</v>
      </c>
      <c r="U2310" s="259">
        <f t="shared" si="1951"/>
        <v>47</v>
      </c>
      <c r="V2310" s="259">
        <f t="shared" si="1951"/>
        <v>38</v>
      </c>
      <c r="W2310" s="259">
        <v>31.708915184046983</v>
      </c>
      <c r="X2310" s="259">
        <f>Q2310/J2310*100</f>
        <v>46.276263372493531</v>
      </c>
      <c r="Y2310" s="259">
        <f>(P2310/J2310)*100</f>
        <v>37.571647408420425</v>
      </c>
      <c r="Z2310" s="29">
        <f t="shared" si="1953"/>
        <v>1392410866</v>
      </c>
      <c r="AA2310" s="29">
        <f>J2310-Q2310</f>
        <v>1198261872</v>
      </c>
      <c r="AB2310" s="29">
        <f t="shared" si="1953"/>
        <v>-838003374</v>
      </c>
      <c r="AC2310" s="111"/>
      <c r="AD2310" s="112"/>
    </row>
    <row r="2311" spans="1:30" s="464" customFormat="1" ht="30" customHeight="1">
      <c r="A2311" s="5"/>
      <c r="B2311" s="24"/>
      <c r="C2311" s="907" t="s">
        <v>3270</v>
      </c>
      <c r="D2311" s="908"/>
      <c r="E2311" s="909"/>
      <c r="F2311" s="800" t="s">
        <v>38</v>
      </c>
      <c r="G2311" s="850"/>
      <c r="H2311" s="594"/>
      <c r="I2311" s="595"/>
      <c r="J2311" s="391"/>
      <c r="K2311" s="216"/>
      <c r="L2311" s="596"/>
      <c r="M2311" s="596"/>
      <c r="N2311" s="597"/>
      <c r="O2311" s="597"/>
      <c r="P2311" s="597"/>
      <c r="Q2311" s="597"/>
      <c r="R2311" s="597"/>
      <c r="S2311" s="119"/>
      <c r="T2311" s="393"/>
      <c r="U2311" s="120"/>
      <c r="V2311" s="120"/>
      <c r="W2311" s="120"/>
      <c r="X2311" s="120"/>
      <c r="Y2311" s="120"/>
      <c r="Z2311" s="210"/>
      <c r="AA2311" s="210"/>
      <c r="AB2311" s="210"/>
      <c r="AC2311" s="42"/>
      <c r="AD2311" s="122"/>
    </row>
    <row r="2312" spans="1:30" s="464" customFormat="1" ht="30" customHeight="1">
      <c r="A2312" s="5"/>
      <c r="B2312" s="24"/>
      <c r="C2312" s="51" t="s">
        <v>3247</v>
      </c>
      <c r="D2312" s="171"/>
      <c r="E2312" s="171"/>
      <c r="F2312" s="802" t="s">
        <v>40</v>
      </c>
      <c r="G2312" s="803"/>
      <c r="H2312" s="594"/>
      <c r="I2312" s="595"/>
      <c r="J2312" s="689"/>
      <c r="K2312" s="690"/>
      <c r="L2312" s="596"/>
      <c r="M2312" s="596"/>
      <c r="N2312" s="608"/>
      <c r="O2312" s="608"/>
      <c r="P2312" s="608"/>
      <c r="Q2312" s="608"/>
      <c r="R2312" s="608"/>
      <c r="S2312" s="479"/>
      <c r="T2312" s="220"/>
      <c r="U2312" s="220"/>
      <c r="V2312" s="220"/>
      <c r="W2312" s="220"/>
      <c r="X2312" s="220"/>
      <c r="Y2312" s="220"/>
      <c r="Z2312" s="215"/>
      <c r="AA2312" s="215"/>
      <c r="AB2312" s="215"/>
      <c r="AC2312" s="63"/>
      <c r="AD2312" s="221"/>
    </row>
    <row r="2313" spans="1:30" s="464" customFormat="1" ht="30" customHeight="1">
      <c r="A2313" s="36"/>
      <c r="B2313" s="37"/>
      <c r="C2313" s="66" t="s">
        <v>3248</v>
      </c>
      <c r="D2313" s="67"/>
      <c r="E2313" s="67"/>
      <c r="F2313" s="762" t="s">
        <v>49</v>
      </c>
      <c r="G2313" s="765"/>
      <c r="H2313" s="687"/>
      <c r="I2313" s="603" t="s">
        <v>534</v>
      </c>
      <c r="J2313" s="295">
        <v>2288700</v>
      </c>
      <c r="K2313" s="71" t="s">
        <v>45</v>
      </c>
      <c r="L2313" s="384" t="s">
        <v>46</v>
      </c>
      <c r="M2313" s="155"/>
      <c r="N2313" s="142">
        <v>614100</v>
      </c>
      <c r="O2313" s="75">
        <v>2288700</v>
      </c>
      <c r="P2313" s="74">
        <v>2108700</v>
      </c>
      <c r="Q2313" s="74">
        <v>2108700</v>
      </c>
      <c r="R2313" s="74">
        <v>2108700</v>
      </c>
      <c r="S2313" s="588" t="s">
        <v>3340</v>
      </c>
      <c r="T2313" s="77">
        <v>93</v>
      </c>
      <c r="U2313" s="78">
        <f t="shared" ref="U2313:V2313" si="1954">ROUNDUP(X2313,0)</f>
        <v>93</v>
      </c>
      <c r="V2313" s="78">
        <f t="shared" si="1954"/>
        <v>93</v>
      </c>
      <c r="W2313" s="78">
        <v>31.708915184046983</v>
      </c>
      <c r="X2313" s="78">
        <f t="shared" ref="X2313" si="1955">Q2313/J2313*100</f>
        <v>92.135273299252844</v>
      </c>
      <c r="Y2313" s="78">
        <f>(P2313/J2313)*100</f>
        <v>92.135273299252844</v>
      </c>
      <c r="Z2313" s="79">
        <f>J2313-P2313</f>
        <v>180000</v>
      </c>
      <c r="AA2313" s="79">
        <f>J2313-Q2313</f>
        <v>180000</v>
      </c>
      <c r="AB2313" s="79" t="e">
        <f>L2313-R2313</f>
        <v>#VALUE!</v>
      </c>
      <c r="AC2313" s="79"/>
      <c r="AD2313" s="589"/>
    </row>
    <row r="2314" spans="1:30" s="36" customFormat="1" ht="30" customHeight="1">
      <c r="B2314" s="37"/>
      <c r="C2314" s="51" t="s">
        <v>3169</v>
      </c>
      <c r="D2314" s="171"/>
      <c r="E2314" s="171"/>
      <c r="F2314" s="802" t="s">
        <v>51</v>
      </c>
      <c r="G2314" s="817"/>
      <c r="H2314" s="647"/>
      <c r="I2314" s="624"/>
      <c r="J2314" s="581"/>
      <c r="K2314" s="133"/>
      <c r="L2314" s="129"/>
      <c r="M2314" s="129"/>
      <c r="N2314" s="303"/>
      <c r="O2314" s="303"/>
      <c r="P2314" s="303"/>
      <c r="Q2314" s="303"/>
      <c r="R2314" s="303"/>
      <c r="S2314" s="132"/>
      <c r="T2314" s="96"/>
      <c r="U2314" s="97"/>
      <c r="V2314" s="97"/>
      <c r="W2314" s="97"/>
      <c r="X2314" s="97"/>
      <c r="Y2314" s="97"/>
      <c r="Z2314" s="98"/>
      <c r="AA2314" s="98"/>
      <c r="AB2314" s="98"/>
      <c r="AC2314" s="98"/>
      <c r="AD2314" s="337"/>
    </row>
    <row r="2315" spans="1:30" s="36" customFormat="1" ht="30" customHeight="1">
      <c r="B2315" s="37"/>
      <c r="C2315" s="66" t="s">
        <v>3252</v>
      </c>
      <c r="D2315" s="67"/>
      <c r="E2315" s="67"/>
      <c r="F2315" s="762" t="s">
        <v>53</v>
      </c>
      <c r="G2315" s="765"/>
      <c r="H2315" s="609"/>
      <c r="I2315" s="603" t="s">
        <v>534</v>
      </c>
      <c r="J2315" s="691">
        <v>1911862100</v>
      </c>
      <c r="K2315" s="71" t="s">
        <v>45</v>
      </c>
      <c r="L2315" s="384" t="s">
        <v>46</v>
      </c>
      <c r="M2315" s="384"/>
      <c r="N2315" s="142">
        <v>135588305</v>
      </c>
      <c r="O2315" s="75">
        <v>343489905</v>
      </c>
      <c r="P2315" s="74">
        <v>747842449</v>
      </c>
      <c r="Q2315" s="74">
        <v>885330643</v>
      </c>
      <c r="R2315" s="74">
        <v>747842449</v>
      </c>
      <c r="S2315" s="588" t="s">
        <v>3340</v>
      </c>
      <c r="T2315" s="77">
        <v>40</v>
      </c>
      <c r="U2315" s="78">
        <f t="shared" ref="U2315:V2317" si="1956">ROUNDUP(X2315,0)</f>
        <v>47</v>
      </c>
      <c r="V2315" s="78">
        <f t="shared" si="1956"/>
        <v>40</v>
      </c>
      <c r="W2315" s="78">
        <v>31.708915184046983</v>
      </c>
      <c r="X2315" s="78">
        <f t="shared" ref="X2315:X2317" si="1957">Q2315/J2315*100</f>
        <v>46.307243759892515</v>
      </c>
      <c r="Y2315" s="78">
        <f>(P2315/J2315)*100</f>
        <v>39.115919971424717</v>
      </c>
      <c r="Z2315" s="79">
        <f t="shared" ref="Z2315:AB2317" si="1958">J2315-P2315</f>
        <v>1164019651</v>
      </c>
      <c r="AA2315" s="79">
        <f>J2315-Q2315</f>
        <v>1026531457</v>
      </c>
      <c r="AB2315" s="79" t="e">
        <f t="shared" si="1958"/>
        <v>#VALUE!</v>
      </c>
      <c r="AC2315" s="79"/>
      <c r="AD2315" s="589"/>
    </row>
    <row r="2316" spans="1:30" s="36" customFormat="1" ht="30" customHeight="1">
      <c r="B2316" s="37"/>
      <c r="C2316" s="66" t="s">
        <v>3114</v>
      </c>
      <c r="D2316" s="67"/>
      <c r="E2316" s="67"/>
      <c r="F2316" s="762" t="s">
        <v>174</v>
      </c>
      <c r="G2316" s="765"/>
      <c r="H2316" s="609"/>
      <c r="I2316" s="603" t="s">
        <v>534</v>
      </c>
      <c r="J2316" s="691">
        <v>28800000</v>
      </c>
      <c r="K2316" s="71" t="s">
        <v>45</v>
      </c>
      <c r="L2316" s="384" t="s">
        <v>46</v>
      </c>
      <c r="M2316" s="384"/>
      <c r="N2316" s="142">
        <v>4800000</v>
      </c>
      <c r="O2316" s="75">
        <v>12000000</v>
      </c>
      <c r="P2316" s="74">
        <f t="shared" ref="P2316:R2317" si="1959">O2316</f>
        <v>12000000</v>
      </c>
      <c r="Q2316" s="74">
        <v>14400000</v>
      </c>
      <c r="R2316" s="74">
        <f t="shared" si="1959"/>
        <v>14400000</v>
      </c>
      <c r="S2316" s="588" t="s">
        <v>3340</v>
      </c>
      <c r="T2316" s="77">
        <v>42</v>
      </c>
      <c r="U2316" s="78">
        <f t="shared" si="1956"/>
        <v>50</v>
      </c>
      <c r="V2316" s="78">
        <f t="shared" si="1956"/>
        <v>42</v>
      </c>
      <c r="W2316" s="78">
        <v>31.708915184046983</v>
      </c>
      <c r="X2316" s="78">
        <f t="shared" si="1957"/>
        <v>50</v>
      </c>
      <c r="Y2316" s="78">
        <f>(P2316/J2316)*100</f>
        <v>41.666666666666671</v>
      </c>
      <c r="Z2316" s="79">
        <f t="shared" si="1958"/>
        <v>16800000</v>
      </c>
      <c r="AA2316" s="79">
        <f>J2316-Q2316</f>
        <v>14400000</v>
      </c>
      <c r="AB2316" s="79" t="e">
        <f t="shared" si="1958"/>
        <v>#VALUE!</v>
      </c>
      <c r="AC2316" s="79"/>
      <c r="AD2316" s="589"/>
    </row>
    <row r="2317" spans="1:30" s="36" customFormat="1" ht="30" customHeight="1">
      <c r="B2317" s="37"/>
      <c r="C2317" s="66" t="s">
        <v>3253</v>
      </c>
      <c r="D2317" s="67"/>
      <c r="E2317" s="67"/>
      <c r="F2317" s="762" t="s">
        <v>57</v>
      </c>
      <c r="G2317" s="765"/>
      <c r="H2317" s="609"/>
      <c r="I2317" s="603" t="s">
        <v>534</v>
      </c>
      <c r="J2317" s="691">
        <v>4182500</v>
      </c>
      <c r="K2317" s="71" t="s">
        <v>45</v>
      </c>
      <c r="L2317" s="384" t="s">
        <v>46</v>
      </c>
      <c r="M2317" s="384"/>
      <c r="N2317" s="142">
        <v>462800</v>
      </c>
      <c r="O2317" s="75">
        <v>4178300</v>
      </c>
      <c r="P2317" s="74">
        <f t="shared" si="1959"/>
        <v>4178300</v>
      </c>
      <c r="Q2317" s="74">
        <f t="shared" si="1959"/>
        <v>4178300</v>
      </c>
      <c r="R2317" s="74">
        <f t="shared" si="1959"/>
        <v>4178300</v>
      </c>
      <c r="S2317" s="588" t="s">
        <v>3340</v>
      </c>
      <c r="T2317" s="77">
        <v>100</v>
      </c>
      <c r="U2317" s="78">
        <f t="shared" si="1956"/>
        <v>100</v>
      </c>
      <c r="V2317" s="78">
        <f t="shared" si="1956"/>
        <v>100</v>
      </c>
      <c r="W2317" s="78">
        <v>31.708915184046983</v>
      </c>
      <c r="X2317" s="78">
        <f t="shared" si="1957"/>
        <v>99.89958158995816</v>
      </c>
      <c r="Y2317" s="78">
        <f>(P2317/J2317)*100</f>
        <v>99.89958158995816</v>
      </c>
      <c r="Z2317" s="79">
        <f t="shared" si="1958"/>
        <v>4200</v>
      </c>
      <c r="AA2317" s="79">
        <f>J2317-Q2317</f>
        <v>4200</v>
      </c>
      <c r="AB2317" s="79" t="e">
        <f t="shared" si="1958"/>
        <v>#VALUE!</v>
      </c>
      <c r="AC2317" s="79"/>
      <c r="AD2317" s="589"/>
    </row>
    <row r="2318" spans="1:30" s="36" customFormat="1" ht="30" customHeight="1">
      <c r="B2318" s="37"/>
      <c r="C2318" s="51" t="s">
        <v>3254</v>
      </c>
      <c r="D2318" s="171"/>
      <c r="E2318" s="171"/>
      <c r="F2318" s="802" t="s">
        <v>63</v>
      </c>
      <c r="G2318" s="817"/>
      <c r="H2318" s="647"/>
      <c r="I2318" s="624"/>
      <c r="J2318" s="688"/>
      <c r="K2318" s="133"/>
      <c r="L2318" s="129"/>
      <c r="M2318" s="129"/>
      <c r="N2318" s="303"/>
      <c r="O2318" s="303"/>
      <c r="P2318" s="303"/>
      <c r="Q2318" s="303"/>
      <c r="R2318" s="303"/>
      <c r="S2318" s="132"/>
      <c r="T2318" s="96"/>
      <c r="U2318" s="97"/>
      <c r="V2318" s="97"/>
      <c r="W2318" s="97"/>
      <c r="X2318" s="97"/>
      <c r="Y2318" s="97"/>
      <c r="Z2318" s="98"/>
      <c r="AA2318" s="98"/>
      <c r="AB2318" s="98"/>
      <c r="AC2318" s="98"/>
      <c r="AD2318" s="337"/>
    </row>
    <row r="2319" spans="1:30" s="36" customFormat="1" ht="30" customHeight="1">
      <c r="B2319" s="37"/>
      <c r="C2319" s="66" t="s">
        <v>3274</v>
      </c>
      <c r="D2319" s="67"/>
      <c r="E2319" s="67"/>
      <c r="F2319" s="762" t="s">
        <v>65</v>
      </c>
      <c r="G2319" s="765"/>
      <c r="H2319" s="609"/>
      <c r="I2319" s="603" t="s">
        <v>534</v>
      </c>
      <c r="J2319" s="691">
        <v>5700000</v>
      </c>
      <c r="K2319" s="71" t="s">
        <v>45</v>
      </c>
      <c r="L2319" s="384" t="s">
        <v>46</v>
      </c>
      <c r="M2319" s="384"/>
      <c r="N2319" s="142">
        <v>1425000</v>
      </c>
      <c r="O2319" s="75">
        <v>2830000</v>
      </c>
      <c r="P2319" s="74">
        <f t="shared" ref="P2319:R2326" si="1960">O2319</f>
        <v>2830000</v>
      </c>
      <c r="Q2319" s="74">
        <v>4251300</v>
      </c>
      <c r="R2319" s="74">
        <f t="shared" si="1960"/>
        <v>4251300</v>
      </c>
      <c r="S2319" s="588" t="s">
        <v>3340</v>
      </c>
      <c r="T2319" s="77">
        <v>50</v>
      </c>
      <c r="U2319" s="78">
        <f t="shared" ref="U2319:V2326" si="1961">ROUNDUP(X2319,0)</f>
        <v>75</v>
      </c>
      <c r="V2319" s="78">
        <f t="shared" si="1961"/>
        <v>50</v>
      </c>
      <c r="W2319" s="78">
        <v>31.708915184046983</v>
      </c>
      <c r="X2319" s="78">
        <f t="shared" ref="X2319:X2326" si="1962">Q2319/J2319*100</f>
        <v>74.584210526315786</v>
      </c>
      <c r="Y2319" s="78">
        <f t="shared" ref="Y2319:Y2326" si="1963">(P2319/J2319)*100</f>
        <v>49.649122807017541</v>
      </c>
      <c r="Z2319" s="79">
        <f t="shared" ref="Z2319:AB2326" si="1964">J2319-P2319</f>
        <v>2870000</v>
      </c>
      <c r="AA2319" s="79">
        <f t="shared" ref="AA2319:AA2326" si="1965">J2319-Q2319</f>
        <v>1448700</v>
      </c>
      <c r="AB2319" s="79" t="e">
        <f t="shared" si="1964"/>
        <v>#VALUE!</v>
      </c>
      <c r="AC2319" s="79"/>
      <c r="AD2319" s="589"/>
    </row>
    <row r="2320" spans="1:30" s="36" customFormat="1" ht="30" customHeight="1">
      <c r="B2320" s="37"/>
      <c r="C2320" s="66" t="s">
        <v>3275</v>
      </c>
      <c r="D2320" s="67"/>
      <c r="E2320" s="67"/>
      <c r="F2320" s="762" t="s">
        <v>67</v>
      </c>
      <c r="G2320" s="765"/>
      <c r="H2320" s="609"/>
      <c r="I2320" s="603" t="s">
        <v>534</v>
      </c>
      <c r="J2320" s="691">
        <v>9267900</v>
      </c>
      <c r="K2320" s="71" t="s">
        <v>45</v>
      </c>
      <c r="L2320" s="384" t="s">
        <v>46</v>
      </c>
      <c r="M2320" s="384"/>
      <c r="N2320" s="142">
        <v>2316975</v>
      </c>
      <c r="O2320" s="75">
        <f t="shared" ref="O2320:O2324" si="1966">N2320</f>
        <v>2316975</v>
      </c>
      <c r="P2320" s="74">
        <f t="shared" si="1960"/>
        <v>2316975</v>
      </c>
      <c r="Q2320" s="74">
        <v>6936900</v>
      </c>
      <c r="R2320" s="74">
        <f t="shared" si="1960"/>
        <v>6936900</v>
      </c>
      <c r="S2320" s="588" t="s">
        <v>3340</v>
      </c>
      <c r="T2320" s="77">
        <v>25</v>
      </c>
      <c r="U2320" s="78">
        <f t="shared" si="1961"/>
        <v>75</v>
      </c>
      <c r="V2320" s="78">
        <f t="shared" si="1961"/>
        <v>25</v>
      </c>
      <c r="W2320" s="78">
        <v>31.708915184046983</v>
      </c>
      <c r="X2320" s="78">
        <f t="shared" si="1962"/>
        <v>74.848671220017479</v>
      </c>
      <c r="Y2320" s="78">
        <f t="shared" si="1963"/>
        <v>25</v>
      </c>
      <c r="Z2320" s="79">
        <f t="shared" si="1964"/>
        <v>6950925</v>
      </c>
      <c r="AA2320" s="79">
        <f t="shared" si="1965"/>
        <v>2331000</v>
      </c>
      <c r="AB2320" s="79" t="e">
        <f t="shared" si="1964"/>
        <v>#VALUE!</v>
      </c>
      <c r="AC2320" s="79"/>
      <c r="AD2320" s="589"/>
    </row>
    <row r="2321" spans="2:30" s="36" customFormat="1" ht="30" customHeight="1">
      <c r="B2321" s="37"/>
      <c r="C2321" s="66" t="s">
        <v>3276</v>
      </c>
      <c r="D2321" s="67"/>
      <c r="E2321" s="67"/>
      <c r="F2321" s="762" t="s">
        <v>69</v>
      </c>
      <c r="G2321" s="765"/>
      <c r="H2321" s="609"/>
      <c r="I2321" s="603" t="s">
        <v>534</v>
      </c>
      <c r="J2321" s="691">
        <v>4268000</v>
      </c>
      <c r="K2321" s="71" t="s">
        <v>45</v>
      </c>
      <c r="L2321" s="384" t="s">
        <v>46</v>
      </c>
      <c r="M2321" s="384"/>
      <c r="N2321" s="142">
        <v>1067000</v>
      </c>
      <c r="O2321" s="75">
        <v>2127300</v>
      </c>
      <c r="P2321" s="74">
        <f t="shared" si="1960"/>
        <v>2127300</v>
      </c>
      <c r="Q2321" s="74">
        <v>2689500</v>
      </c>
      <c r="R2321" s="74">
        <f t="shared" si="1960"/>
        <v>2689500</v>
      </c>
      <c r="S2321" s="588" t="s">
        <v>3340</v>
      </c>
      <c r="T2321" s="77">
        <v>50</v>
      </c>
      <c r="U2321" s="78">
        <f t="shared" si="1961"/>
        <v>64</v>
      </c>
      <c r="V2321" s="78">
        <f t="shared" si="1961"/>
        <v>50</v>
      </c>
      <c r="W2321" s="78">
        <v>31.708915184046983</v>
      </c>
      <c r="X2321" s="78">
        <f t="shared" si="1962"/>
        <v>63.015463917525771</v>
      </c>
      <c r="Y2321" s="78">
        <f t="shared" si="1963"/>
        <v>49.843017806935329</v>
      </c>
      <c r="Z2321" s="79">
        <f t="shared" si="1964"/>
        <v>2140700</v>
      </c>
      <c r="AA2321" s="79">
        <f t="shared" si="1965"/>
        <v>1578500</v>
      </c>
      <c r="AB2321" s="79" t="e">
        <f t="shared" si="1964"/>
        <v>#VALUE!</v>
      </c>
      <c r="AC2321" s="79"/>
      <c r="AD2321" s="589"/>
    </row>
    <row r="2322" spans="2:30" s="36" customFormat="1" ht="30" customHeight="1">
      <c r="B2322" s="37"/>
      <c r="C2322" s="66" t="s">
        <v>3184</v>
      </c>
      <c r="D2322" s="67"/>
      <c r="E2322" s="67"/>
      <c r="F2322" s="762" t="s">
        <v>1835</v>
      </c>
      <c r="G2322" s="765"/>
      <c r="H2322" s="609"/>
      <c r="I2322" s="603" t="s">
        <v>534</v>
      </c>
      <c r="J2322" s="691">
        <v>17911740</v>
      </c>
      <c r="K2322" s="71" t="s">
        <v>45</v>
      </c>
      <c r="L2322" s="384" t="s">
        <v>46</v>
      </c>
      <c r="M2322" s="384"/>
      <c r="N2322" s="142">
        <v>4447500</v>
      </c>
      <c r="O2322" s="75">
        <v>8055100</v>
      </c>
      <c r="P2322" s="74">
        <f t="shared" si="1960"/>
        <v>8055100</v>
      </c>
      <c r="Q2322" s="74">
        <v>9613100</v>
      </c>
      <c r="R2322" s="74">
        <f t="shared" si="1960"/>
        <v>9613100</v>
      </c>
      <c r="S2322" s="588" t="s">
        <v>3340</v>
      </c>
      <c r="T2322" s="77">
        <v>45</v>
      </c>
      <c r="U2322" s="78">
        <f t="shared" si="1961"/>
        <v>54</v>
      </c>
      <c r="V2322" s="78">
        <f t="shared" si="1961"/>
        <v>45</v>
      </c>
      <c r="W2322" s="78">
        <v>31.708915184046983</v>
      </c>
      <c r="X2322" s="78">
        <f t="shared" si="1962"/>
        <v>53.669269428877378</v>
      </c>
      <c r="Y2322" s="78">
        <f t="shared" si="1963"/>
        <v>44.97106367108946</v>
      </c>
      <c r="Z2322" s="79">
        <f t="shared" si="1964"/>
        <v>9856640</v>
      </c>
      <c r="AA2322" s="79">
        <f t="shared" si="1965"/>
        <v>8298640</v>
      </c>
      <c r="AB2322" s="79" t="e">
        <f t="shared" si="1964"/>
        <v>#VALUE!</v>
      </c>
      <c r="AC2322" s="79"/>
      <c r="AD2322" s="589"/>
    </row>
    <row r="2323" spans="2:30" s="36" customFormat="1" ht="30" customHeight="1">
      <c r="B2323" s="37"/>
      <c r="C2323" s="66" t="s">
        <v>3256</v>
      </c>
      <c r="D2323" s="67"/>
      <c r="E2323" s="67"/>
      <c r="F2323" s="762" t="s">
        <v>71</v>
      </c>
      <c r="G2323" s="765"/>
      <c r="H2323" s="609"/>
      <c r="I2323" s="603" t="s">
        <v>534</v>
      </c>
      <c r="J2323" s="691">
        <v>1575600</v>
      </c>
      <c r="K2323" s="71" t="s">
        <v>45</v>
      </c>
      <c r="L2323" s="384" t="s">
        <v>46</v>
      </c>
      <c r="M2323" s="384"/>
      <c r="N2323" s="142">
        <v>0</v>
      </c>
      <c r="O2323" s="75">
        <f t="shared" si="1966"/>
        <v>0</v>
      </c>
      <c r="P2323" s="74">
        <f t="shared" si="1960"/>
        <v>0</v>
      </c>
      <c r="Q2323" s="74">
        <v>1002800</v>
      </c>
      <c r="R2323" s="74">
        <f t="shared" si="1960"/>
        <v>1002800</v>
      </c>
      <c r="S2323" s="588" t="s">
        <v>3340</v>
      </c>
      <c r="T2323" s="77">
        <v>0</v>
      </c>
      <c r="U2323" s="78">
        <f t="shared" si="1961"/>
        <v>64</v>
      </c>
      <c r="V2323" s="78">
        <f t="shared" si="1961"/>
        <v>0</v>
      </c>
      <c r="W2323" s="78">
        <v>31.708915184046983</v>
      </c>
      <c r="X2323" s="78">
        <f t="shared" si="1962"/>
        <v>63.645595328763648</v>
      </c>
      <c r="Y2323" s="78">
        <f t="shared" si="1963"/>
        <v>0</v>
      </c>
      <c r="Z2323" s="79">
        <f t="shared" si="1964"/>
        <v>1575600</v>
      </c>
      <c r="AA2323" s="79">
        <f t="shared" si="1965"/>
        <v>572800</v>
      </c>
      <c r="AB2323" s="79" t="e">
        <f t="shared" si="1964"/>
        <v>#VALUE!</v>
      </c>
      <c r="AC2323" s="79"/>
      <c r="AD2323" s="589"/>
    </row>
    <row r="2324" spans="2:30" s="36" customFormat="1" ht="30" customHeight="1">
      <c r="B2324" s="37"/>
      <c r="C2324" s="66" t="s">
        <v>3290</v>
      </c>
      <c r="D2324" s="67"/>
      <c r="E2324" s="67"/>
      <c r="F2324" s="762" t="s">
        <v>73</v>
      </c>
      <c r="G2324" s="765"/>
      <c r="H2324" s="609"/>
      <c r="I2324" s="603" t="s">
        <v>534</v>
      </c>
      <c r="J2324" s="691">
        <v>3475000</v>
      </c>
      <c r="K2324" s="71" t="s">
        <v>45</v>
      </c>
      <c r="L2324" s="384" t="s">
        <v>46</v>
      </c>
      <c r="M2324" s="384"/>
      <c r="N2324" s="142">
        <v>0</v>
      </c>
      <c r="O2324" s="75">
        <f t="shared" si="1966"/>
        <v>0</v>
      </c>
      <c r="P2324" s="74">
        <f t="shared" si="1960"/>
        <v>0</v>
      </c>
      <c r="Q2324" s="74">
        <v>0</v>
      </c>
      <c r="R2324" s="74">
        <f t="shared" si="1960"/>
        <v>0</v>
      </c>
      <c r="S2324" s="588" t="s">
        <v>3340</v>
      </c>
      <c r="T2324" s="77">
        <v>0</v>
      </c>
      <c r="U2324" s="78">
        <f t="shared" si="1961"/>
        <v>0</v>
      </c>
      <c r="V2324" s="78">
        <f t="shared" si="1961"/>
        <v>0</v>
      </c>
      <c r="W2324" s="78">
        <v>31.708915184046983</v>
      </c>
      <c r="X2324" s="78">
        <f t="shared" si="1962"/>
        <v>0</v>
      </c>
      <c r="Y2324" s="78">
        <f t="shared" si="1963"/>
        <v>0</v>
      </c>
      <c r="Z2324" s="79">
        <f t="shared" si="1964"/>
        <v>3475000</v>
      </c>
      <c r="AA2324" s="79">
        <f t="shared" si="1965"/>
        <v>3475000</v>
      </c>
      <c r="AB2324" s="79" t="e">
        <f t="shared" si="1964"/>
        <v>#VALUE!</v>
      </c>
      <c r="AC2324" s="79"/>
      <c r="AD2324" s="589"/>
    </row>
    <row r="2325" spans="2:30" s="36" customFormat="1" ht="30" customHeight="1">
      <c r="B2325" s="37"/>
      <c r="C2325" s="66" t="s">
        <v>3334</v>
      </c>
      <c r="D2325" s="67"/>
      <c r="E2325" s="67"/>
      <c r="F2325" s="762" t="s">
        <v>3258</v>
      </c>
      <c r="G2325" s="765"/>
      <c r="H2325" s="609"/>
      <c r="I2325" s="603" t="s">
        <v>534</v>
      </c>
      <c r="J2325" s="691">
        <v>14594000</v>
      </c>
      <c r="K2325" s="71" t="s">
        <v>45</v>
      </c>
      <c r="L2325" s="384" t="s">
        <v>46</v>
      </c>
      <c r="M2325" s="384"/>
      <c r="N2325" s="142">
        <f t="shared" ref="N2325:N2331" si="1967">M2325</f>
        <v>0</v>
      </c>
      <c r="O2325" s="75">
        <v>1950600</v>
      </c>
      <c r="P2325" s="74">
        <f t="shared" si="1960"/>
        <v>1950600</v>
      </c>
      <c r="Q2325" s="74">
        <v>7213100</v>
      </c>
      <c r="R2325" s="74">
        <f t="shared" si="1960"/>
        <v>7213100</v>
      </c>
      <c r="S2325" s="588" t="s">
        <v>3340</v>
      </c>
      <c r="T2325" s="77">
        <v>14</v>
      </c>
      <c r="U2325" s="78">
        <f t="shared" si="1961"/>
        <v>50</v>
      </c>
      <c r="V2325" s="78">
        <f t="shared" si="1961"/>
        <v>14</v>
      </c>
      <c r="W2325" s="78">
        <v>31.708915184046983</v>
      </c>
      <c r="X2325" s="78">
        <f t="shared" si="1962"/>
        <v>49.425106208030698</v>
      </c>
      <c r="Y2325" s="78">
        <f t="shared" si="1963"/>
        <v>13.365766753460326</v>
      </c>
      <c r="Z2325" s="79">
        <f t="shared" si="1964"/>
        <v>12643400</v>
      </c>
      <c r="AA2325" s="79">
        <f t="shared" si="1965"/>
        <v>7380900</v>
      </c>
      <c r="AB2325" s="79" t="e">
        <f t="shared" si="1964"/>
        <v>#VALUE!</v>
      </c>
      <c r="AC2325" s="79"/>
      <c r="AD2325" s="589"/>
    </row>
    <row r="2326" spans="2:30" s="36" customFormat="1" ht="30" customHeight="1">
      <c r="B2326" s="37"/>
      <c r="C2326" s="66" t="s">
        <v>3277</v>
      </c>
      <c r="D2326" s="67"/>
      <c r="E2326" s="67"/>
      <c r="F2326" s="762" t="s">
        <v>77</v>
      </c>
      <c r="G2326" s="765"/>
      <c r="H2326" s="609"/>
      <c r="I2326" s="603" t="s">
        <v>534</v>
      </c>
      <c r="J2326" s="691">
        <v>33495000</v>
      </c>
      <c r="K2326" s="71" t="s">
        <v>45</v>
      </c>
      <c r="L2326" s="384" t="s">
        <v>46</v>
      </c>
      <c r="M2326" s="384"/>
      <c r="N2326" s="142">
        <f t="shared" si="1967"/>
        <v>0</v>
      </c>
      <c r="O2326" s="75">
        <v>360000</v>
      </c>
      <c r="P2326" s="74">
        <f t="shared" si="1960"/>
        <v>360000</v>
      </c>
      <c r="Q2326" s="74">
        <v>7770000</v>
      </c>
      <c r="R2326" s="74">
        <f t="shared" si="1960"/>
        <v>7770000</v>
      </c>
      <c r="S2326" s="588" t="s">
        <v>3340</v>
      </c>
      <c r="T2326" s="77">
        <v>2</v>
      </c>
      <c r="U2326" s="78">
        <f t="shared" si="1961"/>
        <v>24</v>
      </c>
      <c r="V2326" s="78">
        <f t="shared" si="1961"/>
        <v>2</v>
      </c>
      <c r="W2326" s="78">
        <v>31.708915184046983</v>
      </c>
      <c r="X2326" s="78">
        <f t="shared" si="1962"/>
        <v>23.197492163009404</v>
      </c>
      <c r="Y2326" s="78">
        <f t="shared" si="1963"/>
        <v>1.0747872816838333</v>
      </c>
      <c r="Z2326" s="79">
        <f t="shared" si="1964"/>
        <v>33135000</v>
      </c>
      <c r="AA2326" s="79">
        <f t="shared" si="1965"/>
        <v>25725000</v>
      </c>
      <c r="AB2326" s="79" t="e">
        <f t="shared" si="1964"/>
        <v>#VALUE!</v>
      </c>
      <c r="AC2326" s="79"/>
      <c r="AD2326" s="589"/>
    </row>
    <row r="2327" spans="2:30" s="36" customFormat="1" ht="30" customHeight="1">
      <c r="B2327" s="37"/>
      <c r="C2327" s="51" t="s">
        <v>3122</v>
      </c>
      <c r="D2327" s="171"/>
      <c r="E2327" s="171"/>
      <c r="F2327" s="802" t="s">
        <v>193</v>
      </c>
      <c r="G2327" s="817"/>
      <c r="H2327" s="647"/>
      <c r="I2327" s="624"/>
      <c r="J2327" s="492"/>
      <c r="K2327" s="133"/>
      <c r="L2327" s="129"/>
      <c r="M2327" s="129"/>
      <c r="N2327" s="303"/>
      <c r="O2327" s="303"/>
      <c r="P2327" s="303"/>
      <c r="Q2327" s="303"/>
      <c r="R2327" s="303"/>
      <c r="S2327" s="132"/>
      <c r="T2327" s="96"/>
      <c r="U2327" s="97"/>
      <c r="V2327" s="97"/>
      <c r="W2327" s="97"/>
      <c r="X2327" s="97"/>
      <c r="Y2327" s="97"/>
      <c r="Z2327" s="98"/>
      <c r="AA2327" s="98"/>
      <c r="AB2327" s="98"/>
      <c r="AC2327" s="98"/>
      <c r="AD2327" s="337"/>
    </row>
    <row r="2328" spans="2:30" s="36" customFormat="1" ht="30" customHeight="1">
      <c r="B2328" s="37"/>
      <c r="C2328" s="66" t="s">
        <v>3341</v>
      </c>
      <c r="D2328" s="67"/>
      <c r="E2328" s="67"/>
      <c r="F2328" s="762" t="s">
        <v>490</v>
      </c>
      <c r="G2328" s="765"/>
      <c r="H2328" s="609"/>
      <c r="I2328" s="603" t="s">
        <v>534</v>
      </c>
      <c r="J2328" s="691">
        <v>8450000</v>
      </c>
      <c r="K2328" s="71" t="s">
        <v>45</v>
      </c>
      <c r="L2328" s="384" t="s">
        <v>46</v>
      </c>
      <c r="M2328" s="384"/>
      <c r="N2328" s="142">
        <f t="shared" si="1967"/>
        <v>0</v>
      </c>
      <c r="O2328" s="75">
        <f>N2328</f>
        <v>0</v>
      </c>
      <c r="P2328" s="74">
        <f t="shared" ref="P2328:R2328" si="1968">O2328</f>
        <v>0</v>
      </c>
      <c r="Q2328" s="74">
        <v>8450000</v>
      </c>
      <c r="R2328" s="74">
        <f t="shared" si="1968"/>
        <v>8450000</v>
      </c>
      <c r="S2328" s="588" t="s">
        <v>3340</v>
      </c>
      <c r="T2328" s="77">
        <v>0</v>
      </c>
      <c r="U2328" s="78">
        <f t="shared" ref="U2328:V2328" si="1969">ROUNDUP(X2328,0)</f>
        <v>100</v>
      </c>
      <c r="V2328" s="78">
        <f t="shared" si="1969"/>
        <v>0</v>
      </c>
      <c r="W2328" s="78">
        <v>31.708915184046983</v>
      </c>
      <c r="X2328" s="78">
        <f t="shared" ref="X2328" si="1970">Q2328/J2328*100</f>
        <v>100</v>
      </c>
      <c r="Y2328" s="78">
        <f>(P2328/J2328)*100</f>
        <v>0</v>
      </c>
      <c r="Z2328" s="79">
        <f>J2328-P2328</f>
        <v>8450000</v>
      </c>
      <c r="AA2328" s="79">
        <f>J2328-Q2328</f>
        <v>0</v>
      </c>
      <c r="AB2328" s="79" t="e">
        <f>L2328-R2328</f>
        <v>#VALUE!</v>
      </c>
      <c r="AC2328" s="79"/>
      <c r="AD2328" s="589"/>
    </row>
    <row r="2329" spans="2:30" s="36" customFormat="1" ht="30" customHeight="1">
      <c r="B2329" s="37"/>
      <c r="C2329" s="51" t="s">
        <v>3124</v>
      </c>
      <c r="D2329" s="171"/>
      <c r="E2329" s="171"/>
      <c r="F2329" s="802" t="s">
        <v>3342</v>
      </c>
      <c r="G2329" s="817"/>
      <c r="H2329" s="647"/>
      <c r="I2329" s="624"/>
      <c r="J2329" s="688"/>
      <c r="K2329" s="133"/>
      <c r="L2329" s="129"/>
      <c r="M2329" s="129"/>
      <c r="N2329" s="303"/>
      <c r="O2329" s="303"/>
      <c r="P2329" s="303"/>
      <c r="Q2329" s="303"/>
      <c r="R2329" s="303"/>
      <c r="S2329" s="132"/>
      <c r="T2329" s="96"/>
      <c r="U2329" s="97"/>
      <c r="V2329" s="97"/>
      <c r="W2329" s="97"/>
      <c r="X2329" s="97"/>
      <c r="Y2329" s="97"/>
      <c r="Z2329" s="98"/>
      <c r="AA2329" s="98"/>
      <c r="AB2329" s="98"/>
      <c r="AC2329" s="98"/>
      <c r="AD2329" s="337"/>
    </row>
    <row r="2330" spans="2:30" s="36" customFormat="1" ht="30" customHeight="1">
      <c r="B2330" s="37"/>
      <c r="C2330" s="66" t="s">
        <v>3260</v>
      </c>
      <c r="D2330" s="67"/>
      <c r="E2330" s="67"/>
      <c r="F2330" s="762" t="s">
        <v>81</v>
      </c>
      <c r="G2330" s="765"/>
      <c r="H2330" s="609"/>
      <c r="I2330" s="603" t="s">
        <v>534</v>
      </c>
      <c r="J2330" s="691">
        <v>2000000</v>
      </c>
      <c r="K2330" s="71" t="s">
        <v>45</v>
      </c>
      <c r="L2330" s="384" t="s">
        <v>46</v>
      </c>
      <c r="M2330" s="384"/>
      <c r="N2330" s="142">
        <v>150000</v>
      </c>
      <c r="O2330" s="75">
        <v>450000</v>
      </c>
      <c r="P2330" s="74">
        <f t="shared" ref="P2330:R2332" si="1971">O2330</f>
        <v>450000</v>
      </c>
      <c r="Q2330" s="74">
        <v>1350000</v>
      </c>
      <c r="R2330" s="74">
        <f t="shared" si="1971"/>
        <v>1350000</v>
      </c>
      <c r="S2330" s="588" t="s">
        <v>3340</v>
      </c>
      <c r="T2330" s="77">
        <v>23</v>
      </c>
      <c r="U2330" s="78">
        <f t="shared" ref="U2330:V2332" si="1972">ROUNDUP(X2330,0)</f>
        <v>68</v>
      </c>
      <c r="V2330" s="78">
        <f t="shared" si="1972"/>
        <v>23</v>
      </c>
      <c r="W2330" s="78">
        <v>31.708915184046983</v>
      </c>
      <c r="X2330" s="78">
        <f t="shared" ref="X2330:X2332" si="1973">Q2330/J2330*100</f>
        <v>67.5</v>
      </c>
      <c r="Y2330" s="78">
        <f>(P2330/J2330)*100</f>
        <v>22.5</v>
      </c>
      <c r="Z2330" s="79">
        <f t="shared" ref="Z2330:AB2332" si="1974">J2330-P2330</f>
        <v>1550000</v>
      </c>
      <c r="AA2330" s="79">
        <f>J2330-Q2330</f>
        <v>650000</v>
      </c>
      <c r="AB2330" s="79" t="e">
        <f t="shared" si="1974"/>
        <v>#VALUE!</v>
      </c>
      <c r="AC2330" s="79"/>
      <c r="AD2330" s="589"/>
    </row>
    <row r="2331" spans="2:30" s="36" customFormat="1" ht="30" customHeight="1">
      <c r="B2331" s="37"/>
      <c r="C2331" s="66" t="s">
        <v>3261</v>
      </c>
      <c r="D2331" s="67"/>
      <c r="E2331" s="67"/>
      <c r="F2331" s="762" t="s">
        <v>83</v>
      </c>
      <c r="G2331" s="765"/>
      <c r="H2331" s="609"/>
      <c r="I2331" s="603" t="s">
        <v>534</v>
      </c>
      <c r="J2331" s="691">
        <v>5555400</v>
      </c>
      <c r="K2331" s="71" t="s">
        <v>45</v>
      </c>
      <c r="L2331" s="384" t="s">
        <v>46</v>
      </c>
      <c r="M2331" s="384"/>
      <c r="N2331" s="142">
        <f t="shared" si="1967"/>
        <v>0</v>
      </c>
      <c r="O2331" s="75">
        <v>795000</v>
      </c>
      <c r="P2331" s="74">
        <f t="shared" si="1971"/>
        <v>795000</v>
      </c>
      <c r="Q2331" s="74">
        <v>1645000</v>
      </c>
      <c r="R2331" s="74">
        <f t="shared" si="1971"/>
        <v>1645000</v>
      </c>
      <c r="S2331" s="588" t="s">
        <v>3340</v>
      </c>
      <c r="T2331" s="77">
        <v>15</v>
      </c>
      <c r="U2331" s="78">
        <f t="shared" si="1972"/>
        <v>30</v>
      </c>
      <c r="V2331" s="78">
        <f t="shared" si="1972"/>
        <v>15</v>
      </c>
      <c r="W2331" s="78">
        <v>31.708915184046983</v>
      </c>
      <c r="X2331" s="78">
        <f t="shared" si="1973"/>
        <v>29.610829103214893</v>
      </c>
      <c r="Y2331" s="78">
        <f>(P2331/J2331)*100</f>
        <v>14.310400691219355</v>
      </c>
      <c r="Z2331" s="79">
        <f t="shared" si="1974"/>
        <v>4760400</v>
      </c>
      <c r="AA2331" s="79">
        <f>J2331-Q2331</f>
        <v>3910400</v>
      </c>
      <c r="AB2331" s="79" t="e">
        <f t="shared" si="1974"/>
        <v>#VALUE!</v>
      </c>
      <c r="AC2331" s="79"/>
      <c r="AD2331" s="589"/>
    </row>
    <row r="2332" spans="2:30" s="36" customFormat="1" ht="30" customHeight="1">
      <c r="B2332" s="37"/>
      <c r="C2332" s="66" t="s">
        <v>3262</v>
      </c>
      <c r="D2332" s="67"/>
      <c r="E2332" s="67"/>
      <c r="F2332" s="762" t="s">
        <v>87</v>
      </c>
      <c r="G2332" s="765"/>
      <c r="H2332" s="609"/>
      <c r="I2332" s="603" t="s">
        <v>534</v>
      </c>
      <c r="J2332" s="691">
        <v>54496800</v>
      </c>
      <c r="K2332" s="71" t="s">
        <v>45</v>
      </c>
      <c r="L2332" s="384" t="s">
        <v>46</v>
      </c>
      <c r="M2332" s="384"/>
      <c r="N2332" s="142">
        <v>13500000</v>
      </c>
      <c r="O2332" s="75">
        <v>22500000</v>
      </c>
      <c r="P2332" s="74">
        <f t="shared" si="1971"/>
        <v>22500000</v>
      </c>
      <c r="Q2332" s="74">
        <v>27000000</v>
      </c>
      <c r="R2332" s="74">
        <f t="shared" si="1971"/>
        <v>27000000</v>
      </c>
      <c r="S2332" s="588" t="s">
        <v>3340</v>
      </c>
      <c r="T2332" s="77">
        <v>42</v>
      </c>
      <c r="U2332" s="78">
        <f t="shared" si="1972"/>
        <v>50</v>
      </c>
      <c r="V2332" s="78">
        <f t="shared" si="1972"/>
        <v>42</v>
      </c>
      <c r="W2332" s="78">
        <v>31.708915184046983</v>
      </c>
      <c r="X2332" s="78">
        <f t="shared" si="1973"/>
        <v>49.544193420531116</v>
      </c>
      <c r="Y2332" s="78">
        <f>(P2332/J2332)*100</f>
        <v>41.286827850442592</v>
      </c>
      <c r="Z2332" s="79">
        <f t="shared" si="1974"/>
        <v>31996800</v>
      </c>
      <c r="AA2332" s="79">
        <f>J2332-Q2332</f>
        <v>27496800</v>
      </c>
      <c r="AB2332" s="79" t="e">
        <f t="shared" si="1974"/>
        <v>#VALUE!</v>
      </c>
      <c r="AC2332" s="79"/>
      <c r="AD2332" s="589"/>
    </row>
    <row r="2333" spans="2:30" s="36" customFormat="1" ht="30" customHeight="1">
      <c r="B2333" s="37"/>
      <c r="C2333" s="51" t="s">
        <v>3263</v>
      </c>
      <c r="D2333" s="171"/>
      <c r="E2333" s="171"/>
      <c r="F2333" s="802" t="s">
        <v>90</v>
      </c>
      <c r="G2333" s="817"/>
      <c r="H2333" s="647"/>
      <c r="I2333" s="624"/>
      <c r="J2333" s="688"/>
      <c r="K2333" s="133"/>
      <c r="L2333" s="129"/>
      <c r="M2333" s="129"/>
      <c r="N2333" s="303"/>
      <c r="O2333" s="303"/>
      <c r="P2333" s="303"/>
      <c r="Q2333" s="303"/>
      <c r="R2333" s="303"/>
      <c r="S2333" s="132"/>
      <c r="T2333" s="96"/>
      <c r="U2333" s="97"/>
      <c r="V2333" s="97"/>
      <c r="W2333" s="97"/>
      <c r="X2333" s="97"/>
      <c r="Y2333" s="97"/>
      <c r="Z2333" s="98"/>
      <c r="AA2333" s="98"/>
      <c r="AB2333" s="98"/>
      <c r="AC2333" s="98"/>
      <c r="AD2333" s="337"/>
    </row>
    <row r="2334" spans="2:30" s="36" customFormat="1" ht="30" customHeight="1">
      <c r="B2334" s="37"/>
      <c r="C2334" s="66" t="s">
        <v>3264</v>
      </c>
      <c r="D2334" s="67"/>
      <c r="E2334" s="67"/>
      <c r="F2334" s="762" t="s">
        <v>92</v>
      </c>
      <c r="G2334" s="765"/>
      <c r="H2334" s="609"/>
      <c r="I2334" s="603" t="s">
        <v>534</v>
      </c>
      <c r="J2334" s="691">
        <v>20093200</v>
      </c>
      <c r="K2334" s="71" t="s">
        <v>45</v>
      </c>
      <c r="L2334" s="384" t="s">
        <v>46</v>
      </c>
      <c r="M2334" s="384"/>
      <c r="N2334" s="142">
        <v>3558350</v>
      </c>
      <c r="O2334" s="75">
        <v>8378750</v>
      </c>
      <c r="P2334" s="74">
        <f t="shared" ref="P2334:R2334" si="1975">O2334</f>
        <v>8378750</v>
      </c>
      <c r="Q2334" s="74">
        <v>12235850</v>
      </c>
      <c r="R2334" s="74">
        <f t="shared" si="1975"/>
        <v>12235850</v>
      </c>
      <c r="S2334" s="588" t="s">
        <v>3340</v>
      </c>
      <c r="T2334" s="77">
        <v>42</v>
      </c>
      <c r="U2334" s="78">
        <f t="shared" ref="U2334:V2334" si="1976">ROUNDUP(X2334,0)</f>
        <v>61</v>
      </c>
      <c r="V2334" s="78">
        <f t="shared" si="1976"/>
        <v>42</v>
      </c>
      <c r="W2334" s="78">
        <v>31.708915184046983</v>
      </c>
      <c r="X2334" s="78">
        <f t="shared" ref="X2334" si="1977">Q2334/J2334*100</f>
        <v>60.895477076822011</v>
      </c>
      <c r="Y2334" s="78">
        <f>(P2334/J2334)*100</f>
        <v>41.699430653156291</v>
      </c>
      <c r="Z2334" s="79">
        <f>J2334-P2334</f>
        <v>11714450</v>
      </c>
      <c r="AA2334" s="79">
        <f>J2334-Q2334</f>
        <v>7857350</v>
      </c>
      <c r="AB2334" s="79" t="e">
        <f>L2334-R2334</f>
        <v>#VALUE!</v>
      </c>
      <c r="AC2334" s="79"/>
      <c r="AD2334" s="589"/>
    </row>
    <row r="2335" spans="2:30" s="36" customFormat="1" ht="30" customHeight="1">
      <c r="B2335" s="37"/>
      <c r="C2335" s="51" t="s">
        <v>3280</v>
      </c>
      <c r="D2335" s="171"/>
      <c r="E2335" s="171"/>
      <c r="F2335" s="802" t="s">
        <v>3132</v>
      </c>
      <c r="G2335" s="817"/>
      <c r="H2335" s="647"/>
      <c r="I2335" s="624"/>
      <c r="J2335" s="688"/>
      <c r="K2335" s="133"/>
      <c r="L2335" s="129"/>
      <c r="M2335" s="129"/>
      <c r="N2335" s="303"/>
      <c r="O2335" s="303"/>
      <c r="P2335" s="303"/>
      <c r="Q2335" s="303"/>
      <c r="R2335" s="303"/>
      <c r="S2335" s="132"/>
      <c r="T2335" s="96"/>
      <c r="U2335" s="97"/>
      <c r="V2335" s="97"/>
      <c r="W2335" s="97"/>
      <c r="X2335" s="97"/>
      <c r="Y2335" s="97"/>
      <c r="Z2335" s="98"/>
      <c r="AA2335" s="98"/>
      <c r="AB2335" s="98"/>
      <c r="AC2335" s="98"/>
      <c r="AD2335" s="337"/>
    </row>
    <row r="2336" spans="2:30" s="36" customFormat="1" ht="30" customHeight="1">
      <c r="B2336" s="37"/>
      <c r="C2336" s="51" t="s">
        <v>3281</v>
      </c>
      <c r="D2336" s="171"/>
      <c r="E2336" s="171"/>
      <c r="F2336" s="802" t="s">
        <v>3134</v>
      </c>
      <c r="G2336" s="817"/>
      <c r="H2336" s="647"/>
      <c r="I2336" s="624"/>
      <c r="J2336" s="492"/>
      <c r="K2336" s="133"/>
      <c r="L2336" s="129"/>
      <c r="M2336" s="129"/>
      <c r="N2336" s="303"/>
      <c r="O2336" s="303"/>
      <c r="P2336" s="303"/>
      <c r="Q2336" s="303"/>
      <c r="R2336" s="303"/>
      <c r="S2336" s="132"/>
      <c r="T2336" s="96"/>
      <c r="U2336" s="97"/>
      <c r="V2336" s="97"/>
      <c r="W2336" s="97"/>
      <c r="X2336" s="97"/>
      <c r="Y2336" s="97"/>
      <c r="Z2336" s="98"/>
      <c r="AA2336" s="98"/>
      <c r="AB2336" s="98"/>
      <c r="AC2336" s="98"/>
      <c r="AD2336" s="337"/>
    </row>
    <row r="2337" spans="1:30" s="36" customFormat="1" ht="30" customHeight="1">
      <c r="B2337" s="37"/>
      <c r="C2337" s="66" t="s">
        <v>3267</v>
      </c>
      <c r="D2337" s="67"/>
      <c r="E2337" s="67"/>
      <c r="F2337" s="762" t="s">
        <v>3136</v>
      </c>
      <c r="G2337" s="765"/>
      <c r="H2337" s="609"/>
      <c r="I2337" s="603" t="s">
        <v>534</v>
      </c>
      <c r="J2337" s="295">
        <v>102398300</v>
      </c>
      <c r="K2337" s="71" t="s">
        <v>45</v>
      </c>
      <c r="L2337" s="384" t="s">
        <v>46</v>
      </c>
      <c r="M2337" s="384"/>
      <c r="N2337" s="142">
        <v>16800200</v>
      </c>
      <c r="O2337" s="75">
        <f>N2337</f>
        <v>16800200</v>
      </c>
      <c r="P2337" s="74">
        <v>24837175</v>
      </c>
      <c r="Q2337" s="74">
        <v>35977175</v>
      </c>
      <c r="R2337" s="74">
        <v>24837175</v>
      </c>
      <c r="S2337" s="588" t="s">
        <v>3340</v>
      </c>
      <c r="T2337" s="77">
        <v>25</v>
      </c>
      <c r="U2337" s="78">
        <f t="shared" ref="U2337:V2338" si="1978">ROUNDUP(X2337,0)</f>
        <v>36</v>
      </c>
      <c r="V2337" s="78">
        <f t="shared" si="1978"/>
        <v>25</v>
      </c>
      <c r="W2337" s="78">
        <v>31.708915184046983</v>
      </c>
      <c r="X2337" s="78">
        <f t="shared" ref="X2337" si="1979">Q2337/J2337*100</f>
        <v>35.134543249253163</v>
      </c>
      <c r="Y2337" s="78">
        <f>(P2337/J2337)*100</f>
        <v>24.255456389412718</v>
      </c>
      <c r="Z2337" s="79">
        <f t="shared" ref="Z2337:AB2338" si="1980">J2337-P2337</f>
        <v>77561125</v>
      </c>
      <c r="AA2337" s="79">
        <f>J2337-Q2337</f>
        <v>66421125</v>
      </c>
      <c r="AB2337" s="79" t="e">
        <f t="shared" si="1980"/>
        <v>#VALUE!</v>
      </c>
      <c r="AC2337" s="177"/>
      <c r="AD2337" s="636"/>
    </row>
    <row r="2338" spans="1:30" s="379" customFormat="1" ht="30" customHeight="1">
      <c r="A2338" s="234"/>
      <c r="B2338" s="235"/>
      <c r="C2338" s="25" t="s">
        <v>3343</v>
      </c>
      <c r="D2338" s="109"/>
      <c r="E2338" s="109"/>
      <c r="F2338" s="818" t="s">
        <v>3344</v>
      </c>
      <c r="G2338" s="819"/>
      <c r="H2338" s="27"/>
      <c r="I2338" s="28"/>
      <c r="J2338" s="258">
        <f>SUM(J2339:J2379)</f>
        <v>5199128463</v>
      </c>
      <c r="K2338" s="259"/>
      <c r="L2338" s="258"/>
      <c r="M2338" s="258"/>
      <c r="N2338" s="258">
        <f>SUM(N2339:N2379)</f>
        <v>1129307566</v>
      </c>
      <c r="O2338" s="258">
        <f>SUM(O2339:O2379)</f>
        <v>1513347230</v>
      </c>
      <c r="P2338" s="258">
        <v>2233392462</v>
      </c>
      <c r="Q2338" s="258">
        <f>SUM(Q2339:Q2379)</f>
        <v>2696789177</v>
      </c>
      <c r="R2338" s="258">
        <v>2233392462</v>
      </c>
      <c r="S2338" s="260"/>
      <c r="T2338" s="259">
        <v>43</v>
      </c>
      <c r="U2338" s="259">
        <f t="shared" si="1978"/>
        <v>52</v>
      </c>
      <c r="V2338" s="259">
        <f t="shared" si="1978"/>
        <v>43</v>
      </c>
      <c r="W2338" s="259">
        <v>31.708915184046983</v>
      </c>
      <c r="X2338" s="259">
        <f>Q2338/J2338*100</f>
        <v>51.870023912505893</v>
      </c>
      <c r="Y2338" s="259">
        <f>(P2338/J2338)*100</f>
        <v>42.95705478127941</v>
      </c>
      <c r="Z2338" s="29">
        <f t="shared" si="1980"/>
        <v>2965736001</v>
      </c>
      <c r="AA2338" s="29">
        <f>J2338-Q2338</f>
        <v>2502339286</v>
      </c>
      <c r="AB2338" s="29">
        <f t="shared" si="1980"/>
        <v>-2233392462</v>
      </c>
      <c r="AC2338" s="260"/>
      <c r="AD2338" s="164"/>
    </row>
    <row r="2339" spans="1:30" s="50" customFormat="1" ht="30" customHeight="1">
      <c r="A2339" s="277"/>
      <c r="B2339" s="278"/>
      <c r="C2339" s="38" t="s">
        <v>1034</v>
      </c>
      <c r="D2339" s="165"/>
      <c r="E2339" s="165"/>
      <c r="F2339" s="772" t="s">
        <v>38</v>
      </c>
      <c r="G2339" s="773"/>
      <c r="H2339" s="40"/>
      <c r="I2339" s="41"/>
      <c r="J2339" s="210"/>
      <c r="K2339" s="210"/>
      <c r="L2339" s="116"/>
      <c r="M2339" s="116"/>
      <c r="N2339" s="287"/>
      <c r="O2339" s="287"/>
      <c r="P2339" s="287"/>
      <c r="Q2339" s="287"/>
      <c r="R2339" s="287"/>
      <c r="S2339" s="238"/>
      <c r="T2339" s="120"/>
      <c r="U2339" s="120"/>
      <c r="V2339" s="120"/>
      <c r="W2339" s="120"/>
      <c r="X2339" s="120"/>
      <c r="Y2339" s="120"/>
      <c r="Z2339" s="210"/>
      <c r="AA2339" s="210"/>
      <c r="AB2339" s="210"/>
      <c r="AC2339" s="213"/>
      <c r="AD2339" s="263"/>
    </row>
    <row r="2340" spans="1:30" s="692" customFormat="1" ht="30" customHeight="1">
      <c r="A2340" s="12"/>
      <c r="B2340" s="410"/>
      <c r="C2340" s="51" t="s">
        <v>3345</v>
      </c>
      <c r="D2340" s="171"/>
      <c r="E2340" s="171"/>
      <c r="F2340" s="802" t="s">
        <v>40</v>
      </c>
      <c r="G2340" s="817"/>
      <c r="H2340" s="266"/>
      <c r="I2340" s="288"/>
      <c r="J2340" s="289"/>
      <c r="K2340" s="215"/>
      <c r="L2340" s="267"/>
      <c r="M2340" s="290"/>
      <c r="N2340" s="291"/>
      <c r="O2340" s="291"/>
      <c r="P2340" s="291"/>
      <c r="Q2340" s="291"/>
      <c r="R2340" s="291"/>
      <c r="S2340" s="292"/>
      <c r="T2340" s="220"/>
      <c r="U2340" s="220"/>
      <c r="V2340" s="220"/>
      <c r="W2340" s="220"/>
      <c r="X2340" s="220"/>
      <c r="Y2340" s="220"/>
      <c r="Z2340" s="215"/>
      <c r="AA2340" s="215"/>
      <c r="AB2340" s="215"/>
      <c r="AC2340" s="63"/>
      <c r="AD2340" s="64"/>
    </row>
    <row r="2341" spans="1:30" s="88" customFormat="1" ht="30" customHeight="1">
      <c r="A2341" s="271"/>
      <c r="B2341" s="272"/>
      <c r="C2341" s="82" t="s">
        <v>3346</v>
      </c>
      <c r="D2341" s="83"/>
      <c r="E2341" s="83"/>
      <c r="F2341" s="824" t="s">
        <v>49</v>
      </c>
      <c r="G2341" s="825"/>
      <c r="H2341" s="159"/>
      <c r="I2341" s="145"/>
      <c r="J2341" s="222">
        <v>4000000</v>
      </c>
      <c r="K2341" s="693"/>
      <c r="L2341" s="149"/>
      <c r="M2341" s="147"/>
      <c r="N2341" s="142">
        <v>4000000</v>
      </c>
      <c r="O2341" s="75">
        <f>N2341</f>
        <v>4000000</v>
      </c>
      <c r="P2341" s="74">
        <v>3699700</v>
      </c>
      <c r="Q2341" s="74">
        <v>3699700</v>
      </c>
      <c r="R2341" s="74">
        <v>3699700</v>
      </c>
      <c r="S2341" s="143" t="s">
        <v>3347</v>
      </c>
      <c r="T2341" s="77">
        <v>93</v>
      </c>
      <c r="U2341" s="78">
        <f t="shared" ref="U2341:V2341" si="1981">ROUNDUP(X2341,0)</f>
        <v>93</v>
      </c>
      <c r="V2341" s="78">
        <f t="shared" si="1981"/>
        <v>93</v>
      </c>
      <c r="W2341" s="78">
        <v>31.708915184046983</v>
      </c>
      <c r="X2341" s="78">
        <f t="shared" ref="X2341" si="1982">Q2341/J2341*100</f>
        <v>92.492500000000007</v>
      </c>
      <c r="Y2341" s="78">
        <f>(P2341/J2341)*100</f>
        <v>92.492500000000007</v>
      </c>
      <c r="Z2341" s="79">
        <f>J2341-P2341</f>
        <v>300300</v>
      </c>
      <c r="AA2341" s="79">
        <f>J2341-Q2341</f>
        <v>300300</v>
      </c>
      <c r="AB2341" s="79">
        <f>L2341-R2341</f>
        <v>-3699700</v>
      </c>
      <c r="AC2341" s="102"/>
      <c r="AD2341" s="103"/>
    </row>
    <row r="2342" spans="1:30" s="692" customFormat="1" ht="30" customHeight="1">
      <c r="A2342" s="12"/>
      <c r="B2342" s="410"/>
      <c r="C2342" s="51" t="s">
        <v>3348</v>
      </c>
      <c r="D2342" s="171"/>
      <c r="E2342" s="171"/>
      <c r="F2342" s="802" t="s">
        <v>51</v>
      </c>
      <c r="G2342" s="817"/>
      <c r="H2342" s="266"/>
      <c r="I2342" s="288"/>
      <c r="J2342" s="289"/>
      <c r="K2342" s="215"/>
      <c r="L2342" s="267"/>
      <c r="M2342" s="290"/>
      <c r="N2342" s="291"/>
      <c r="O2342" s="291"/>
      <c r="P2342" s="291"/>
      <c r="Q2342" s="291"/>
      <c r="R2342" s="291"/>
      <c r="S2342" s="292"/>
      <c r="T2342" s="220"/>
      <c r="U2342" s="220"/>
      <c r="V2342" s="220"/>
      <c r="W2342" s="220"/>
      <c r="X2342" s="220"/>
      <c r="Y2342" s="220"/>
      <c r="Z2342" s="215"/>
      <c r="AA2342" s="215"/>
      <c r="AB2342" s="215"/>
      <c r="AC2342" s="63"/>
      <c r="AD2342" s="64"/>
    </row>
    <row r="2343" spans="1:30" s="146" customFormat="1" ht="30" customHeight="1">
      <c r="A2343" s="135"/>
      <c r="B2343" s="136"/>
      <c r="C2343" s="82" t="s">
        <v>3349</v>
      </c>
      <c r="D2343" s="83"/>
      <c r="E2343" s="83"/>
      <c r="F2343" s="822" t="s">
        <v>53</v>
      </c>
      <c r="G2343" s="823"/>
      <c r="H2343" s="159"/>
      <c r="I2343" s="145"/>
      <c r="J2343" s="295">
        <v>2855686400</v>
      </c>
      <c r="K2343" s="574"/>
      <c r="L2343" s="149"/>
      <c r="M2343" s="147"/>
      <c r="N2343" s="142">
        <v>681388683</v>
      </c>
      <c r="O2343" s="75">
        <v>962525247</v>
      </c>
      <c r="P2343" s="74">
        <v>1495496229</v>
      </c>
      <c r="Q2343" s="74">
        <v>1756399721</v>
      </c>
      <c r="R2343" s="74">
        <v>1495496229</v>
      </c>
      <c r="S2343" s="143" t="s">
        <v>3347</v>
      </c>
      <c r="T2343" s="77">
        <v>25</v>
      </c>
      <c r="U2343" s="78">
        <f t="shared" ref="U2343:V2345" si="1983">ROUNDUP(X2343,0)</f>
        <v>62</v>
      </c>
      <c r="V2343" s="78">
        <f t="shared" si="1983"/>
        <v>53</v>
      </c>
      <c r="W2343" s="78">
        <v>31.708915184046983</v>
      </c>
      <c r="X2343" s="78">
        <f t="shared" ref="X2343:X2345" si="1984">Q2343/J2343*100</f>
        <v>61.505343198748996</v>
      </c>
      <c r="Y2343" s="78">
        <f>(P2343/J2343)*100</f>
        <v>52.369063668895855</v>
      </c>
      <c r="Z2343" s="79">
        <f t="shared" ref="Z2343:AB2345" si="1985">J2343-P2343</f>
        <v>1360190171</v>
      </c>
      <c r="AA2343" s="79">
        <f>J2343-Q2343</f>
        <v>1099286679</v>
      </c>
      <c r="AB2343" s="79">
        <f t="shared" si="1985"/>
        <v>-1495496229</v>
      </c>
      <c r="AC2343" s="102"/>
      <c r="AD2343" s="103"/>
    </row>
    <row r="2344" spans="1:30" s="146" customFormat="1" ht="30" customHeight="1">
      <c r="A2344" s="135"/>
      <c r="B2344" s="136"/>
      <c r="C2344" s="82" t="s">
        <v>1052</v>
      </c>
      <c r="D2344" s="83"/>
      <c r="E2344" s="83"/>
      <c r="F2344" s="822" t="s">
        <v>174</v>
      </c>
      <c r="G2344" s="823"/>
      <c r="H2344" s="159"/>
      <c r="I2344" s="145"/>
      <c r="J2344" s="295">
        <v>37047600</v>
      </c>
      <c r="K2344" s="574"/>
      <c r="L2344" s="149"/>
      <c r="M2344" s="147"/>
      <c r="N2344" s="142">
        <v>9261900</v>
      </c>
      <c r="O2344" s="75">
        <f t="shared" ref="O2344:R2345" si="1986">N2344</f>
        <v>9261900</v>
      </c>
      <c r="P2344" s="74">
        <v>18523800</v>
      </c>
      <c r="Q2344" s="74">
        <v>18523800</v>
      </c>
      <c r="R2344" s="74">
        <v>18523800</v>
      </c>
      <c r="S2344" s="143" t="s">
        <v>3347</v>
      </c>
      <c r="T2344" s="77">
        <v>50</v>
      </c>
      <c r="U2344" s="78">
        <f t="shared" si="1983"/>
        <v>50</v>
      </c>
      <c r="V2344" s="78">
        <f t="shared" si="1983"/>
        <v>50</v>
      </c>
      <c r="W2344" s="78">
        <v>31.708915184046983</v>
      </c>
      <c r="X2344" s="78">
        <f t="shared" si="1984"/>
        <v>50</v>
      </c>
      <c r="Y2344" s="78">
        <f>(P2344/J2344)*100</f>
        <v>50</v>
      </c>
      <c r="Z2344" s="79">
        <f t="shared" si="1985"/>
        <v>18523800</v>
      </c>
      <c r="AA2344" s="79">
        <f>J2344-Q2344</f>
        <v>18523800</v>
      </c>
      <c r="AB2344" s="79">
        <f t="shared" si="1985"/>
        <v>-18523800</v>
      </c>
      <c r="AC2344" s="102"/>
      <c r="AD2344" s="694"/>
    </row>
    <row r="2345" spans="1:30" s="146" customFormat="1" ht="30" customHeight="1">
      <c r="A2345" s="135"/>
      <c r="B2345" s="136"/>
      <c r="C2345" s="82" t="s">
        <v>1054</v>
      </c>
      <c r="D2345" s="83"/>
      <c r="E2345" s="83"/>
      <c r="F2345" s="822" t="s">
        <v>57</v>
      </c>
      <c r="G2345" s="823"/>
      <c r="H2345" s="159"/>
      <c r="I2345" s="145"/>
      <c r="J2345" s="295">
        <v>4000000</v>
      </c>
      <c r="K2345" s="574"/>
      <c r="L2345" s="149"/>
      <c r="M2345" s="147"/>
      <c r="N2345" s="142">
        <v>4000000</v>
      </c>
      <c r="O2345" s="75">
        <f t="shared" si="1986"/>
        <v>4000000</v>
      </c>
      <c r="P2345" s="74">
        <f t="shared" si="1986"/>
        <v>4000000</v>
      </c>
      <c r="Q2345" s="74">
        <f t="shared" si="1986"/>
        <v>4000000</v>
      </c>
      <c r="R2345" s="74">
        <f t="shared" si="1986"/>
        <v>4000000</v>
      </c>
      <c r="S2345" s="143" t="s">
        <v>3347</v>
      </c>
      <c r="T2345" s="77">
        <v>100</v>
      </c>
      <c r="U2345" s="78">
        <f t="shared" si="1983"/>
        <v>100</v>
      </c>
      <c r="V2345" s="78">
        <f t="shared" si="1983"/>
        <v>100</v>
      </c>
      <c r="W2345" s="78">
        <v>31.708915184046983</v>
      </c>
      <c r="X2345" s="78">
        <f t="shared" si="1984"/>
        <v>100</v>
      </c>
      <c r="Y2345" s="78">
        <f>(P2345/J2345)*100</f>
        <v>100</v>
      </c>
      <c r="Z2345" s="79">
        <f t="shared" si="1985"/>
        <v>0</v>
      </c>
      <c r="AA2345" s="79">
        <f>J2345-Q2345</f>
        <v>0</v>
      </c>
      <c r="AB2345" s="79">
        <f t="shared" si="1985"/>
        <v>-4000000</v>
      </c>
      <c r="AC2345" s="102"/>
      <c r="AD2345" s="694"/>
    </row>
    <row r="2346" spans="1:30" s="532" customFormat="1" ht="30" customHeight="1">
      <c r="A2346" s="12"/>
      <c r="B2346" s="410"/>
      <c r="C2346" s="51" t="s">
        <v>3350</v>
      </c>
      <c r="D2346" s="171"/>
      <c r="E2346" s="171"/>
      <c r="F2346" s="802" t="s">
        <v>63</v>
      </c>
      <c r="G2346" s="817"/>
      <c r="H2346" s="53"/>
      <c r="I2346" s="54"/>
      <c r="J2346" s="289"/>
      <c r="K2346" s="215"/>
      <c r="L2346" s="267"/>
      <c r="M2346" s="290"/>
      <c r="N2346" s="301"/>
      <c r="O2346" s="301"/>
      <c r="P2346" s="301"/>
      <c r="Q2346" s="301"/>
      <c r="R2346" s="301"/>
      <c r="S2346" s="270"/>
      <c r="T2346" s="61"/>
      <c r="U2346" s="62"/>
      <c r="V2346" s="62"/>
      <c r="W2346" s="62"/>
      <c r="X2346" s="62"/>
      <c r="Y2346" s="62"/>
      <c r="Z2346" s="63"/>
      <c r="AA2346" s="63"/>
      <c r="AB2346" s="63"/>
      <c r="AC2346" s="63"/>
      <c r="AD2346" s="695"/>
    </row>
    <row r="2347" spans="1:30" s="146" customFormat="1" ht="30" customHeight="1">
      <c r="A2347" s="135"/>
      <c r="B2347" s="136"/>
      <c r="C2347" s="82" t="s">
        <v>3351</v>
      </c>
      <c r="D2347" s="83"/>
      <c r="E2347" s="83"/>
      <c r="F2347" s="822" t="s">
        <v>65</v>
      </c>
      <c r="G2347" s="823"/>
      <c r="H2347" s="159"/>
      <c r="I2347" s="145"/>
      <c r="J2347" s="295">
        <v>7739400</v>
      </c>
      <c r="K2347" s="574"/>
      <c r="L2347" s="149"/>
      <c r="M2347" s="147"/>
      <c r="N2347" s="142">
        <v>1838100</v>
      </c>
      <c r="O2347" s="75">
        <f t="shared" ref="O2347:O2352" si="1987">N2347</f>
        <v>1838100</v>
      </c>
      <c r="P2347" s="74">
        <v>3752200</v>
      </c>
      <c r="Q2347" s="74">
        <v>5033700</v>
      </c>
      <c r="R2347" s="74">
        <v>3752200</v>
      </c>
      <c r="S2347" s="143" t="s">
        <v>3347</v>
      </c>
      <c r="T2347" s="77">
        <v>49</v>
      </c>
      <c r="U2347" s="78">
        <f t="shared" ref="U2347:V2352" si="1988">ROUNDUP(X2347,0)</f>
        <v>66</v>
      </c>
      <c r="V2347" s="78">
        <f t="shared" si="1988"/>
        <v>49</v>
      </c>
      <c r="W2347" s="78">
        <v>31.708915184046983</v>
      </c>
      <c r="X2347" s="78">
        <f t="shared" ref="X2347:X2352" si="1989">Q2347/J2347*100</f>
        <v>65.039925575626029</v>
      </c>
      <c r="Y2347" s="78">
        <f t="shared" ref="Y2347:Y2352" si="1990">(P2347/J2347)*100</f>
        <v>48.481794454350471</v>
      </c>
      <c r="Z2347" s="79">
        <f t="shared" ref="Z2347:AB2352" si="1991">J2347-P2347</f>
        <v>3987200</v>
      </c>
      <c r="AA2347" s="79">
        <f t="shared" ref="AA2347:AA2352" si="1992">J2347-Q2347</f>
        <v>2705700</v>
      </c>
      <c r="AB2347" s="79">
        <f t="shared" si="1991"/>
        <v>-3752200</v>
      </c>
      <c r="AC2347" s="102"/>
      <c r="AD2347" s="694"/>
    </row>
    <row r="2348" spans="1:30" s="146" customFormat="1" ht="30" customHeight="1">
      <c r="A2348" s="135"/>
      <c r="B2348" s="136"/>
      <c r="C2348" s="82" t="s">
        <v>3352</v>
      </c>
      <c r="D2348" s="83"/>
      <c r="E2348" s="83"/>
      <c r="F2348" s="822" t="s">
        <v>67</v>
      </c>
      <c r="G2348" s="823"/>
      <c r="H2348" s="159"/>
      <c r="I2348" s="145"/>
      <c r="J2348" s="295">
        <v>17000000</v>
      </c>
      <c r="K2348" s="574"/>
      <c r="L2348" s="149"/>
      <c r="M2348" s="147"/>
      <c r="N2348" s="142">
        <v>4221600</v>
      </c>
      <c r="O2348" s="75">
        <f t="shared" si="1987"/>
        <v>4221600</v>
      </c>
      <c r="P2348" s="74">
        <v>8042000</v>
      </c>
      <c r="Q2348" s="74">
        <v>10795000</v>
      </c>
      <c r="R2348" s="74">
        <v>8042000</v>
      </c>
      <c r="S2348" s="143" t="s">
        <v>3347</v>
      </c>
      <c r="T2348" s="77">
        <v>48</v>
      </c>
      <c r="U2348" s="78">
        <f t="shared" si="1988"/>
        <v>64</v>
      </c>
      <c r="V2348" s="78">
        <f t="shared" si="1988"/>
        <v>48</v>
      </c>
      <c r="W2348" s="78">
        <v>31.708915184046983</v>
      </c>
      <c r="X2348" s="78">
        <f t="shared" si="1989"/>
        <v>63.5</v>
      </c>
      <c r="Y2348" s="78">
        <f t="shared" si="1990"/>
        <v>47.305882352941175</v>
      </c>
      <c r="Z2348" s="79">
        <f t="shared" si="1991"/>
        <v>8958000</v>
      </c>
      <c r="AA2348" s="79">
        <f t="shared" si="1992"/>
        <v>6205000</v>
      </c>
      <c r="AB2348" s="79">
        <f t="shared" si="1991"/>
        <v>-8042000</v>
      </c>
      <c r="AC2348" s="102"/>
      <c r="AD2348" s="694"/>
    </row>
    <row r="2349" spans="1:30" s="146" customFormat="1" ht="30" customHeight="1">
      <c r="A2349" s="135"/>
      <c r="B2349" s="136"/>
      <c r="C2349" s="82" t="s">
        <v>3353</v>
      </c>
      <c r="D2349" s="83"/>
      <c r="E2349" s="83"/>
      <c r="F2349" s="822" t="s">
        <v>69</v>
      </c>
      <c r="G2349" s="823"/>
      <c r="H2349" s="159"/>
      <c r="I2349" s="145"/>
      <c r="J2349" s="295">
        <v>10962400</v>
      </c>
      <c r="K2349" s="693"/>
      <c r="L2349" s="149"/>
      <c r="M2349" s="147"/>
      <c r="N2349" s="142">
        <v>2735400</v>
      </c>
      <c r="O2349" s="75">
        <f t="shared" si="1987"/>
        <v>2735400</v>
      </c>
      <c r="P2349" s="74">
        <v>5457100</v>
      </c>
      <c r="Q2349" s="74">
        <v>7252400</v>
      </c>
      <c r="R2349" s="74">
        <v>5457100</v>
      </c>
      <c r="S2349" s="143" t="s">
        <v>3347</v>
      </c>
      <c r="T2349" s="77">
        <v>50</v>
      </c>
      <c r="U2349" s="78">
        <f t="shared" si="1988"/>
        <v>67</v>
      </c>
      <c r="V2349" s="78">
        <f t="shared" si="1988"/>
        <v>50</v>
      </c>
      <c r="W2349" s="78">
        <v>31.708915184046983</v>
      </c>
      <c r="X2349" s="78">
        <f t="shared" si="1989"/>
        <v>66.157045902357154</v>
      </c>
      <c r="Y2349" s="78">
        <f t="shared" si="1990"/>
        <v>49.780157629716122</v>
      </c>
      <c r="Z2349" s="79">
        <f t="shared" si="1991"/>
        <v>5505300</v>
      </c>
      <c r="AA2349" s="79">
        <f t="shared" si="1992"/>
        <v>3710000</v>
      </c>
      <c r="AB2349" s="79">
        <f t="shared" si="1991"/>
        <v>-5457100</v>
      </c>
      <c r="AC2349" s="102"/>
      <c r="AD2349" s="103"/>
    </row>
    <row r="2350" spans="1:30" s="146" customFormat="1" ht="30" customHeight="1">
      <c r="A2350" s="135"/>
      <c r="B2350" s="136"/>
      <c r="C2350" s="82" t="s">
        <v>3354</v>
      </c>
      <c r="D2350" s="83"/>
      <c r="E2350" s="83"/>
      <c r="F2350" s="822" t="s">
        <v>71</v>
      </c>
      <c r="G2350" s="823"/>
      <c r="H2350" s="159"/>
      <c r="I2350" s="145"/>
      <c r="J2350" s="295">
        <v>14999900</v>
      </c>
      <c r="K2350" s="574"/>
      <c r="L2350" s="149"/>
      <c r="M2350" s="147"/>
      <c r="N2350" s="142">
        <v>3739000</v>
      </c>
      <c r="O2350" s="75">
        <f t="shared" si="1987"/>
        <v>3739000</v>
      </c>
      <c r="P2350" s="74">
        <v>7479800</v>
      </c>
      <c r="Q2350" s="74">
        <v>9939300</v>
      </c>
      <c r="R2350" s="74">
        <v>7479800</v>
      </c>
      <c r="S2350" s="143" t="s">
        <v>3347</v>
      </c>
      <c r="T2350" s="77">
        <v>50</v>
      </c>
      <c r="U2350" s="78">
        <f t="shared" si="1988"/>
        <v>67</v>
      </c>
      <c r="V2350" s="78">
        <f t="shared" si="1988"/>
        <v>50</v>
      </c>
      <c r="W2350" s="78">
        <v>31.708915184046983</v>
      </c>
      <c r="X2350" s="78">
        <f t="shared" si="1989"/>
        <v>66.262441749611668</v>
      </c>
      <c r="Y2350" s="78">
        <f t="shared" si="1990"/>
        <v>49.865665771105142</v>
      </c>
      <c r="Z2350" s="79">
        <f t="shared" si="1991"/>
        <v>7520100</v>
      </c>
      <c r="AA2350" s="79">
        <f t="shared" si="1992"/>
        <v>5060600</v>
      </c>
      <c r="AB2350" s="79">
        <f t="shared" si="1991"/>
        <v>-7479800</v>
      </c>
      <c r="AC2350" s="102"/>
      <c r="AD2350" s="694"/>
    </row>
    <row r="2351" spans="1:30" s="146" customFormat="1" ht="30" customHeight="1">
      <c r="A2351" s="135"/>
      <c r="B2351" s="136"/>
      <c r="C2351" s="82" t="s">
        <v>3355</v>
      </c>
      <c r="D2351" s="83"/>
      <c r="E2351" s="83"/>
      <c r="F2351" s="822" t="s">
        <v>73</v>
      </c>
      <c r="G2351" s="823"/>
      <c r="H2351" s="159"/>
      <c r="I2351" s="145"/>
      <c r="J2351" s="295">
        <v>7751200</v>
      </c>
      <c r="K2351" s="693"/>
      <c r="L2351" s="149"/>
      <c r="M2351" s="147"/>
      <c r="N2351" s="142">
        <f t="shared" ref="N2351" si="1993">M2351</f>
        <v>0</v>
      </c>
      <c r="O2351" s="75">
        <f t="shared" si="1987"/>
        <v>0</v>
      </c>
      <c r="P2351" s="74">
        <v>1418750</v>
      </c>
      <c r="Q2351" s="74">
        <v>3634000</v>
      </c>
      <c r="R2351" s="74">
        <v>1418750</v>
      </c>
      <c r="S2351" s="143" t="s">
        <v>3347</v>
      </c>
      <c r="T2351" s="77">
        <v>19</v>
      </c>
      <c r="U2351" s="78">
        <f t="shared" si="1988"/>
        <v>47</v>
      </c>
      <c r="V2351" s="78">
        <f t="shared" si="1988"/>
        <v>19</v>
      </c>
      <c r="W2351" s="78">
        <v>31.708915184046983</v>
      </c>
      <c r="X2351" s="78">
        <f t="shared" si="1989"/>
        <v>46.883063267623079</v>
      </c>
      <c r="Y2351" s="78">
        <f t="shared" si="1990"/>
        <v>18.30361750438642</v>
      </c>
      <c r="Z2351" s="79">
        <f t="shared" si="1991"/>
        <v>6332450</v>
      </c>
      <c r="AA2351" s="79">
        <f t="shared" si="1992"/>
        <v>4117200</v>
      </c>
      <c r="AB2351" s="79">
        <f t="shared" si="1991"/>
        <v>-1418750</v>
      </c>
      <c r="AC2351" s="102"/>
      <c r="AD2351" s="694"/>
    </row>
    <row r="2352" spans="1:30" s="146" customFormat="1" ht="30" customHeight="1">
      <c r="A2352" s="135"/>
      <c r="B2352" s="136"/>
      <c r="C2352" s="82" t="s">
        <v>1064</v>
      </c>
      <c r="D2352" s="83"/>
      <c r="E2352" s="83"/>
      <c r="F2352" s="822" t="s">
        <v>77</v>
      </c>
      <c r="G2352" s="823"/>
      <c r="H2352" s="296"/>
      <c r="I2352" s="696"/>
      <c r="J2352" s="295">
        <v>142405000</v>
      </c>
      <c r="K2352" s="574"/>
      <c r="L2352" s="149"/>
      <c r="M2352" s="147"/>
      <c r="N2352" s="142">
        <v>42310337</v>
      </c>
      <c r="O2352" s="75">
        <f t="shared" si="1987"/>
        <v>42310337</v>
      </c>
      <c r="P2352" s="74">
        <v>67028337</v>
      </c>
      <c r="Q2352" s="74">
        <v>88407837</v>
      </c>
      <c r="R2352" s="74">
        <v>67028337</v>
      </c>
      <c r="S2352" s="143" t="s">
        <v>3347</v>
      </c>
      <c r="T2352" s="77">
        <v>48</v>
      </c>
      <c r="U2352" s="78">
        <f t="shared" si="1988"/>
        <v>63</v>
      </c>
      <c r="V2352" s="78">
        <f t="shared" si="1988"/>
        <v>48</v>
      </c>
      <c r="W2352" s="78">
        <v>31.708915184046983</v>
      </c>
      <c r="X2352" s="78">
        <f t="shared" si="1989"/>
        <v>62.081975351989051</v>
      </c>
      <c r="Y2352" s="78">
        <f t="shared" si="1990"/>
        <v>47.068808679470528</v>
      </c>
      <c r="Z2352" s="79">
        <f t="shared" si="1991"/>
        <v>75376663</v>
      </c>
      <c r="AA2352" s="79">
        <f t="shared" si="1992"/>
        <v>53997163</v>
      </c>
      <c r="AB2352" s="79">
        <f t="shared" si="1991"/>
        <v>-67028337</v>
      </c>
      <c r="AC2352" s="102"/>
      <c r="AD2352" s="694"/>
    </row>
    <row r="2353" spans="1:30" s="532" customFormat="1" ht="30" customHeight="1">
      <c r="A2353" s="12"/>
      <c r="B2353" s="410"/>
      <c r="C2353" s="51" t="s">
        <v>3356</v>
      </c>
      <c r="D2353" s="697"/>
      <c r="E2353" s="697"/>
      <c r="F2353" s="802" t="s">
        <v>193</v>
      </c>
      <c r="G2353" s="817"/>
      <c r="H2353" s="53"/>
      <c r="I2353" s="54"/>
      <c r="J2353" s="289"/>
      <c r="K2353" s="215"/>
      <c r="L2353" s="267"/>
      <c r="M2353" s="290"/>
      <c r="N2353" s="301"/>
      <c r="O2353" s="301"/>
      <c r="P2353" s="301"/>
      <c r="Q2353" s="301"/>
      <c r="R2353" s="301"/>
      <c r="S2353" s="270"/>
      <c r="T2353" s="61"/>
      <c r="U2353" s="62"/>
      <c r="V2353" s="62"/>
      <c r="W2353" s="62"/>
      <c r="X2353" s="62"/>
      <c r="Y2353" s="62"/>
      <c r="Z2353" s="63"/>
      <c r="AA2353" s="63"/>
      <c r="AB2353" s="63"/>
      <c r="AC2353" s="63"/>
      <c r="AD2353" s="64"/>
    </row>
    <row r="2354" spans="1:30" s="146" customFormat="1" ht="30" customHeight="1">
      <c r="A2354" s="135"/>
      <c r="B2354" s="136"/>
      <c r="C2354" s="82" t="s">
        <v>3357</v>
      </c>
      <c r="D2354" s="83"/>
      <c r="E2354" s="83"/>
      <c r="F2354" s="822" t="s">
        <v>197</v>
      </c>
      <c r="G2354" s="823"/>
      <c r="H2354" s="159"/>
      <c r="I2354" s="145"/>
      <c r="J2354" s="295">
        <v>44694400</v>
      </c>
      <c r="K2354" s="574"/>
      <c r="L2354" s="149"/>
      <c r="M2354" s="147"/>
      <c r="N2354" s="142">
        <v>44690000</v>
      </c>
      <c r="O2354" s="75">
        <f>N2354</f>
        <v>44690000</v>
      </c>
      <c r="P2354" s="74">
        <f t="shared" ref="P2354:R2354" si="1994">O2354</f>
        <v>44690000</v>
      </c>
      <c r="Q2354" s="74">
        <f t="shared" si="1994"/>
        <v>44690000</v>
      </c>
      <c r="R2354" s="74">
        <f t="shared" si="1994"/>
        <v>44690000</v>
      </c>
      <c r="S2354" s="143" t="s">
        <v>3347</v>
      </c>
      <c r="T2354" s="77">
        <v>100</v>
      </c>
      <c r="U2354" s="78">
        <f t="shared" ref="U2354:V2354" si="1995">ROUNDUP(X2354,0)</f>
        <v>100</v>
      </c>
      <c r="V2354" s="78">
        <f t="shared" si="1995"/>
        <v>100</v>
      </c>
      <c r="W2354" s="78">
        <v>31.708915184046983</v>
      </c>
      <c r="X2354" s="78">
        <f t="shared" ref="X2354" si="1996">Q2354/J2354*100</f>
        <v>99.990155366220378</v>
      </c>
      <c r="Y2354" s="78">
        <f>(P2354/J2354)*100</f>
        <v>99.990155366220378</v>
      </c>
      <c r="Z2354" s="79">
        <f>J2354-P2354</f>
        <v>4400</v>
      </c>
      <c r="AA2354" s="79">
        <f>J2354-Q2354</f>
        <v>4400</v>
      </c>
      <c r="AB2354" s="79">
        <f>L2354-R2354</f>
        <v>-44690000</v>
      </c>
      <c r="AC2354" s="102"/>
      <c r="AD2354" s="694"/>
    </row>
    <row r="2355" spans="1:30" s="532" customFormat="1" ht="30" customHeight="1">
      <c r="A2355" s="12"/>
      <c r="B2355" s="410"/>
      <c r="C2355" s="51" t="s">
        <v>3358</v>
      </c>
      <c r="D2355" s="171"/>
      <c r="E2355" s="171"/>
      <c r="F2355" s="802" t="s">
        <v>79</v>
      </c>
      <c r="G2355" s="817"/>
      <c r="H2355" s="53"/>
      <c r="I2355" s="54"/>
      <c r="J2355" s="289"/>
      <c r="K2355" s="215"/>
      <c r="L2355" s="267"/>
      <c r="M2355" s="290"/>
      <c r="N2355" s="301"/>
      <c r="O2355" s="301"/>
      <c r="P2355" s="301"/>
      <c r="Q2355" s="301"/>
      <c r="R2355" s="301"/>
      <c r="S2355" s="270"/>
      <c r="T2355" s="61"/>
      <c r="U2355" s="62"/>
      <c r="V2355" s="62"/>
      <c r="W2355" s="62"/>
      <c r="X2355" s="62"/>
      <c r="Y2355" s="62"/>
      <c r="Z2355" s="63"/>
      <c r="AA2355" s="63"/>
      <c r="AB2355" s="63"/>
      <c r="AC2355" s="63"/>
      <c r="AD2355" s="695"/>
    </row>
    <row r="2356" spans="1:30" s="146" customFormat="1" ht="30" customHeight="1">
      <c r="A2356" s="135"/>
      <c r="B2356" s="136"/>
      <c r="C2356" s="82" t="s">
        <v>3359</v>
      </c>
      <c r="D2356" s="83"/>
      <c r="E2356" s="83"/>
      <c r="F2356" s="822" t="s">
        <v>81</v>
      </c>
      <c r="G2356" s="823"/>
      <c r="H2356" s="159"/>
      <c r="I2356" s="145"/>
      <c r="J2356" s="295">
        <v>7000000</v>
      </c>
      <c r="K2356" s="574"/>
      <c r="L2356" s="149"/>
      <c r="M2356" s="147"/>
      <c r="N2356" s="142">
        <v>1750000</v>
      </c>
      <c r="O2356" s="75">
        <f t="shared" ref="O2356:R2357" si="1997">N2356</f>
        <v>1750000</v>
      </c>
      <c r="P2356" s="74">
        <v>3490000</v>
      </c>
      <c r="Q2356" s="74">
        <v>4650000</v>
      </c>
      <c r="R2356" s="74">
        <v>3490000</v>
      </c>
      <c r="S2356" s="143" t="s">
        <v>3347</v>
      </c>
      <c r="T2356" s="77">
        <v>50</v>
      </c>
      <c r="U2356" s="78">
        <f t="shared" ref="U2356:V2358" si="1998">ROUNDUP(X2356,0)</f>
        <v>67</v>
      </c>
      <c r="V2356" s="78">
        <f t="shared" si="1998"/>
        <v>50</v>
      </c>
      <c r="W2356" s="78">
        <v>31.708915184046983</v>
      </c>
      <c r="X2356" s="78">
        <f t="shared" ref="X2356:X2358" si="1999">Q2356/J2356*100</f>
        <v>66.428571428571431</v>
      </c>
      <c r="Y2356" s="78">
        <f>(P2356/J2356)*100</f>
        <v>49.857142857142854</v>
      </c>
      <c r="Z2356" s="79">
        <f t="shared" ref="Z2356:AB2358" si="2000">J2356-P2356</f>
        <v>3510000</v>
      </c>
      <c r="AA2356" s="79">
        <f>J2356-Q2356</f>
        <v>2350000</v>
      </c>
      <c r="AB2356" s="79">
        <f t="shared" si="2000"/>
        <v>-3490000</v>
      </c>
      <c r="AC2356" s="102"/>
      <c r="AD2356" s="694"/>
    </row>
    <row r="2357" spans="1:30" s="146" customFormat="1" ht="30" customHeight="1">
      <c r="A2357" s="135"/>
      <c r="B2357" s="136"/>
      <c r="C2357" s="82" t="s">
        <v>3360</v>
      </c>
      <c r="D2357" s="83"/>
      <c r="E2357" s="83"/>
      <c r="F2357" s="822" t="s">
        <v>83</v>
      </c>
      <c r="G2357" s="823"/>
      <c r="H2357" s="159"/>
      <c r="I2357" s="145"/>
      <c r="J2357" s="295">
        <v>13999800</v>
      </c>
      <c r="K2357" s="693"/>
      <c r="L2357" s="149"/>
      <c r="M2357" s="147"/>
      <c r="N2357" s="142">
        <v>2493500</v>
      </c>
      <c r="O2357" s="75">
        <f t="shared" si="1997"/>
        <v>2493500</v>
      </c>
      <c r="P2357" s="74">
        <f t="shared" si="1997"/>
        <v>2493500</v>
      </c>
      <c r="Q2357" s="74">
        <v>2698500</v>
      </c>
      <c r="R2357" s="74">
        <f t="shared" si="1997"/>
        <v>2698500</v>
      </c>
      <c r="S2357" s="143" t="s">
        <v>3347</v>
      </c>
      <c r="T2357" s="77">
        <v>18</v>
      </c>
      <c r="U2357" s="78">
        <f t="shared" si="1998"/>
        <v>20</v>
      </c>
      <c r="V2357" s="78">
        <f t="shared" si="1998"/>
        <v>18</v>
      </c>
      <c r="W2357" s="78">
        <v>31.708915184046983</v>
      </c>
      <c r="X2357" s="78">
        <f t="shared" si="1999"/>
        <v>19.275275361076588</v>
      </c>
      <c r="Y2357" s="78">
        <f>(P2357/J2357)*100</f>
        <v>17.810968728124688</v>
      </c>
      <c r="Z2357" s="79">
        <f t="shared" si="2000"/>
        <v>11506300</v>
      </c>
      <c r="AA2357" s="79">
        <f>J2357-Q2357</f>
        <v>11301300</v>
      </c>
      <c r="AB2357" s="79">
        <f t="shared" si="2000"/>
        <v>-2698500</v>
      </c>
      <c r="AC2357" s="102"/>
      <c r="AD2357" s="694"/>
    </row>
    <row r="2358" spans="1:30" s="158" customFormat="1" ht="30" customHeight="1">
      <c r="A2358" s="234"/>
      <c r="B2358" s="235"/>
      <c r="C2358" s="66" t="s">
        <v>3361</v>
      </c>
      <c r="D2358" s="67"/>
      <c r="E2358" s="67"/>
      <c r="F2358" s="762" t="s">
        <v>87</v>
      </c>
      <c r="G2358" s="765"/>
      <c r="H2358" s="159"/>
      <c r="I2358" s="145"/>
      <c r="J2358" s="295">
        <v>54496800</v>
      </c>
      <c r="K2358" s="222"/>
      <c r="L2358" s="152"/>
      <c r="M2358" s="155"/>
      <c r="N2358" s="142">
        <v>13624200</v>
      </c>
      <c r="O2358" s="75">
        <v>18165600</v>
      </c>
      <c r="P2358" s="74">
        <v>27248400</v>
      </c>
      <c r="Q2358" s="74">
        <v>27248400</v>
      </c>
      <c r="R2358" s="74">
        <v>27248400</v>
      </c>
      <c r="S2358" s="143" t="s">
        <v>3347</v>
      </c>
      <c r="T2358" s="77">
        <v>50</v>
      </c>
      <c r="U2358" s="78">
        <f t="shared" si="1998"/>
        <v>50</v>
      </c>
      <c r="V2358" s="78">
        <f t="shared" si="1998"/>
        <v>50</v>
      </c>
      <c r="W2358" s="78">
        <v>31.708915184046983</v>
      </c>
      <c r="X2358" s="78">
        <f t="shared" si="1999"/>
        <v>50</v>
      </c>
      <c r="Y2358" s="78">
        <f>(P2358/J2358)*100</f>
        <v>50</v>
      </c>
      <c r="Z2358" s="79">
        <f t="shared" si="2000"/>
        <v>27248400</v>
      </c>
      <c r="AA2358" s="79">
        <f>J2358-Q2358</f>
        <v>27248400</v>
      </c>
      <c r="AB2358" s="79">
        <f t="shared" si="2000"/>
        <v>-27248400</v>
      </c>
      <c r="AC2358" s="79"/>
      <c r="AD2358" s="698"/>
    </row>
    <row r="2359" spans="1:30" s="532" customFormat="1" ht="30" customHeight="1">
      <c r="A2359" s="12"/>
      <c r="B2359" s="410"/>
      <c r="C2359" s="51" t="s">
        <v>1072</v>
      </c>
      <c r="D2359" s="171"/>
      <c r="E2359" s="171"/>
      <c r="F2359" s="802" t="s">
        <v>90</v>
      </c>
      <c r="G2359" s="817"/>
      <c r="H2359" s="53"/>
      <c r="I2359" s="54"/>
      <c r="J2359" s="289"/>
      <c r="K2359" s="215"/>
      <c r="L2359" s="267"/>
      <c r="M2359" s="290"/>
      <c r="N2359" s="301"/>
      <c r="O2359" s="301"/>
      <c r="P2359" s="301"/>
      <c r="Q2359" s="301"/>
      <c r="R2359" s="301"/>
      <c r="S2359" s="270"/>
      <c r="T2359" s="61"/>
      <c r="U2359" s="62"/>
      <c r="V2359" s="62"/>
      <c r="W2359" s="62"/>
      <c r="X2359" s="62"/>
      <c r="Y2359" s="62"/>
      <c r="Z2359" s="63"/>
      <c r="AA2359" s="63"/>
      <c r="AB2359" s="63"/>
      <c r="AC2359" s="63"/>
      <c r="AD2359" s="695"/>
    </row>
    <row r="2360" spans="1:30" s="146" customFormat="1" ht="30" customHeight="1">
      <c r="A2360" s="135"/>
      <c r="B2360" s="136"/>
      <c r="C2360" s="82" t="s">
        <v>3362</v>
      </c>
      <c r="D2360" s="83"/>
      <c r="E2360" s="83"/>
      <c r="F2360" s="853" t="s">
        <v>92</v>
      </c>
      <c r="G2360" s="854"/>
      <c r="H2360" s="159"/>
      <c r="I2360" s="145"/>
      <c r="J2360" s="295">
        <v>27997300</v>
      </c>
      <c r="K2360" s="693"/>
      <c r="L2360" s="149"/>
      <c r="M2360" s="147"/>
      <c r="N2360" s="142">
        <v>5480700</v>
      </c>
      <c r="O2360" s="75">
        <f t="shared" ref="O2360:R2362" si="2001">N2360</f>
        <v>5480700</v>
      </c>
      <c r="P2360" s="74">
        <v>12219800</v>
      </c>
      <c r="Q2360" s="74">
        <v>16303900</v>
      </c>
      <c r="R2360" s="74">
        <v>12219800</v>
      </c>
      <c r="S2360" s="143" t="s">
        <v>3347</v>
      </c>
      <c r="T2360" s="77">
        <v>44</v>
      </c>
      <c r="U2360" s="78">
        <f t="shared" ref="U2360:V2362" si="2002">ROUNDUP(X2360,0)</f>
        <v>59</v>
      </c>
      <c r="V2360" s="78">
        <f t="shared" si="2002"/>
        <v>44</v>
      </c>
      <c r="W2360" s="78">
        <v>31.708915184046983</v>
      </c>
      <c r="X2360" s="78">
        <f t="shared" ref="X2360:X2362" si="2003">Q2360/J2360*100</f>
        <v>58.233829690720171</v>
      </c>
      <c r="Y2360" s="78">
        <f>(P2360/J2360)*100</f>
        <v>43.64635161247692</v>
      </c>
      <c r="Z2360" s="79">
        <f t="shared" ref="Z2360:AB2362" si="2004">J2360-P2360</f>
        <v>15777500</v>
      </c>
      <c r="AA2360" s="79">
        <f>J2360-Q2360</f>
        <v>11693400</v>
      </c>
      <c r="AB2360" s="79">
        <f t="shared" si="2004"/>
        <v>-12219800</v>
      </c>
      <c r="AC2360" s="102"/>
      <c r="AD2360" s="694"/>
    </row>
    <row r="2361" spans="1:30" s="146" customFormat="1" ht="30" customHeight="1">
      <c r="A2361" s="135"/>
      <c r="B2361" s="136"/>
      <c r="C2361" s="82" t="s">
        <v>1107</v>
      </c>
      <c r="D2361" s="83"/>
      <c r="E2361" s="83"/>
      <c r="F2361" s="822" t="s">
        <v>501</v>
      </c>
      <c r="G2361" s="823"/>
      <c r="H2361" s="159"/>
      <c r="I2361" s="145"/>
      <c r="J2361" s="295">
        <v>11721700</v>
      </c>
      <c r="K2361" s="693"/>
      <c r="L2361" s="149"/>
      <c r="M2361" s="147"/>
      <c r="N2361" s="142">
        <v>2890000</v>
      </c>
      <c r="O2361" s="75">
        <f t="shared" si="2001"/>
        <v>2890000</v>
      </c>
      <c r="P2361" s="74">
        <v>5786000</v>
      </c>
      <c r="Q2361" s="74">
        <v>7731000</v>
      </c>
      <c r="R2361" s="74">
        <v>5786000</v>
      </c>
      <c r="S2361" s="143" t="s">
        <v>3347</v>
      </c>
      <c r="T2361" s="77">
        <v>50</v>
      </c>
      <c r="U2361" s="78">
        <f t="shared" si="2002"/>
        <v>66</v>
      </c>
      <c r="V2361" s="78">
        <f t="shared" si="2002"/>
        <v>50</v>
      </c>
      <c r="W2361" s="78">
        <v>31.708915184046983</v>
      </c>
      <c r="X2361" s="78">
        <f t="shared" si="2003"/>
        <v>65.954597029441118</v>
      </c>
      <c r="Y2361" s="78">
        <f>(P2361/J2361)*100</f>
        <v>49.361440746649379</v>
      </c>
      <c r="Z2361" s="79">
        <f t="shared" si="2004"/>
        <v>5935700</v>
      </c>
      <c r="AA2361" s="79">
        <f>J2361-Q2361</f>
        <v>3990700</v>
      </c>
      <c r="AB2361" s="79">
        <f t="shared" si="2004"/>
        <v>-5786000</v>
      </c>
      <c r="AC2361" s="102"/>
      <c r="AD2361" s="694"/>
    </row>
    <row r="2362" spans="1:30" s="146" customFormat="1" ht="30" customHeight="1">
      <c r="A2362" s="135"/>
      <c r="B2362" s="136"/>
      <c r="C2362" s="82" t="s">
        <v>3363</v>
      </c>
      <c r="D2362" s="83"/>
      <c r="E2362" s="83"/>
      <c r="F2362" s="822" t="s">
        <v>206</v>
      </c>
      <c r="G2362" s="823"/>
      <c r="H2362" s="159"/>
      <c r="I2362" s="145"/>
      <c r="J2362" s="295">
        <v>9989900</v>
      </c>
      <c r="K2362" s="693"/>
      <c r="L2362" s="149"/>
      <c r="M2362" s="147"/>
      <c r="N2362" s="142">
        <v>2415300</v>
      </c>
      <c r="O2362" s="75">
        <f t="shared" si="2001"/>
        <v>2415300</v>
      </c>
      <c r="P2362" s="74">
        <f t="shared" si="2001"/>
        <v>2415300</v>
      </c>
      <c r="Q2362" s="74">
        <v>5166700</v>
      </c>
      <c r="R2362" s="74">
        <f t="shared" si="2001"/>
        <v>5166700</v>
      </c>
      <c r="S2362" s="143" t="s">
        <v>3347</v>
      </c>
      <c r="T2362" s="77">
        <v>25</v>
      </c>
      <c r="U2362" s="78">
        <f t="shared" si="2002"/>
        <v>52</v>
      </c>
      <c r="V2362" s="78">
        <f t="shared" si="2002"/>
        <v>25</v>
      </c>
      <c r="W2362" s="78">
        <v>31.708915184046983</v>
      </c>
      <c r="X2362" s="78">
        <f t="shared" si="2003"/>
        <v>51.719236428793081</v>
      </c>
      <c r="Y2362" s="78">
        <f>(P2362/J2362)*100</f>
        <v>24.177419193385319</v>
      </c>
      <c r="Z2362" s="79">
        <f t="shared" si="2004"/>
        <v>7574600</v>
      </c>
      <c r="AA2362" s="79">
        <f>J2362-Q2362</f>
        <v>4823200</v>
      </c>
      <c r="AB2362" s="79">
        <f t="shared" si="2004"/>
        <v>-5166700</v>
      </c>
      <c r="AC2362" s="102"/>
      <c r="AD2362" s="694"/>
    </row>
    <row r="2363" spans="1:30" s="532" customFormat="1" ht="30" customHeight="1">
      <c r="A2363" s="12"/>
      <c r="B2363" s="410"/>
      <c r="C2363" s="51" t="s">
        <v>3364</v>
      </c>
      <c r="D2363" s="171"/>
      <c r="E2363" s="171"/>
      <c r="F2363" s="802" t="s">
        <v>3365</v>
      </c>
      <c r="G2363" s="817"/>
      <c r="H2363" s="53"/>
      <c r="I2363" s="54"/>
      <c r="J2363" s="289"/>
      <c r="K2363" s="215"/>
      <c r="L2363" s="267"/>
      <c r="M2363" s="290"/>
      <c r="N2363" s="301"/>
      <c r="O2363" s="301"/>
      <c r="P2363" s="301"/>
      <c r="Q2363" s="301"/>
      <c r="R2363" s="301"/>
      <c r="S2363" s="270"/>
      <c r="T2363" s="61"/>
      <c r="U2363" s="62"/>
      <c r="V2363" s="62"/>
      <c r="W2363" s="62"/>
      <c r="X2363" s="62"/>
      <c r="Y2363" s="62"/>
      <c r="Z2363" s="63"/>
      <c r="AA2363" s="63"/>
      <c r="AB2363" s="63"/>
      <c r="AC2363" s="63"/>
      <c r="AD2363" s="695"/>
    </row>
    <row r="2364" spans="1:30" s="532" customFormat="1" ht="30" customHeight="1">
      <c r="A2364" s="12"/>
      <c r="B2364" s="410"/>
      <c r="C2364" s="51" t="s">
        <v>3366</v>
      </c>
      <c r="D2364" s="171"/>
      <c r="E2364" s="171"/>
      <c r="F2364" s="802" t="s">
        <v>3367</v>
      </c>
      <c r="G2364" s="817"/>
      <c r="H2364" s="53"/>
      <c r="I2364" s="54"/>
      <c r="J2364" s="289"/>
      <c r="K2364" s="215"/>
      <c r="L2364" s="267"/>
      <c r="M2364" s="290"/>
      <c r="N2364" s="301"/>
      <c r="O2364" s="301"/>
      <c r="P2364" s="301"/>
      <c r="Q2364" s="301"/>
      <c r="R2364" s="301"/>
      <c r="S2364" s="270"/>
      <c r="T2364" s="61"/>
      <c r="U2364" s="62"/>
      <c r="V2364" s="62"/>
      <c r="W2364" s="62"/>
      <c r="X2364" s="62"/>
      <c r="Y2364" s="62"/>
      <c r="Z2364" s="63"/>
      <c r="AA2364" s="63"/>
      <c r="AB2364" s="63"/>
      <c r="AC2364" s="63"/>
      <c r="AD2364" s="695"/>
    </row>
    <row r="2365" spans="1:30" s="50" customFormat="1" ht="48" customHeight="1">
      <c r="A2365" s="277"/>
      <c r="B2365" s="278"/>
      <c r="C2365" s="82" t="s">
        <v>3368</v>
      </c>
      <c r="D2365" s="67"/>
      <c r="E2365" s="67"/>
      <c r="F2365" s="822" t="s">
        <v>3369</v>
      </c>
      <c r="G2365" s="823"/>
      <c r="H2365" s="159"/>
      <c r="I2365" s="145"/>
      <c r="J2365" s="295">
        <v>30000000</v>
      </c>
      <c r="K2365" s="693"/>
      <c r="L2365" s="149"/>
      <c r="M2365" s="147"/>
      <c r="N2365" s="142">
        <f t="shared" ref="N2365:R2370" si="2005">M2365</f>
        <v>0</v>
      </c>
      <c r="O2365" s="75">
        <f t="shared" si="2005"/>
        <v>0</v>
      </c>
      <c r="P2365" s="74">
        <f t="shared" si="2005"/>
        <v>0</v>
      </c>
      <c r="Q2365" s="74">
        <f t="shared" si="2005"/>
        <v>0</v>
      </c>
      <c r="R2365" s="74">
        <f t="shared" si="2005"/>
        <v>0</v>
      </c>
      <c r="S2365" s="143" t="s">
        <v>3347</v>
      </c>
      <c r="T2365" s="77">
        <v>0</v>
      </c>
      <c r="U2365" s="78">
        <f t="shared" ref="U2365:V2366" si="2006">ROUNDUP(X2365,0)</f>
        <v>0</v>
      </c>
      <c r="V2365" s="78">
        <f t="shared" si="2006"/>
        <v>0</v>
      </c>
      <c r="W2365" s="78">
        <v>31.708915184046983</v>
      </c>
      <c r="X2365" s="78">
        <f t="shared" ref="X2365:X2366" si="2007">Q2365/J2365*100</f>
        <v>0</v>
      </c>
      <c r="Y2365" s="78">
        <f>(P2365/J2365)*100</f>
        <v>0</v>
      </c>
      <c r="Z2365" s="79">
        <f t="shared" ref="Z2365:AB2366" si="2008">J2365-P2365</f>
        <v>30000000</v>
      </c>
      <c r="AA2365" s="79">
        <f>J2365-Q2365</f>
        <v>30000000</v>
      </c>
      <c r="AB2365" s="79">
        <f t="shared" si="2008"/>
        <v>0</v>
      </c>
      <c r="AC2365" s="79"/>
      <c r="AD2365" s="81"/>
    </row>
    <row r="2366" spans="1:30" s="50" customFormat="1" ht="42" customHeight="1">
      <c r="A2366" s="277"/>
      <c r="B2366" s="278"/>
      <c r="C2366" s="82" t="s">
        <v>3370</v>
      </c>
      <c r="D2366" s="67"/>
      <c r="E2366" s="67"/>
      <c r="F2366" s="822" t="s">
        <v>3371</v>
      </c>
      <c r="G2366" s="823"/>
      <c r="H2366" s="159"/>
      <c r="I2366" s="145"/>
      <c r="J2366" s="295">
        <v>239631000</v>
      </c>
      <c r="K2366" s="693"/>
      <c r="L2366" s="149"/>
      <c r="M2366" s="147"/>
      <c r="N2366" s="142">
        <f t="shared" si="2005"/>
        <v>0</v>
      </c>
      <c r="O2366" s="338">
        <v>48570800</v>
      </c>
      <c r="P2366" s="74">
        <v>66181500</v>
      </c>
      <c r="Q2366" s="74">
        <v>125886400</v>
      </c>
      <c r="R2366" s="74">
        <v>66181500</v>
      </c>
      <c r="S2366" s="143" t="s">
        <v>3347</v>
      </c>
      <c r="T2366" s="77">
        <v>28</v>
      </c>
      <c r="U2366" s="78">
        <f t="shared" si="2006"/>
        <v>53</v>
      </c>
      <c r="V2366" s="78">
        <f t="shared" si="2006"/>
        <v>28</v>
      </c>
      <c r="W2366" s="78">
        <v>31.708915184046983</v>
      </c>
      <c r="X2366" s="78">
        <f t="shared" si="2007"/>
        <v>52.533436825786318</v>
      </c>
      <c r="Y2366" s="78">
        <f>(P2366/J2366)*100</f>
        <v>27.618087810007886</v>
      </c>
      <c r="Z2366" s="79">
        <f t="shared" si="2008"/>
        <v>173449500</v>
      </c>
      <c r="AA2366" s="79">
        <f>J2366-Q2366</f>
        <v>113744600</v>
      </c>
      <c r="AB2366" s="79">
        <f t="shared" si="2008"/>
        <v>-66181500</v>
      </c>
      <c r="AC2366" s="79"/>
      <c r="AD2366" s="81"/>
    </row>
    <row r="2367" spans="1:30" s="65" customFormat="1" ht="50.25" customHeight="1">
      <c r="A2367" s="264"/>
      <c r="B2367" s="265"/>
      <c r="C2367" s="51" t="s">
        <v>3372</v>
      </c>
      <c r="D2367" s="171"/>
      <c r="E2367" s="171"/>
      <c r="F2367" s="802" t="s">
        <v>3373</v>
      </c>
      <c r="G2367" s="817"/>
      <c r="H2367" s="53"/>
      <c r="I2367" s="54"/>
      <c r="J2367" s="289"/>
      <c r="K2367" s="215"/>
      <c r="L2367" s="267"/>
      <c r="M2367" s="290"/>
      <c r="N2367" s="301"/>
      <c r="O2367" s="301"/>
      <c r="P2367" s="301"/>
      <c r="Q2367" s="301"/>
      <c r="R2367" s="301"/>
      <c r="S2367" s="270"/>
      <c r="T2367" s="61"/>
      <c r="U2367" s="62"/>
      <c r="V2367" s="62"/>
      <c r="W2367" s="62"/>
      <c r="X2367" s="62"/>
      <c r="Y2367" s="62"/>
      <c r="Z2367" s="63"/>
      <c r="AA2367" s="63"/>
      <c r="AB2367" s="63"/>
      <c r="AC2367" s="63"/>
      <c r="AD2367" s="64"/>
    </row>
    <row r="2368" spans="1:30" s="65" customFormat="1" ht="75" customHeight="1">
      <c r="A2368" s="264"/>
      <c r="B2368" s="265"/>
      <c r="C2368" s="51" t="s">
        <v>3374</v>
      </c>
      <c r="D2368" s="171"/>
      <c r="E2368" s="171"/>
      <c r="F2368" s="802" t="s">
        <v>3375</v>
      </c>
      <c r="G2368" s="817"/>
      <c r="H2368" s="53"/>
      <c r="I2368" s="54"/>
      <c r="J2368" s="289"/>
      <c r="K2368" s="215"/>
      <c r="L2368" s="267"/>
      <c r="M2368" s="290"/>
      <c r="N2368" s="301"/>
      <c r="O2368" s="301"/>
      <c r="P2368" s="301"/>
      <c r="Q2368" s="301"/>
      <c r="R2368" s="301"/>
      <c r="S2368" s="270"/>
      <c r="T2368" s="61"/>
      <c r="U2368" s="62"/>
      <c r="V2368" s="62"/>
      <c r="W2368" s="62"/>
      <c r="X2368" s="62"/>
      <c r="Y2368" s="62"/>
      <c r="Z2368" s="63"/>
      <c r="AA2368" s="63"/>
      <c r="AB2368" s="63"/>
      <c r="AC2368" s="63"/>
      <c r="AD2368" s="64"/>
    </row>
    <row r="2369" spans="1:30" s="50" customFormat="1" ht="59.25" customHeight="1">
      <c r="A2369" s="277"/>
      <c r="B2369" s="278"/>
      <c r="C2369" s="82" t="s">
        <v>3376</v>
      </c>
      <c r="D2369" s="67"/>
      <c r="E2369" s="67"/>
      <c r="F2369" s="822" t="s">
        <v>3377</v>
      </c>
      <c r="G2369" s="823"/>
      <c r="H2369" s="159"/>
      <c r="I2369" s="145"/>
      <c r="J2369" s="295">
        <v>871239063</v>
      </c>
      <c r="K2369" s="693"/>
      <c r="L2369" s="149"/>
      <c r="M2369" s="147"/>
      <c r="N2369" s="142">
        <v>125987946</v>
      </c>
      <c r="O2369" s="75">
        <f t="shared" ref="O2369:R2370" si="2009">N2369</f>
        <v>125987946</v>
      </c>
      <c r="P2369" s="74">
        <f t="shared" si="2009"/>
        <v>125987946</v>
      </c>
      <c r="Q2369" s="74">
        <v>188981919</v>
      </c>
      <c r="R2369" s="74">
        <f t="shared" si="2009"/>
        <v>188981919</v>
      </c>
      <c r="S2369" s="143" t="s">
        <v>3347</v>
      </c>
      <c r="T2369" s="77">
        <v>15</v>
      </c>
      <c r="U2369" s="78">
        <f t="shared" ref="U2369:V2370" si="2010">ROUNDUP(X2369,0)</f>
        <v>22</v>
      </c>
      <c r="V2369" s="78">
        <f t="shared" si="2010"/>
        <v>15</v>
      </c>
      <c r="W2369" s="78">
        <v>31.708915184046983</v>
      </c>
      <c r="X2369" s="78">
        <f t="shared" ref="X2369:X2370" si="2011">Q2369/J2369*100</f>
        <v>21.691166870923464</v>
      </c>
      <c r="Y2369" s="78">
        <f>(P2369/J2369)*100</f>
        <v>14.460777913948974</v>
      </c>
      <c r="Z2369" s="79">
        <f t="shared" ref="Z2369:AB2370" si="2012">J2369-P2369</f>
        <v>745251117</v>
      </c>
      <c r="AA2369" s="79">
        <f>J2369-Q2369</f>
        <v>682257144</v>
      </c>
      <c r="AB2369" s="79">
        <f t="shared" si="2012"/>
        <v>-188981919</v>
      </c>
      <c r="AC2369" s="79"/>
      <c r="AD2369" s="81"/>
    </row>
    <row r="2370" spans="1:30" s="146" customFormat="1" ht="58.5" customHeight="1">
      <c r="A2370" s="135"/>
      <c r="B2370" s="136"/>
      <c r="C2370" s="66" t="s">
        <v>3378</v>
      </c>
      <c r="D2370" s="83"/>
      <c r="E2370" s="83"/>
      <c r="F2370" s="762" t="s">
        <v>3379</v>
      </c>
      <c r="G2370" s="765"/>
      <c r="H2370" s="159"/>
      <c r="I2370" s="145"/>
      <c r="J2370" s="222">
        <v>93016700</v>
      </c>
      <c r="K2370" s="222"/>
      <c r="L2370" s="149"/>
      <c r="M2370" s="147"/>
      <c r="N2370" s="142">
        <f t="shared" si="2005"/>
        <v>0</v>
      </c>
      <c r="O2370" s="75">
        <v>23023300</v>
      </c>
      <c r="P2370" s="74">
        <f t="shared" si="2009"/>
        <v>23023300</v>
      </c>
      <c r="Q2370" s="74">
        <f t="shared" si="2009"/>
        <v>23023300</v>
      </c>
      <c r="R2370" s="74">
        <f t="shared" si="2009"/>
        <v>23023300</v>
      </c>
      <c r="S2370" s="143" t="s">
        <v>3347</v>
      </c>
      <c r="T2370" s="77">
        <v>25</v>
      </c>
      <c r="U2370" s="78">
        <f t="shared" si="2010"/>
        <v>25</v>
      </c>
      <c r="V2370" s="78">
        <f t="shared" si="2010"/>
        <v>25</v>
      </c>
      <c r="W2370" s="78">
        <v>31.708915184046983</v>
      </c>
      <c r="X2370" s="78">
        <f t="shared" si="2011"/>
        <v>24.751791882532924</v>
      </c>
      <c r="Y2370" s="78">
        <f>(P2370/J2370)*100</f>
        <v>24.751791882532924</v>
      </c>
      <c r="Z2370" s="79">
        <f t="shared" si="2012"/>
        <v>69993400</v>
      </c>
      <c r="AA2370" s="79">
        <f>J2370-Q2370</f>
        <v>69993400</v>
      </c>
      <c r="AB2370" s="79">
        <f t="shared" si="2012"/>
        <v>-23023300</v>
      </c>
      <c r="AC2370" s="144"/>
      <c r="AD2370" s="148"/>
    </row>
    <row r="2371" spans="1:30" s="532" customFormat="1" ht="40.5" customHeight="1">
      <c r="A2371" s="12"/>
      <c r="B2371" s="410"/>
      <c r="C2371" s="768" t="s">
        <v>3380</v>
      </c>
      <c r="D2371" s="831"/>
      <c r="E2371" s="769"/>
      <c r="F2371" s="802" t="s">
        <v>3381</v>
      </c>
      <c r="G2371" s="817"/>
      <c r="H2371" s="53"/>
      <c r="I2371" s="54"/>
      <c r="J2371" s="215"/>
      <c r="K2371" s="215"/>
      <c r="L2371" s="267"/>
      <c r="M2371" s="290"/>
      <c r="N2371" s="301"/>
      <c r="O2371" s="301"/>
      <c r="P2371" s="301"/>
      <c r="Q2371" s="301"/>
      <c r="R2371" s="301"/>
      <c r="S2371" s="270"/>
      <c r="T2371" s="61"/>
      <c r="U2371" s="62"/>
      <c r="V2371" s="62"/>
      <c r="W2371" s="62"/>
      <c r="X2371" s="62"/>
      <c r="Y2371" s="62"/>
      <c r="Z2371" s="63"/>
      <c r="AA2371" s="63"/>
      <c r="AB2371" s="63"/>
      <c r="AC2371" s="699"/>
      <c r="AD2371" s="700"/>
    </row>
    <row r="2372" spans="1:30" s="100" customFormat="1" ht="42.75" customHeight="1">
      <c r="A2372" s="271"/>
      <c r="B2372" s="272"/>
      <c r="C2372" s="766" t="s">
        <v>3382</v>
      </c>
      <c r="D2372" s="797"/>
      <c r="E2372" s="783"/>
      <c r="F2372" s="762" t="s">
        <v>3383</v>
      </c>
      <c r="G2372" s="765"/>
      <c r="H2372" s="159"/>
      <c r="I2372" s="145"/>
      <c r="J2372" s="222">
        <v>31539200</v>
      </c>
      <c r="K2372" s="222"/>
      <c r="L2372" s="149"/>
      <c r="M2372" s="147"/>
      <c r="N2372" s="142">
        <v>7644500</v>
      </c>
      <c r="O2372" s="75">
        <f>N2372</f>
        <v>7644500</v>
      </c>
      <c r="P2372" s="74">
        <f t="shared" ref="P2372:R2372" si="2013">O2372</f>
        <v>7644500</v>
      </c>
      <c r="Q2372" s="74">
        <v>10311100</v>
      </c>
      <c r="R2372" s="74">
        <f t="shared" si="2013"/>
        <v>10311100</v>
      </c>
      <c r="S2372" s="143" t="s">
        <v>3347</v>
      </c>
      <c r="T2372" s="77">
        <v>25</v>
      </c>
      <c r="U2372" s="78">
        <f t="shared" ref="U2372:V2372" si="2014">ROUNDUP(X2372,0)</f>
        <v>33</v>
      </c>
      <c r="V2372" s="78">
        <f t="shared" si="2014"/>
        <v>25</v>
      </c>
      <c r="W2372" s="78">
        <v>31.708915184046983</v>
      </c>
      <c r="X2372" s="78">
        <f t="shared" ref="X2372" si="2015">Q2372/J2372*100</f>
        <v>32.69296621347403</v>
      </c>
      <c r="Y2372" s="78">
        <f>(P2372/J2372)*100</f>
        <v>24.238091010551948</v>
      </c>
      <c r="Z2372" s="79">
        <f>J2372-P2372</f>
        <v>23894700</v>
      </c>
      <c r="AA2372" s="79">
        <f>J2372-Q2372</f>
        <v>21228100</v>
      </c>
      <c r="AB2372" s="79">
        <f>L2372-R2372</f>
        <v>-10311100</v>
      </c>
      <c r="AC2372" s="102"/>
      <c r="AD2372" s="103"/>
    </row>
    <row r="2373" spans="1:30" s="65" customFormat="1" ht="35.25" customHeight="1">
      <c r="A2373" s="264"/>
      <c r="B2373" s="265"/>
      <c r="C2373" s="768" t="s">
        <v>3384</v>
      </c>
      <c r="D2373" s="831"/>
      <c r="E2373" s="769"/>
      <c r="F2373" s="802" t="s">
        <v>3385</v>
      </c>
      <c r="G2373" s="817"/>
      <c r="H2373" s="53"/>
      <c r="I2373" s="54"/>
      <c r="J2373" s="215"/>
      <c r="K2373" s="215"/>
      <c r="L2373" s="267"/>
      <c r="M2373" s="290"/>
      <c r="N2373" s="301"/>
      <c r="O2373" s="301"/>
      <c r="P2373" s="301"/>
      <c r="Q2373" s="301"/>
      <c r="R2373" s="301"/>
      <c r="S2373" s="270"/>
      <c r="T2373" s="61"/>
      <c r="U2373" s="62"/>
      <c r="V2373" s="62"/>
      <c r="W2373" s="62"/>
      <c r="X2373" s="62"/>
      <c r="Y2373" s="62"/>
      <c r="Z2373" s="63"/>
      <c r="AA2373" s="63"/>
      <c r="AB2373" s="63"/>
      <c r="AC2373" s="63"/>
      <c r="AD2373" s="64"/>
    </row>
    <row r="2374" spans="1:30" s="100" customFormat="1" ht="50.25" customHeight="1">
      <c r="A2374" s="271"/>
      <c r="B2374" s="272"/>
      <c r="C2374" s="766" t="s">
        <v>3386</v>
      </c>
      <c r="D2374" s="797"/>
      <c r="E2374" s="783"/>
      <c r="F2374" s="762" t="s">
        <v>3387</v>
      </c>
      <c r="G2374" s="765"/>
      <c r="H2374" s="159"/>
      <c r="I2374" s="145"/>
      <c r="J2374" s="222">
        <v>60000000</v>
      </c>
      <c r="K2374" s="222"/>
      <c r="L2374" s="149"/>
      <c r="M2374" s="147"/>
      <c r="N2374" s="142">
        <v>57945000</v>
      </c>
      <c r="O2374" s="75">
        <f>N2374</f>
        <v>57945000</v>
      </c>
      <c r="P2374" s="74">
        <v>57945000</v>
      </c>
      <c r="Q2374" s="74">
        <v>57945000</v>
      </c>
      <c r="R2374" s="74">
        <v>57945000</v>
      </c>
      <c r="S2374" s="143"/>
      <c r="T2374" s="77">
        <v>97</v>
      </c>
      <c r="U2374" s="78">
        <f t="shared" ref="U2374:V2374" si="2016">ROUNDUP(X2374,0)</f>
        <v>97</v>
      </c>
      <c r="V2374" s="78">
        <f t="shared" si="2016"/>
        <v>97</v>
      </c>
      <c r="W2374" s="78">
        <v>31.708915184046983</v>
      </c>
      <c r="X2374" s="78">
        <f t="shared" ref="X2374" si="2017">Q2374/J2374*100</f>
        <v>96.575000000000003</v>
      </c>
      <c r="Y2374" s="78">
        <f>(P2374/J2374)*100</f>
        <v>96.575000000000003</v>
      </c>
      <c r="Z2374" s="79">
        <f>J2374-P2374</f>
        <v>2055000</v>
      </c>
      <c r="AA2374" s="79">
        <f>J2374-Q2374</f>
        <v>2055000</v>
      </c>
      <c r="AB2374" s="79">
        <f>L2374-R2374</f>
        <v>-57945000</v>
      </c>
      <c r="AC2374" s="102"/>
      <c r="AD2374" s="103"/>
    </row>
    <row r="2375" spans="1:30" s="65" customFormat="1" ht="42" customHeight="1">
      <c r="A2375" s="264"/>
      <c r="B2375" s="265"/>
      <c r="C2375" s="768" t="s">
        <v>3388</v>
      </c>
      <c r="D2375" s="831"/>
      <c r="E2375" s="769"/>
      <c r="F2375" s="802" t="s">
        <v>3389</v>
      </c>
      <c r="G2375" s="817"/>
      <c r="H2375" s="53"/>
      <c r="I2375" s="54"/>
      <c r="J2375" s="215"/>
      <c r="K2375" s="215"/>
      <c r="L2375" s="267"/>
      <c r="M2375" s="290"/>
      <c r="N2375" s="301"/>
      <c r="O2375" s="301"/>
      <c r="P2375" s="301"/>
      <c r="Q2375" s="301"/>
      <c r="R2375" s="301"/>
      <c r="S2375" s="270"/>
      <c r="T2375" s="61"/>
      <c r="U2375" s="62"/>
      <c r="V2375" s="62"/>
      <c r="W2375" s="62"/>
      <c r="X2375" s="62"/>
      <c r="Y2375" s="62"/>
      <c r="Z2375" s="63"/>
      <c r="AA2375" s="63"/>
      <c r="AB2375" s="63"/>
      <c r="AC2375" s="63"/>
      <c r="AD2375" s="64"/>
    </row>
    <row r="2376" spans="1:30" s="65" customFormat="1" ht="30" customHeight="1">
      <c r="A2376" s="264"/>
      <c r="B2376" s="265"/>
      <c r="C2376" s="768" t="s">
        <v>3390</v>
      </c>
      <c r="D2376" s="831"/>
      <c r="E2376" s="769"/>
      <c r="F2376" s="802" t="s">
        <v>3391</v>
      </c>
      <c r="G2376" s="817"/>
      <c r="H2376" s="53"/>
      <c r="I2376" s="54"/>
      <c r="J2376" s="215"/>
      <c r="K2376" s="215"/>
      <c r="L2376" s="267"/>
      <c r="M2376" s="290"/>
      <c r="N2376" s="301"/>
      <c r="O2376" s="301"/>
      <c r="P2376" s="301"/>
      <c r="Q2376" s="301"/>
      <c r="R2376" s="301"/>
      <c r="S2376" s="270"/>
      <c r="T2376" s="61"/>
      <c r="U2376" s="62"/>
      <c r="V2376" s="62"/>
      <c r="W2376" s="62"/>
      <c r="X2376" s="62"/>
      <c r="Y2376" s="62"/>
      <c r="Z2376" s="63"/>
      <c r="AA2376" s="63"/>
      <c r="AB2376" s="63"/>
      <c r="AC2376" s="63"/>
      <c r="AD2376" s="64"/>
    </row>
    <row r="2377" spans="1:30" s="100" customFormat="1" ht="81" customHeight="1">
      <c r="A2377" s="271"/>
      <c r="B2377" s="272"/>
      <c r="C2377" s="766" t="s">
        <v>3392</v>
      </c>
      <c r="D2377" s="797"/>
      <c r="E2377" s="783"/>
      <c r="F2377" s="762" t="s">
        <v>3393</v>
      </c>
      <c r="G2377" s="765"/>
      <c r="H2377" s="159"/>
      <c r="I2377" s="145"/>
      <c r="J2377" s="222">
        <v>150000000</v>
      </c>
      <c r="K2377" s="222"/>
      <c r="L2377" s="149"/>
      <c r="M2377" s="147"/>
      <c r="N2377" s="142">
        <v>6421000</v>
      </c>
      <c r="O2377" s="75">
        <v>24677500</v>
      </c>
      <c r="P2377" s="74">
        <v>28367500</v>
      </c>
      <c r="Q2377" s="74">
        <v>41700500</v>
      </c>
      <c r="R2377" s="74">
        <v>28367500</v>
      </c>
      <c r="S2377" s="143"/>
      <c r="T2377" s="77">
        <v>19</v>
      </c>
      <c r="U2377" s="78">
        <f t="shared" ref="U2377:V2382" si="2018">ROUNDUP(X2377,0)</f>
        <v>28</v>
      </c>
      <c r="V2377" s="78">
        <f t="shared" si="2018"/>
        <v>19</v>
      </c>
      <c r="W2377" s="78">
        <v>31.708915184046983</v>
      </c>
      <c r="X2377" s="78">
        <f t="shared" ref="X2377:X2382" si="2019">Q2377/J2377*100</f>
        <v>27.800333333333331</v>
      </c>
      <c r="Y2377" s="78">
        <f>(P2377/J2377)*100</f>
        <v>18.911666666666665</v>
      </c>
      <c r="Z2377" s="79">
        <f t="shared" ref="Z2377:AB2382" si="2020">J2377-P2377</f>
        <v>121632500</v>
      </c>
      <c r="AA2377" s="79">
        <f t="shared" ref="AA2377:AA2382" si="2021">J2377-Q2377</f>
        <v>108299500</v>
      </c>
      <c r="AB2377" s="79">
        <f t="shared" si="2020"/>
        <v>-28367500</v>
      </c>
      <c r="AC2377" s="102"/>
      <c r="AD2377" s="103"/>
    </row>
    <row r="2378" spans="1:30" s="100" customFormat="1" ht="69.75" customHeight="1">
      <c r="A2378" s="271"/>
      <c r="B2378" s="272"/>
      <c r="C2378" s="766" t="s">
        <v>3394</v>
      </c>
      <c r="D2378" s="797"/>
      <c r="E2378" s="783"/>
      <c r="F2378" s="762" t="s">
        <v>3395</v>
      </c>
      <c r="G2378" s="765"/>
      <c r="H2378" s="159"/>
      <c r="I2378" s="145"/>
      <c r="J2378" s="222">
        <v>97372900</v>
      </c>
      <c r="K2378" s="222"/>
      <c r="L2378" s="149"/>
      <c r="M2378" s="147"/>
      <c r="N2378" s="142">
        <v>15681500</v>
      </c>
      <c r="O2378" s="75">
        <v>23810100</v>
      </c>
      <c r="P2378" s="74">
        <v>34790100</v>
      </c>
      <c r="Q2378" s="74">
        <v>55274100</v>
      </c>
      <c r="R2378" s="74">
        <v>34790100</v>
      </c>
      <c r="S2378" s="143"/>
      <c r="T2378" s="77">
        <v>36</v>
      </c>
      <c r="U2378" s="78">
        <f t="shared" si="2018"/>
        <v>57</v>
      </c>
      <c r="V2378" s="78">
        <f t="shared" si="2018"/>
        <v>36</v>
      </c>
      <c r="W2378" s="78">
        <v>31.708915184046983</v>
      </c>
      <c r="X2378" s="78">
        <f t="shared" si="2019"/>
        <v>56.765383386958788</v>
      </c>
      <c r="Y2378" s="78">
        <f>(P2378/J2378)*100</f>
        <v>35.728729451418204</v>
      </c>
      <c r="Z2378" s="79">
        <f t="shared" si="2020"/>
        <v>62582800</v>
      </c>
      <c r="AA2378" s="79">
        <f t="shared" si="2021"/>
        <v>42098800</v>
      </c>
      <c r="AB2378" s="79">
        <f t="shared" si="2020"/>
        <v>-34790100</v>
      </c>
      <c r="AC2378" s="102"/>
      <c r="AD2378" s="103"/>
    </row>
    <row r="2379" spans="1:30" s="100" customFormat="1" ht="30" customHeight="1">
      <c r="A2379" s="271"/>
      <c r="B2379" s="272"/>
      <c r="C2379" s="790" t="s">
        <v>3396</v>
      </c>
      <c r="D2379" s="917"/>
      <c r="E2379" s="791"/>
      <c r="F2379" s="832" t="s">
        <v>3397</v>
      </c>
      <c r="G2379" s="833"/>
      <c r="H2379" s="159"/>
      <c r="I2379" s="145"/>
      <c r="J2379" s="222">
        <v>354837800</v>
      </c>
      <c r="K2379" s="222"/>
      <c r="L2379" s="149"/>
      <c r="M2379" s="147"/>
      <c r="N2379" s="142">
        <v>88788900</v>
      </c>
      <c r="O2379" s="75">
        <v>89171400</v>
      </c>
      <c r="P2379" s="74">
        <v>176171400</v>
      </c>
      <c r="Q2379" s="74">
        <v>177492900</v>
      </c>
      <c r="R2379" s="74">
        <v>176171400</v>
      </c>
      <c r="S2379" s="701"/>
      <c r="T2379" s="182">
        <v>50</v>
      </c>
      <c r="U2379" s="345">
        <f>ROUNDUP(X2379,0)</f>
        <v>51</v>
      </c>
      <c r="V2379" s="345">
        <f t="shared" si="2018"/>
        <v>50</v>
      </c>
      <c r="W2379" s="345">
        <v>31.708915184046983</v>
      </c>
      <c r="X2379" s="345">
        <f t="shared" si="2019"/>
        <v>50.020854598918149</v>
      </c>
      <c r="Y2379" s="345">
        <f>(P2379/J2379)*100</f>
        <v>49.648430916886532</v>
      </c>
      <c r="Z2379" s="177">
        <f t="shared" si="2020"/>
        <v>178666400</v>
      </c>
      <c r="AA2379" s="177">
        <f t="shared" si="2021"/>
        <v>177344900</v>
      </c>
      <c r="AB2379" s="79">
        <f t="shared" si="2020"/>
        <v>-176171400</v>
      </c>
      <c r="AC2379" s="102"/>
      <c r="AD2379" s="103"/>
    </row>
    <row r="2380" spans="1:30" s="234" customFormat="1" ht="30" customHeight="1">
      <c r="B2380" s="235"/>
      <c r="C2380" s="702" t="s">
        <v>3398</v>
      </c>
      <c r="D2380" s="703"/>
      <c r="E2380" s="703"/>
      <c r="F2380" s="912" t="s">
        <v>3399</v>
      </c>
      <c r="G2380" s="913"/>
      <c r="H2380" s="704"/>
      <c r="I2380" s="705"/>
      <c r="J2380" s="706">
        <v>4448460723</v>
      </c>
      <c r="K2380" s="707"/>
      <c r="L2380" s="706"/>
      <c r="M2380" s="706"/>
      <c r="N2380" s="706" t="e">
        <f t="shared" ref="N2380:N2381" si="2022">SUM(N2381:N2421)</f>
        <v>#REF!</v>
      </c>
      <c r="O2380" s="706">
        <v>3211647881</v>
      </c>
      <c r="P2380" s="706">
        <v>4370751222</v>
      </c>
      <c r="Q2380" s="706">
        <v>4370751222</v>
      </c>
      <c r="R2380" s="706">
        <v>4370751222</v>
      </c>
      <c r="S2380" s="708"/>
      <c r="T2380" s="709">
        <v>100</v>
      </c>
      <c r="U2380" s="710">
        <v>100</v>
      </c>
      <c r="V2380" s="710">
        <f t="shared" si="2018"/>
        <v>99</v>
      </c>
      <c r="W2380" s="710">
        <v>31.708915184046983</v>
      </c>
      <c r="X2380" s="710">
        <f t="shared" si="2019"/>
        <v>98.25311482243248</v>
      </c>
      <c r="Y2380" s="710">
        <f t="shared" ref="Y2380:Y2382" si="2023">(P2380/J2380)*100</f>
        <v>98.25311482243248</v>
      </c>
      <c r="Z2380" s="691">
        <f t="shared" si="2020"/>
        <v>77709501</v>
      </c>
      <c r="AA2380" s="691">
        <f t="shared" si="2021"/>
        <v>77709501</v>
      </c>
      <c r="AB2380" s="79">
        <f t="shared" si="2020"/>
        <v>-4370751222</v>
      </c>
      <c r="AC2380" s="711"/>
      <c r="AD2380" s="712"/>
    </row>
    <row r="2381" spans="1:30" s="234" customFormat="1" ht="30" customHeight="1">
      <c r="B2381" s="235"/>
      <c r="C2381" s="702" t="s">
        <v>3400</v>
      </c>
      <c r="D2381" s="703"/>
      <c r="E2381" s="703"/>
      <c r="F2381" s="912" t="s">
        <v>3401</v>
      </c>
      <c r="G2381" s="913"/>
      <c r="H2381" s="704"/>
      <c r="I2381" s="705"/>
      <c r="J2381" s="706">
        <v>1117277195</v>
      </c>
      <c r="K2381" s="707"/>
      <c r="L2381" s="706"/>
      <c r="M2381" s="706"/>
      <c r="N2381" s="706" t="e">
        <f t="shared" si="2022"/>
        <v>#REF!</v>
      </c>
      <c r="O2381" s="706">
        <v>773478940</v>
      </c>
      <c r="P2381" s="706">
        <v>1047901447</v>
      </c>
      <c r="Q2381" s="706">
        <v>1047901447</v>
      </c>
      <c r="R2381" s="706">
        <v>1047901447</v>
      </c>
      <c r="S2381" s="711"/>
      <c r="T2381" s="707">
        <v>100</v>
      </c>
      <c r="U2381" s="78">
        <v>100</v>
      </c>
      <c r="V2381" s="78">
        <f t="shared" si="2018"/>
        <v>94</v>
      </c>
      <c r="W2381" s="78">
        <v>31.708915184046983</v>
      </c>
      <c r="X2381" s="78">
        <f t="shared" si="2019"/>
        <v>93.79064136362328</v>
      </c>
      <c r="Y2381" s="78">
        <f t="shared" si="2023"/>
        <v>93.79064136362328</v>
      </c>
      <c r="Z2381" s="79">
        <f t="shared" si="2020"/>
        <v>69375748</v>
      </c>
      <c r="AA2381" s="79">
        <f t="shared" si="2021"/>
        <v>69375748</v>
      </c>
      <c r="AB2381" s="79">
        <f t="shared" si="2020"/>
        <v>-1047901447</v>
      </c>
      <c r="AC2381" s="711"/>
      <c r="AD2381" s="712"/>
    </row>
    <row r="2382" spans="1:30" s="234" customFormat="1" ht="30" customHeight="1">
      <c r="B2382" s="235"/>
      <c r="C2382" s="702" t="s">
        <v>3402</v>
      </c>
      <c r="D2382" s="703"/>
      <c r="E2382" s="703"/>
      <c r="F2382" s="912" t="s">
        <v>3403</v>
      </c>
      <c r="G2382" s="913"/>
      <c r="H2382" s="704"/>
      <c r="I2382" s="705"/>
      <c r="J2382" s="706">
        <v>2222396205</v>
      </c>
      <c r="K2382" s="707"/>
      <c r="L2382" s="706"/>
      <c r="M2382" s="706"/>
      <c r="N2382" s="706" t="e">
        <f>SUM(N2383:N2423)</f>
        <v>#REF!</v>
      </c>
      <c r="O2382" s="706">
        <v>1947851841</v>
      </c>
      <c r="P2382" s="706">
        <v>2221684090</v>
      </c>
      <c r="Q2382" s="706">
        <v>2221684090</v>
      </c>
      <c r="R2382" s="706">
        <v>2221684090</v>
      </c>
      <c r="S2382" s="711"/>
      <c r="T2382" s="707">
        <v>100</v>
      </c>
      <c r="U2382" s="78">
        <f t="shared" si="2018"/>
        <v>100</v>
      </c>
      <c r="V2382" s="78">
        <f t="shared" si="2018"/>
        <v>100</v>
      </c>
      <c r="W2382" s="78">
        <v>31.708915184046983</v>
      </c>
      <c r="X2382" s="78">
        <f t="shared" si="2019"/>
        <v>99.967957333692439</v>
      </c>
      <c r="Y2382" s="78">
        <f t="shared" si="2023"/>
        <v>99.967957333692439</v>
      </c>
      <c r="Z2382" s="79">
        <f t="shared" si="2020"/>
        <v>712115</v>
      </c>
      <c r="AA2382" s="79">
        <f t="shared" si="2021"/>
        <v>712115</v>
      </c>
      <c r="AB2382" s="79">
        <f t="shared" si="2020"/>
        <v>-2221684090</v>
      </c>
      <c r="AC2382" s="711"/>
      <c r="AD2382" s="712"/>
    </row>
    <row r="2383" spans="1:30" s="6" customFormat="1" ht="30" customHeight="1">
      <c r="A2383" s="12"/>
      <c r="B2383" s="410"/>
      <c r="C2383" s="914" t="s">
        <v>3404</v>
      </c>
      <c r="D2383" s="915"/>
      <c r="E2383" s="915"/>
      <c r="F2383" s="915"/>
      <c r="G2383" s="915"/>
      <c r="H2383" s="915"/>
      <c r="I2383" s="916"/>
      <c r="J2383" s="713">
        <f>SUM(J12,J73,J249,J308,J513,J624,J659,J691,J745,J779,J856,J909,J952,J991,J1049,J1088,J1125,J1198,J1247,J1283,J1320,J1360,J1422,J1526,J1592,J1701,J1773,J1823,J1874,J1944,J1972,J1999,J2037,J2064,J2091,J2118,J2145,J2168,J2195,J2227,J2260,J2286,J2310,J2338,J1654,J2380,J2381,J2382)</f>
        <v>1365979757893</v>
      </c>
      <c r="K2383" s="713"/>
      <c r="L2383" s="713"/>
      <c r="M2383" s="713"/>
      <c r="N2383" s="713" t="e">
        <f>SUM(N12,N73,N249,N308,N513,N624,N659,N691,N745,N779,N856,N909,N952,N991,N1049,N1088,N1125,N1198,N1247,N1283,N1320,N1360,#REF!,N1422,N1526,N1592,N1701,N1773,N1823,N1874,N1944,N1972,N1999,N2037,N2064,N2091,N2118,N2145,N2168,N2195,N2227,N2260,N2286,N2310,N2338)</f>
        <v>#REF!</v>
      </c>
      <c r="O2383" s="713">
        <f>SUM(O12,O73,O249,O308,O513,O624,O659,O691,O745,O779,O856,O909,O952,O991,O1049,O1088,O1125,O1198,O1247,O1283,O1320,O1360,O1422,O1526,O1592,O1701,O1773,O1823,O1874,O1944,O1972,O1999,O2037,O2064,O2091,O2118,O2145,O2168,O2195,O2227,O2260,O2286,O2310,O2338,O1654,O2380,O2381,O2382)</f>
        <v>268015136528.20001</v>
      </c>
      <c r="P2383" s="713">
        <f>SUM(P12,P73,P249,P308,P513,P624,P659,P691,P745,P779,P856,P909,P952,P991,P1049,P1088,P1125,P1198,P1247,P1283,P1320,P1360,P1422,P1526,P1592,P1701,P1773,P1823,P1874,P1944,P1972,P1999,P2037,P2064,P2091,P2118,P2145,P2168,P2195,P2227,P2260,P2286,P2310,P2338,P1654,P2380,P2381,P2382)</f>
        <v>550385491565.81006</v>
      </c>
      <c r="Q2383" s="713">
        <f>SUM(Q12,Q73,Q249,Q308,Q513,Q624,Q659,Q691,Q745,Q779,Q856,Q909,Q952,Q991,Q1049,Q1088,Q1125,Q1198,Q1247,Q1283,Q1320,Q1360,Q1422,Q1526,Q1592,Q1701,Q1773,Q1823,Q1874,Q1944,Q1972,Q1999,Q2037,Q2064,Q2091,Q2118,Q2145,Q2168,Q2195,Q2227,Q2260,Q2286,Q2310,Q2338,Q1654,Q2380,Q2381,Q2382)</f>
        <v>696504577949.12</v>
      </c>
      <c r="R2383" s="713">
        <f>SUM(R12,R73,R249,R308,R513,R624,R659,R691,R745,R779,R856,R909,R952,R991,R1049,R1088,R1125,R1198,R1247,R1283,R1320,R1360,R1422,R1526,R1592,R1701,R1773,R1823,R1874,R1944,R1972,R1999,R2037,R2064,R2091,R2118,R2145,R2168,R2195,R2227,R2260,R2286,R2310,R2338,R1654,R2380,R2381,R2382)</f>
        <v>558572473395.81006</v>
      </c>
      <c r="S2383" s="32"/>
      <c r="T2383" s="207">
        <v>38.253804713804712</v>
      </c>
      <c r="U2383" s="207">
        <f>AVERAGE(U12,U73,U249,U308,U513,U624,U659,U691,U745,U779,U856,U909,U952,U991,U1049,U1088,U1125,U1198,U1247,U1283,U1320,U1360,U1422,U1526,U1592,U1701,U1773,U1823,U1874,U1944,U1972,U1999,U2037,U2064,U2091,U2118,U2145,U2168,U2195,U2227,U2260,U2286,U2310,U2338,U1654,U2380,U2381,U2382)</f>
        <v>54.131546354619864</v>
      </c>
      <c r="V2383" s="207">
        <v>38.253804713804712</v>
      </c>
      <c r="W2383" s="207">
        <v>40.292360731228563</v>
      </c>
      <c r="X2383" s="259">
        <f>Q2383/J2383*100</f>
        <v>50.989377692057914</v>
      </c>
      <c r="Y2383" s="207">
        <f>(P2383/$J$2383)*100</f>
        <v>40.292360731228563</v>
      </c>
      <c r="Z2383" s="713">
        <f>SUM(Z12,Z73,Z249,Z308,Z513,Z624,Z659,Z691,Z745,Z779,Z856,Z909,Z952,Z991,Z1049,Z1088,Z1125,Z1198,Z1247,Z1283,Z1320,Z1360,Z1422,Z1526,Z1592,Z1701,Z1773,Z1823,Z1874,Z1944,Z1972,Z1999,Z2037,Z2064,Z2091,Z2118,Z2145,Z2168,Z2195,Z2227,Z2260,Z2286,Z2310,Z2338,Z1654,Z2380,Z2381,Z2382)</f>
        <v>813449206882.18994</v>
      </c>
      <c r="AA2383" s="713">
        <f>SUM(AA12,AA73,AA249,AA308,AA513,AA624,AA659,AA691,AA745,AA779,AA856,AA909,AA952,AA991,AA1049,AA1088,AA1125,AA1198,AA1247,AA1283,AA1320,AA1360,AA1422,AA1526,AA1592,AA1701,AA1773,AA1823,AA1874,AA1944,AA1972,AA1999,AA2037,AA2064,AA2091,AA2118,AA2145,AA2168,AA2195,AA2227,AA2260,AA2286,AA2310,AA2338,AA1654,AA2380,AA2381,AA2382)</f>
        <v>669475179943.88</v>
      </c>
      <c r="AB2383" s="713">
        <f>SUM(AB12,AB73,AB249,AB308,AB513,AB624,AB659,AB691,AB745,AB779,AB856,AB909,AB952,AB991,AB1049,AB1088,AB1125,AB1198,AB1247,AB1283,AB1320,AB1360,AB1422,AB1526,AB1592,AB1701,AB1773,AB1823,AB1874,AB1944,AB1972,AB1999,AB2037,AB2064,AB2091,AB2118,AB2145,AB2168,AB2195,AB2227,AB2260,AB2286,AB2310,AB2338,AB1654,AB2380,AB2381,AB2382)</f>
        <v>-558572473395.81006</v>
      </c>
      <c r="AC2383" s="29"/>
      <c r="AD2383" s="539"/>
    </row>
    <row r="2384" spans="1:30" s="714" customFormat="1" ht="27" customHeight="1">
      <c r="C2384" s="714" t="s">
        <v>3405</v>
      </c>
      <c r="F2384" s="715"/>
      <c r="G2384" s="716"/>
      <c r="H2384" s="717"/>
      <c r="I2384" s="717"/>
      <c r="K2384" s="718"/>
      <c r="L2384" s="719"/>
      <c r="M2384" s="719"/>
      <c r="S2384" s="719"/>
      <c r="T2384" s="718"/>
      <c r="U2384" s="718"/>
      <c r="V2384" s="718"/>
      <c r="W2384" s="718"/>
      <c r="X2384" s="718"/>
      <c r="Y2384" s="718"/>
    </row>
    <row r="2385" spans="1:30" s="1" customFormat="1">
      <c r="F2385" s="464"/>
      <c r="G2385" s="720"/>
      <c r="H2385" s="721"/>
      <c r="I2385" s="721"/>
      <c r="J2385" s="722"/>
      <c r="K2385" s="723"/>
      <c r="L2385" s="724"/>
      <c r="M2385" s="724"/>
      <c r="S2385" s="725"/>
      <c r="T2385" s="723"/>
      <c r="U2385" s="723"/>
      <c r="V2385" s="723"/>
      <c r="W2385" s="723"/>
      <c r="X2385" s="723"/>
      <c r="Y2385" s="723"/>
    </row>
    <row r="2386" spans="1:30" s="1" customFormat="1" ht="23.25">
      <c r="F2386" s="464"/>
      <c r="G2386" s="720"/>
      <c r="H2386" s="721"/>
      <c r="I2386" s="721"/>
      <c r="K2386" s="723"/>
      <c r="L2386" s="724"/>
      <c r="M2386" s="724"/>
      <c r="S2386" s="726" t="s">
        <v>3406</v>
      </c>
      <c r="T2386" s="723"/>
      <c r="U2386" s="723"/>
      <c r="V2386" s="723"/>
      <c r="W2386" s="723"/>
      <c r="X2386" s="723"/>
      <c r="Y2386" s="723"/>
    </row>
    <row r="2387" spans="1:30" s="1" customFormat="1" ht="23.25">
      <c r="F2387" s="464"/>
      <c r="G2387" s="720"/>
      <c r="H2387" s="721"/>
      <c r="I2387" s="721"/>
      <c r="K2387" s="723"/>
      <c r="L2387" s="724"/>
      <c r="M2387" s="724"/>
      <c r="S2387" s="726" t="s">
        <v>3407</v>
      </c>
      <c r="T2387" s="723"/>
      <c r="U2387" s="723"/>
      <c r="V2387" s="723"/>
      <c r="W2387" s="723"/>
      <c r="X2387" s="723"/>
      <c r="Y2387" s="723"/>
    </row>
    <row r="2388" spans="1:30" ht="23.25">
      <c r="A2388" s="17"/>
      <c r="B2388" s="17"/>
      <c r="C2388" s="1"/>
      <c r="D2388" s="1"/>
      <c r="E2388" s="1"/>
      <c r="F2388" s="464"/>
      <c r="G2388" s="720"/>
      <c r="H2388" s="721"/>
      <c r="I2388" s="721"/>
      <c r="J2388" s="1"/>
      <c r="K2388" s="723"/>
      <c r="L2388" s="724"/>
      <c r="M2388" s="724"/>
      <c r="N2388" s="1"/>
      <c r="O2388" s="1"/>
      <c r="P2388" s="1"/>
      <c r="Q2388" s="1"/>
      <c r="R2388" s="1"/>
      <c r="S2388" s="727"/>
      <c r="T2388" s="723"/>
      <c r="U2388" s="723"/>
      <c r="V2388" s="723"/>
      <c r="W2388" s="723"/>
      <c r="X2388" s="723"/>
      <c r="Y2388" s="723"/>
      <c r="Z2388" s="1"/>
      <c r="AA2388" s="1"/>
      <c r="AB2388" s="1"/>
      <c r="AC2388" s="1"/>
      <c r="AD2388" s="1"/>
    </row>
    <row r="2389" spans="1:30" ht="23.25">
      <c r="A2389" s="17"/>
      <c r="B2389" s="17"/>
      <c r="C2389" s="1"/>
      <c r="D2389" s="1"/>
      <c r="E2389" s="1"/>
      <c r="F2389" s="464"/>
      <c r="G2389" s="720"/>
      <c r="H2389" s="721"/>
      <c r="I2389" s="721"/>
      <c r="J2389" s="1"/>
      <c r="K2389" s="723"/>
      <c r="L2389" s="724"/>
      <c r="M2389" s="724"/>
      <c r="N2389" s="1"/>
      <c r="O2389" s="1"/>
      <c r="P2389" s="1"/>
      <c r="Q2389" s="1"/>
      <c r="R2389" s="1"/>
      <c r="S2389" s="727"/>
      <c r="T2389" s="723"/>
      <c r="U2389" s="723"/>
      <c r="V2389" s="723"/>
      <c r="W2389" s="723"/>
      <c r="X2389" s="723"/>
      <c r="Y2389" s="723"/>
      <c r="Z2389" s="1"/>
      <c r="AA2389" s="1"/>
      <c r="AB2389" s="1"/>
      <c r="AC2389" s="1"/>
      <c r="AD2389" s="1"/>
    </row>
    <row r="2390" spans="1:30" ht="23.25">
      <c r="A2390" s="17"/>
      <c r="B2390" s="17"/>
      <c r="C2390" s="1"/>
      <c r="D2390" s="1"/>
      <c r="E2390" s="1"/>
      <c r="F2390" s="464"/>
      <c r="G2390" s="720"/>
      <c r="H2390" s="721"/>
      <c r="I2390" s="721"/>
      <c r="J2390" s="1"/>
      <c r="K2390" s="723"/>
      <c r="L2390" s="724"/>
      <c r="M2390" s="724"/>
      <c r="N2390" s="1"/>
      <c r="O2390" s="1"/>
      <c r="P2390" s="1"/>
      <c r="Q2390" s="1"/>
      <c r="R2390" s="1"/>
      <c r="S2390" s="727"/>
      <c r="T2390" s="723"/>
      <c r="U2390" s="723"/>
      <c r="V2390" s="723"/>
      <c r="W2390" s="723"/>
      <c r="X2390" s="723"/>
      <c r="Y2390" s="723"/>
      <c r="Z2390" s="1"/>
      <c r="AA2390" s="1"/>
      <c r="AB2390" s="1"/>
      <c r="AC2390" s="3"/>
      <c r="AD2390" s="3"/>
    </row>
    <row r="2391" spans="1:30" ht="23.25">
      <c r="A2391" s="17"/>
      <c r="B2391" s="17"/>
      <c r="C2391" s="1"/>
      <c r="D2391" s="1"/>
      <c r="E2391" s="1"/>
      <c r="F2391" s="464"/>
      <c r="G2391" s="720"/>
      <c r="H2391" s="721"/>
      <c r="I2391" s="721"/>
      <c r="J2391" s="1"/>
      <c r="K2391" s="723"/>
      <c r="L2391" s="724"/>
      <c r="M2391" s="724"/>
      <c r="N2391" s="1"/>
      <c r="O2391" s="1"/>
      <c r="P2391" s="1"/>
      <c r="Q2391" s="1"/>
      <c r="R2391" s="1"/>
      <c r="S2391" s="727"/>
      <c r="T2391" s="723"/>
      <c r="U2391" s="723"/>
      <c r="V2391" s="723"/>
      <c r="W2391" s="723"/>
      <c r="X2391" s="723"/>
      <c r="Y2391" s="723"/>
      <c r="Z2391" s="1"/>
      <c r="AA2391" s="1"/>
      <c r="AB2391" s="1"/>
      <c r="AC2391" s="3"/>
      <c r="AD2391" s="3"/>
    </row>
    <row r="2392" spans="1:30" ht="23.25">
      <c r="A2392" s="17"/>
      <c r="B2392" s="17"/>
      <c r="C2392" s="1"/>
      <c r="D2392" s="1"/>
      <c r="E2392" s="1"/>
      <c r="F2392" s="464"/>
      <c r="G2392" s="720"/>
      <c r="H2392" s="721"/>
      <c r="I2392" s="721"/>
      <c r="J2392" s="1"/>
      <c r="K2392" s="723"/>
      <c r="L2392" s="724"/>
      <c r="M2392" s="724"/>
      <c r="N2392" s="1"/>
      <c r="O2392" s="1"/>
      <c r="P2392" s="1"/>
      <c r="Q2392" s="1"/>
      <c r="R2392" s="1"/>
      <c r="S2392" s="728" t="s">
        <v>3408</v>
      </c>
      <c r="T2392" s="723"/>
      <c r="U2392" s="723"/>
      <c r="V2392" s="723"/>
      <c r="W2392" s="723"/>
      <c r="X2392" s="723"/>
      <c r="Y2392" s="723"/>
      <c r="Z2392" s="1"/>
      <c r="AA2392" s="1"/>
      <c r="AB2392" s="1"/>
      <c r="AC2392" s="3"/>
      <c r="AD2392" s="3"/>
    </row>
    <row r="2393" spans="1:30" ht="23.25">
      <c r="A2393" s="17"/>
      <c r="B2393" s="17"/>
      <c r="C2393" s="1"/>
      <c r="D2393" s="1"/>
      <c r="E2393" s="1"/>
      <c r="F2393" s="464"/>
      <c r="G2393" s="720"/>
      <c r="H2393" s="721"/>
      <c r="I2393" s="721"/>
      <c r="J2393" s="1"/>
      <c r="K2393" s="723"/>
      <c r="L2393" s="724"/>
      <c r="M2393" s="724"/>
      <c r="N2393" s="1"/>
      <c r="O2393" s="1"/>
      <c r="P2393" s="1"/>
      <c r="Q2393" s="1"/>
      <c r="R2393" s="1"/>
      <c r="S2393" s="729" t="s">
        <v>3409</v>
      </c>
      <c r="T2393" s="723"/>
      <c r="U2393" s="723"/>
      <c r="V2393" s="723"/>
      <c r="W2393" s="723"/>
      <c r="X2393" s="723"/>
      <c r="Y2393" s="723"/>
      <c r="Z2393" s="1"/>
      <c r="AA2393" s="1"/>
      <c r="AB2393" s="1"/>
      <c r="AC2393" s="3"/>
      <c r="AD2393" s="3"/>
    </row>
    <row r="2394" spans="1:30" ht="23.25">
      <c r="A2394" s="17"/>
      <c r="B2394" s="17"/>
      <c r="C2394" s="1"/>
      <c r="D2394" s="1"/>
      <c r="E2394" s="1"/>
      <c r="F2394" s="464"/>
      <c r="G2394" s="720"/>
      <c r="H2394" s="721"/>
      <c r="I2394" s="721"/>
      <c r="J2394" s="1"/>
      <c r="K2394" s="723"/>
      <c r="L2394" s="724"/>
      <c r="M2394" s="724"/>
      <c r="N2394" s="1"/>
      <c r="O2394" s="1"/>
      <c r="P2394" s="1"/>
      <c r="Q2394" s="1"/>
      <c r="R2394" s="1"/>
      <c r="S2394" s="729" t="s">
        <v>3410</v>
      </c>
      <c r="T2394" s="723"/>
      <c r="U2394" s="723"/>
      <c r="V2394" s="723"/>
      <c r="W2394" s="723"/>
      <c r="X2394" s="723"/>
      <c r="Y2394" s="723"/>
      <c r="Z2394" s="1"/>
      <c r="AA2394" s="1"/>
      <c r="AB2394" s="1"/>
      <c r="AC2394" s="3"/>
      <c r="AD2394" s="3"/>
    </row>
    <row r="2395" spans="1:30">
      <c r="A2395" s="17"/>
      <c r="B2395" s="17"/>
      <c r="C2395" s="1"/>
      <c r="D2395" s="1"/>
      <c r="E2395" s="1"/>
      <c r="F2395" s="464"/>
      <c r="G2395" s="720"/>
      <c r="H2395" s="721"/>
      <c r="I2395" s="721"/>
      <c r="J2395" s="1"/>
      <c r="K2395" s="723"/>
      <c r="L2395" s="724"/>
      <c r="M2395" s="724"/>
      <c r="N2395" s="1"/>
      <c r="O2395" s="1"/>
      <c r="P2395" s="1"/>
      <c r="Q2395" s="1"/>
      <c r="R2395" s="1"/>
      <c r="S2395" s="725"/>
      <c r="T2395" s="723"/>
      <c r="U2395" s="723"/>
      <c r="V2395" s="723"/>
      <c r="W2395" s="723"/>
      <c r="X2395" s="723"/>
      <c r="Y2395" s="723"/>
      <c r="Z2395" s="1"/>
      <c r="AA2395" s="1"/>
      <c r="AB2395" s="1"/>
      <c r="AC2395" s="3"/>
      <c r="AD2395" s="3"/>
    </row>
    <row r="2396" spans="1:30">
      <c r="A2396" s="17"/>
      <c r="B2396" s="17"/>
      <c r="C2396" s="1"/>
      <c r="D2396" s="1"/>
      <c r="E2396" s="1"/>
      <c r="F2396" s="464"/>
      <c r="G2396" s="720"/>
      <c r="H2396" s="721"/>
      <c r="I2396" s="721"/>
      <c r="J2396" s="1"/>
      <c r="K2396" s="723"/>
      <c r="L2396" s="724"/>
      <c r="M2396" s="724"/>
      <c r="N2396" s="1"/>
      <c r="O2396" s="1"/>
      <c r="P2396" s="1"/>
      <c r="Q2396" s="1"/>
      <c r="R2396" s="1"/>
      <c r="S2396" s="725"/>
      <c r="T2396" s="723"/>
      <c r="U2396" s="723"/>
      <c r="V2396" s="723"/>
      <c r="W2396" s="723"/>
      <c r="X2396" s="723"/>
      <c r="Y2396" s="723"/>
      <c r="Z2396" s="1"/>
      <c r="AA2396" s="1"/>
      <c r="AB2396" s="1"/>
      <c r="AC2396" s="3"/>
      <c r="AD2396" s="3"/>
    </row>
    <row r="2397" spans="1:30">
      <c r="A2397" s="17"/>
      <c r="B2397" s="17"/>
      <c r="C2397" s="1"/>
      <c r="D2397" s="1"/>
      <c r="E2397" s="1"/>
      <c r="F2397" s="464"/>
      <c r="G2397" s="720"/>
      <c r="H2397" s="721"/>
      <c r="I2397" s="721"/>
      <c r="J2397" s="1"/>
      <c r="K2397" s="723"/>
      <c r="L2397" s="724"/>
      <c r="M2397" s="724"/>
      <c r="N2397" s="1"/>
      <c r="O2397" s="1"/>
      <c r="P2397" s="1"/>
      <c r="Q2397" s="1"/>
      <c r="R2397" s="1"/>
      <c r="S2397" s="725"/>
      <c r="T2397" s="723"/>
      <c r="U2397" s="723"/>
      <c r="V2397" s="723"/>
      <c r="W2397" s="723"/>
      <c r="X2397" s="723"/>
      <c r="Y2397" s="723"/>
      <c r="Z2397" s="1"/>
      <c r="AA2397" s="1"/>
      <c r="AB2397" s="1"/>
      <c r="AC2397" s="3"/>
      <c r="AD2397" s="3"/>
    </row>
    <row r="2398" spans="1:30">
      <c r="A2398" s="17"/>
      <c r="B2398" s="17"/>
      <c r="C2398" s="1"/>
      <c r="D2398" s="1"/>
      <c r="E2398" s="1"/>
      <c r="F2398" s="464"/>
      <c r="G2398" s="720"/>
      <c r="H2398" s="721"/>
      <c r="I2398" s="721"/>
      <c r="J2398" s="1"/>
      <c r="K2398" s="723"/>
      <c r="L2398" s="724"/>
      <c r="M2398" s="724"/>
      <c r="N2398" s="1"/>
      <c r="O2398" s="1"/>
      <c r="P2398" s="1"/>
      <c r="Q2398" s="1"/>
      <c r="R2398" s="1"/>
      <c r="S2398" s="725"/>
      <c r="T2398" s="723"/>
      <c r="U2398" s="723"/>
      <c r="V2398" s="723"/>
      <c r="W2398" s="723"/>
      <c r="X2398" s="723"/>
      <c r="Y2398" s="723"/>
      <c r="Z2398" s="1"/>
      <c r="AA2398" s="1"/>
      <c r="AB2398" s="1"/>
      <c r="AC2398" s="3"/>
      <c r="AD2398" s="3"/>
    </row>
    <row r="2399" spans="1:30">
      <c r="A2399" s="17"/>
      <c r="B2399" s="17"/>
      <c r="C2399" s="1"/>
      <c r="D2399" s="1"/>
      <c r="E2399" s="1"/>
      <c r="F2399" s="464"/>
      <c r="G2399" s="720"/>
      <c r="H2399" s="721"/>
      <c r="I2399" s="721"/>
      <c r="J2399" s="1"/>
      <c r="K2399" s="723"/>
      <c r="L2399" s="724"/>
      <c r="M2399" s="724"/>
      <c r="N2399" s="1"/>
      <c r="O2399" s="1"/>
      <c r="P2399" s="1"/>
      <c r="Q2399" s="1"/>
      <c r="R2399" s="1"/>
      <c r="S2399" s="725"/>
      <c r="T2399" s="723"/>
      <c r="U2399" s="723"/>
      <c r="V2399" s="723"/>
      <c r="W2399" s="723"/>
      <c r="X2399" s="723"/>
      <c r="Y2399" s="723"/>
      <c r="Z2399" s="1"/>
      <c r="AA2399" s="1"/>
      <c r="AB2399" s="1"/>
      <c r="AC2399" s="3"/>
      <c r="AD2399" s="3"/>
    </row>
    <row r="2400" spans="1:30">
      <c r="A2400" s="17"/>
      <c r="B2400" s="17"/>
      <c r="C2400" s="1"/>
      <c r="D2400" s="1"/>
      <c r="E2400" s="1"/>
      <c r="F2400" s="464"/>
      <c r="G2400" s="720"/>
      <c r="H2400" s="721"/>
      <c r="I2400" s="721"/>
      <c r="J2400" s="1"/>
      <c r="K2400" s="723"/>
      <c r="L2400" s="724"/>
      <c r="M2400" s="724"/>
      <c r="N2400" s="1"/>
      <c r="O2400" s="1"/>
      <c r="P2400" s="1"/>
      <c r="Q2400" s="1"/>
      <c r="R2400" s="1"/>
      <c r="S2400" s="725"/>
      <c r="T2400" s="723"/>
      <c r="U2400" s="723"/>
      <c r="V2400" s="723"/>
      <c r="W2400" s="723"/>
      <c r="X2400" s="723"/>
      <c r="Y2400" s="723"/>
      <c r="Z2400" s="1"/>
      <c r="AA2400" s="1"/>
      <c r="AB2400" s="1"/>
      <c r="AC2400" s="3"/>
      <c r="AD2400" s="3"/>
    </row>
    <row r="2401" spans="1:30">
      <c r="A2401" s="17"/>
      <c r="B2401" s="17"/>
      <c r="C2401" s="1"/>
      <c r="D2401" s="1"/>
      <c r="E2401" s="1"/>
      <c r="F2401" s="464"/>
      <c r="G2401" s="720"/>
      <c r="H2401" s="721"/>
      <c r="I2401" s="721"/>
      <c r="J2401" s="1"/>
      <c r="K2401" s="723"/>
      <c r="L2401" s="724"/>
      <c r="M2401" s="724"/>
      <c r="N2401" s="1"/>
      <c r="O2401" s="1"/>
      <c r="P2401" s="1"/>
      <c r="Q2401" s="1"/>
      <c r="R2401" s="1"/>
      <c r="S2401" s="725"/>
      <c r="T2401" s="723"/>
      <c r="U2401" s="723"/>
      <c r="V2401" s="723"/>
      <c r="W2401" s="723"/>
      <c r="X2401" s="723"/>
      <c r="Y2401" s="723"/>
      <c r="Z2401" s="1"/>
      <c r="AA2401" s="1"/>
      <c r="AB2401" s="1"/>
      <c r="AC2401" s="3"/>
      <c r="AD2401" s="3"/>
    </row>
    <row r="2402" spans="1:30">
      <c r="A2402" s="17"/>
      <c r="B2402" s="17"/>
      <c r="C2402" s="1"/>
      <c r="D2402" s="1"/>
      <c r="E2402" s="1"/>
      <c r="F2402" s="464"/>
      <c r="G2402" s="720"/>
      <c r="H2402" s="721"/>
      <c r="I2402" s="721"/>
      <c r="J2402" s="1"/>
      <c r="K2402" s="723"/>
      <c r="L2402" s="724"/>
      <c r="M2402" s="724"/>
      <c r="N2402" s="1"/>
      <c r="O2402" s="1"/>
      <c r="P2402" s="1"/>
      <c r="Q2402" s="1"/>
      <c r="R2402" s="1"/>
      <c r="S2402" s="725"/>
      <c r="T2402" s="723"/>
      <c r="U2402" s="723"/>
      <c r="V2402" s="723"/>
      <c r="W2402" s="723"/>
      <c r="X2402" s="723"/>
      <c r="Y2402" s="723"/>
      <c r="Z2402" s="1"/>
      <c r="AA2402" s="1"/>
      <c r="AB2402" s="1"/>
      <c r="AC2402" s="3"/>
      <c r="AD2402" s="3"/>
    </row>
    <row r="2403" spans="1:30">
      <c r="A2403" s="17"/>
      <c r="B2403" s="17"/>
      <c r="C2403" s="1"/>
      <c r="D2403" s="1"/>
      <c r="E2403" s="1"/>
      <c r="F2403" s="464"/>
      <c r="G2403" s="720"/>
      <c r="H2403" s="721"/>
      <c r="I2403" s="721"/>
      <c r="J2403" s="1"/>
      <c r="K2403" s="723"/>
      <c r="L2403" s="724"/>
      <c r="M2403" s="724"/>
      <c r="N2403" s="1"/>
      <c r="O2403" s="1"/>
      <c r="P2403" s="1"/>
      <c r="Q2403" s="1"/>
      <c r="R2403" s="1"/>
      <c r="S2403" s="725"/>
      <c r="T2403" s="723"/>
      <c r="U2403" s="723"/>
      <c r="V2403" s="723"/>
      <c r="W2403" s="723"/>
      <c r="X2403" s="723"/>
      <c r="Y2403" s="723"/>
      <c r="Z2403" s="1"/>
      <c r="AA2403" s="1"/>
      <c r="AB2403" s="1"/>
      <c r="AC2403" s="3"/>
      <c r="AD2403" s="3"/>
    </row>
  </sheetData>
  <autoFilter ref="A9:AD2384">
    <filterColumn colId="2" showButton="0"/>
    <filterColumn colId="3" showButton="0"/>
    <filterColumn colId="5" showButton="0"/>
    <filterColumn colId="7" showButton="0"/>
    <filterColumn colId="19" showButton="0"/>
    <filterColumn colId="20" showButton="0"/>
    <filterColumn colId="21" showButton="0"/>
    <filterColumn colId="22" showButton="0"/>
    <filterColumn colId="23" showButton="0"/>
  </autoFilter>
  <mergeCells count="2426">
    <mergeCell ref="F2382:G2382"/>
    <mergeCell ref="C2383:I2383"/>
    <mergeCell ref="C2378:E2378"/>
    <mergeCell ref="F2378:G2378"/>
    <mergeCell ref="C2379:E2379"/>
    <mergeCell ref="F2379:G2379"/>
    <mergeCell ref="F2380:G2380"/>
    <mergeCell ref="F2381:G2381"/>
    <mergeCell ref="C2375:E2375"/>
    <mergeCell ref="F2375:G2375"/>
    <mergeCell ref="C2376:E2376"/>
    <mergeCell ref="F2376:G2376"/>
    <mergeCell ref="C2377:E2377"/>
    <mergeCell ref="F2377:G2377"/>
    <mergeCell ref="C2372:E2372"/>
    <mergeCell ref="F2372:G2372"/>
    <mergeCell ref="C2373:E2373"/>
    <mergeCell ref="F2373:G2373"/>
    <mergeCell ref="C2374:E2374"/>
    <mergeCell ref="F2374:G2374"/>
    <mergeCell ref="F2366:G2366"/>
    <mergeCell ref="F2367:G2367"/>
    <mergeCell ref="F2368:G2368"/>
    <mergeCell ref="F2369:G2369"/>
    <mergeCell ref="F2370:G2370"/>
    <mergeCell ref="C2371:E2371"/>
    <mergeCell ref="F2371:G2371"/>
    <mergeCell ref="F2360:G2360"/>
    <mergeCell ref="F2361:G2361"/>
    <mergeCell ref="F2362:G2362"/>
    <mergeCell ref="F2363:G2363"/>
    <mergeCell ref="F2364:G2364"/>
    <mergeCell ref="F2365:G2365"/>
    <mergeCell ref="F2354:G2354"/>
    <mergeCell ref="F2355:G2355"/>
    <mergeCell ref="F2356:G2356"/>
    <mergeCell ref="F2357:G2357"/>
    <mergeCell ref="F2358:G2358"/>
    <mergeCell ref="F2359:G2359"/>
    <mergeCell ref="F2348:G2348"/>
    <mergeCell ref="F2349:G2349"/>
    <mergeCell ref="F2350:G2350"/>
    <mergeCell ref="F2351:G2351"/>
    <mergeCell ref="F2352:G2352"/>
    <mergeCell ref="F2353:G2353"/>
    <mergeCell ref="F2342:G2342"/>
    <mergeCell ref="F2343:G2343"/>
    <mergeCell ref="F2344:G2344"/>
    <mergeCell ref="F2345:G2345"/>
    <mergeCell ref="F2346:G2346"/>
    <mergeCell ref="F2347:G2347"/>
    <mergeCell ref="F2336:G2336"/>
    <mergeCell ref="F2337:G2337"/>
    <mergeCell ref="F2338:G2338"/>
    <mergeCell ref="F2339:G2339"/>
    <mergeCell ref="F2340:G2340"/>
    <mergeCell ref="F2341:G2341"/>
    <mergeCell ref="F2330:G2330"/>
    <mergeCell ref="F2331:G2331"/>
    <mergeCell ref="F2332:G2332"/>
    <mergeCell ref="F2333:G2333"/>
    <mergeCell ref="F2334:G2334"/>
    <mergeCell ref="F2335:G2335"/>
    <mergeCell ref="F2324:G2324"/>
    <mergeCell ref="F2325:G2325"/>
    <mergeCell ref="F2326:G2326"/>
    <mergeCell ref="F2327:G2327"/>
    <mergeCell ref="F2328:G2328"/>
    <mergeCell ref="F2329:G2329"/>
    <mergeCell ref="F2318:G2318"/>
    <mergeCell ref="F2319:G2319"/>
    <mergeCell ref="F2320:G2320"/>
    <mergeCell ref="F2321:G2321"/>
    <mergeCell ref="F2322:G2322"/>
    <mergeCell ref="F2323:G2323"/>
    <mergeCell ref="F2312:G2312"/>
    <mergeCell ref="F2313:G2313"/>
    <mergeCell ref="F2314:G2314"/>
    <mergeCell ref="F2315:G2315"/>
    <mergeCell ref="F2316:G2316"/>
    <mergeCell ref="F2317:G2317"/>
    <mergeCell ref="F2306:G2306"/>
    <mergeCell ref="F2307:G2307"/>
    <mergeCell ref="F2308:G2308"/>
    <mergeCell ref="F2309:G2309"/>
    <mergeCell ref="F2310:G2310"/>
    <mergeCell ref="C2311:E2311"/>
    <mergeCell ref="F2311:G2311"/>
    <mergeCell ref="F2300:G2300"/>
    <mergeCell ref="F2301:G2301"/>
    <mergeCell ref="F2302:G2302"/>
    <mergeCell ref="F2303:G2303"/>
    <mergeCell ref="F2304:G2304"/>
    <mergeCell ref="F2305:G2305"/>
    <mergeCell ref="F2294:G2294"/>
    <mergeCell ref="F2295:G2295"/>
    <mergeCell ref="F2296:G2296"/>
    <mergeCell ref="F2297:G2297"/>
    <mergeCell ref="F2298:G2298"/>
    <mergeCell ref="F2299:G2299"/>
    <mergeCell ref="F2288:G2288"/>
    <mergeCell ref="F2289:G2289"/>
    <mergeCell ref="F2290:G2290"/>
    <mergeCell ref="F2291:G2291"/>
    <mergeCell ref="F2292:G2292"/>
    <mergeCell ref="F2293:G2293"/>
    <mergeCell ref="F2282:G2282"/>
    <mergeCell ref="F2283:G2283"/>
    <mergeCell ref="F2284:G2284"/>
    <mergeCell ref="F2285:G2285"/>
    <mergeCell ref="F2286:G2286"/>
    <mergeCell ref="C2287:E2287"/>
    <mergeCell ref="F2287:G2287"/>
    <mergeCell ref="F2276:G2276"/>
    <mergeCell ref="F2277:G2277"/>
    <mergeCell ref="F2278:G2278"/>
    <mergeCell ref="F2279:G2279"/>
    <mergeCell ref="F2280:G2280"/>
    <mergeCell ref="F2281:G2281"/>
    <mergeCell ref="F2270:G2270"/>
    <mergeCell ref="F2271:G2271"/>
    <mergeCell ref="F2272:G2272"/>
    <mergeCell ref="F2273:G2273"/>
    <mergeCell ref="F2274:G2274"/>
    <mergeCell ref="F2275:G2275"/>
    <mergeCell ref="F2264:G2264"/>
    <mergeCell ref="F2265:G2265"/>
    <mergeCell ref="F2266:G2266"/>
    <mergeCell ref="F2267:G2267"/>
    <mergeCell ref="F2268:G2268"/>
    <mergeCell ref="F2269:G2269"/>
    <mergeCell ref="F2259:G2259"/>
    <mergeCell ref="F2260:G2260"/>
    <mergeCell ref="C2261:E2261"/>
    <mergeCell ref="F2261:G2261"/>
    <mergeCell ref="F2262:G2262"/>
    <mergeCell ref="F2263:G2263"/>
    <mergeCell ref="F2253:G2253"/>
    <mergeCell ref="F2254:G2254"/>
    <mergeCell ref="F2255:G2255"/>
    <mergeCell ref="F2256:G2256"/>
    <mergeCell ref="F2257:G2257"/>
    <mergeCell ref="F2258:G2258"/>
    <mergeCell ref="F2247:G2247"/>
    <mergeCell ref="F2248:G2248"/>
    <mergeCell ref="F2249:G2249"/>
    <mergeCell ref="F2250:G2250"/>
    <mergeCell ref="F2251:G2251"/>
    <mergeCell ref="F2252:G2252"/>
    <mergeCell ref="F2241:G2241"/>
    <mergeCell ref="F2242:G2242"/>
    <mergeCell ref="F2243:G2243"/>
    <mergeCell ref="F2244:G2244"/>
    <mergeCell ref="F2245:G2245"/>
    <mergeCell ref="F2246:G2246"/>
    <mergeCell ref="F2235:G2235"/>
    <mergeCell ref="F2236:G2236"/>
    <mergeCell ref="F2237:G2237"/>
    <mergeCell ref="F2238:G2238"/>
    <mergeCell ref="F2239:G2239"/>
    <mergeCell ref="F2240:G2240"/>
    <mergeCell ref="F2229:G2229"/>
    <mergeCell ref="F2230:G2230"/>
    <mergeCell ref="F2231:G2231"/>
    <mergeCell ref="F2232:G2232"/>
    <mergeCell ref="F2233:G2233"/>
    <mergeCell ref="F2234:G2234"/>
    <mergeCell ref="F2223:G2223"/>
    <mergeCell ref="F2224:G2224"/>
    <mergeCell ref="F2225:G2225"/>
    <mergeCell ref="F2226:G2226"/>
    <mergeCell ref="F2227:G2227"/>
    <mergeCell ref="F2228:G2228"/>
    <mergeCell ref="F2217:G2217"/>
    <mergeCell ref="F2218:G2218"/>
    <mergeCell ref="F2219:G2219"/>
    <mergeCell ref="F2220:G2220"/>
    <mergeCell ref="F2221:G2221"/>
    <mergeCell ref="F2222:G2222"/>
    <mergeCell ref="F2211:G2211"/>
    <mergeCell ref="F2212:G2212"/>
    <mergeCell ref="F2213:G2213"/>
    <mergeCell ref="F2214:G2214"/>
    <mergeCell ref="F2215:G2215"/>
    <mergeCell ref="F2216:G2216"/>
    <mergeCell ref="F2205:G2205"/>
    <mergeCell ref="F2206:G2206"/>
    <mergeCell ref="F2207:G2207"/>
    <mergeCell ref="F2208:G2208"/>
    <mergeCell ref="F2209:G2209"/>
    <mergeCell ref="F2210:G2210"/>
    <mergeCell ref="F2199:G2199"/>
    <mergeCell ref="F2200:G2200"/>
    <mergeCell ref="F2201:G2201"/>
    <mergeCell ref="F2202:G2202"/>
    <mergeCell ref="F2203:G2203"/>
    <mergeCell ref="F2204:G2204"/>
    <mergeCell ref="F2194:G2194"/>
    <mergeCell ref="F2195:G2195"/>
    <mergeCell ref="C2196:E2196"/>
    <mergeCell ref="F2196:G2196"/>
    <mergeCell ref="F2197:G2197"/>
    <mergeCell ref="F2198:G2198"/>
    <mergeCell ref="F2188:G2188"/>
    <mergeCell ref="F2189:G2189"/>
    <mergeCell ref="F2190:G2190"/>
    <mergeCell ref="F2191:G2191"/>
    <mergeCell ref="F2192:G2192"/>
    <mergeCell ref="F2193:G2193"/>
    <mergeCell ref="F2182:G2182"/>
    <mergeCell ref="F2183:G2183"/>
    <mergeCell ref="F2184:G2184"/>
    <mergeCell ref="F2185:G2185"/>
    <mergeCell ref="F2186:G2186"/>
    <mergeCell ref="F2187:G2187"/>
    <mergeCell ref="F2176:G2176"/>
    <mergeCell ref="F2177:G2177"/>
    <mergeCell ref="F2178:G2178"/>
    <mergeCell ref="F2179:G2179"/>
    <mergeCell ref="F2180:G2180"/>
    <mergeCell ref="F2181:G2181"/>
    <mergeCell ref="F2170:G2170"/>
    <mergeCell ref="F2171:G2171"/>
    <mergeCell ref="F2172:G2172"/>
    <mergeCell ref="F2173:G2173"/>
    <mergeCell ref="F2174:G2174"/>
    <mergeCell ref="F2175:G2175"/>
    <mergeCell ref="F2165:G2165"/>
    <mergeCell ref="F2166:G2166"/>
    <mergeCell ref="F2167:G2167"/>
    <mergeCell ref="F2168:G2168"/>
    <mergeCell ref="C2169:E2169"/>
    <mergeCell ref="F2169:G2169"/>
    <mergeCell ref="F2159:G2159"/>
    <mergeCell ref="F2160:G2160"/>
    <mergeCell ref="F2161:G2161"/>
    <mergeCell ref="F2162:G2162"/>
    <mergeCell ref="F2163:G2163"/>
    <mergeCell ref="F2164:G2164"/>
    <mergeCell ref="F2153:G2153"/>
    <mergeCell ref="F2154:G2154"/>
    <mergeCell ref="F2155:G2155"/>
    <mergeCell ref="F2156:G2156"/>
    <mergeCell ref="F2157:G2157"/>
    <mergeCell ref="F2158:G2158"/>
    <mergeCell ref="F2147:G2147"/>
    <mergeCell ref="F2148:G2148"/>
    <mergeCell ref="F2149:G2149"/>
    <mergeCell ref="F2150:G2150"/>
    <mergeCell ref="F2151:G2151"/>
    <mergeCell ref="F2152:G2152"/>
    <mergeCell ref="F2142:G2142"/>
    <mergeCell ref="F2143:G2143"/>
    <mergeCell ref="F2144:G2144"/>
    <mergeCell ref="F2145:G2145"/>
    <mergeCell ref="C2146:E2146"/>
    <mergeCell ref="F2146:G2146"/>
    <mergeCell ref="F2136:G2136"/>
    <mergeCell ref="F2137:G2137"/>
    <mergeCell ref="F2138:G2138"/>
    <mergeCell ref="F2139:G2139"/>
    <mergeCell ref="F2140:G2140"/>
    <mergeCell ref="F2141:G2141"/>
    <mergeCell ref="F2130:G2130"/>
    <mergeCell ref="F2131:G2131"/>
    <mergeCell ref="F2132:G2132"/>
    <mergeCell ref="F2133:G2133"/>
    <mergeCell ref="F2134:G2134"/>
    <mergeCell ref="F2135:G2135"/>
    <mergeCell ref="F2124:G2124"/>
    <mergeCell ref="F2125:G2125"/>
    <mergeCell ref="F2126:G2126"/>
    <mergeCell ref="F2127:G2127"/>
    <mergeCell ref="F2128:G2128"/>
    <mergeCell ref="F2129:G2129"/>
    <mergeCell ref="C2119:E2119"/>
    <mergeCell ref="F2119:G2119"/>
    <mergeCell ref="F2120:G2120"/>
    <mergeCell ref="F2121:G2121"/>
    <mergeCell ref="F2122:G2122"/>
    <mergeCell ref="F2123:G2123"/>
    <mergeCell ref="F2113:G2113"/>
    <mergeCell ref="F2114:G2114"/>
    <mergeCell ref="F2115:G2115"/>
    <mergeCell ref="F2116:G2116"/>
    <mergeCell ref="F2117:G2117"/>
    <mergeCell ref="F2118:G2118"/>
    <mergeCell ref="F2107:G2107"/>
    <mergeCell ref="F2108:G2108"/>
    <mergeCell ref="F2109:G2109"/>
    <mergeCell ref="F2110:G2110"/>
    <mergeCell ref="F2111:G2111"/>
    <mergeCell ref="F2112:G2112"/>
    <mergeCell ref="F2101:G2101"/>
    <mergeCell ref="F2102:G2102"/>
    <mergeCell ref="F2103:G2103"/>
    <mergeCell ref="F2104:G2104"/>
    <mergeCell ref="F2105:G2105"/>
    <mergeCell ref="F2106:G2106"/>
    <mergeCell ref="F2095:G2095"/>
    <mergeCell ref="F2096:G2096"/>
    <mergeCell ref="F2097:G2097"/>
    <mergeCell ref="F2098:G2098"/>
    <mergeCell ref="F2099:G2099"/>
    <mergeCell ref="F2100:G2100"/>
    <mergeCell ref="F2089:G2089"/>
    <mergeCell ref="F2090:G2090"/>
    <mergeCell ref="F2091:G2091"/>
    <mergeCell ref="F2092:G2092"/>
    <mergeCell ref="F2093:G2093"/>
    <mergeCell ref="F2094:G2094"/>
    <mergeCell ref="F2083:G2083"/>
    <mergeCell ref="F2084:G2084"/>
    <mergeCell ref="F2085:G2085"/>
    <mergeCell ref="F2086:G2086"/>
    <mergeCell ref="F2087:G2087"/>
    <mergeCell ref="F2088:G2088"/>
    <mergeCell ref="F2079:G2079"/>
    <mergeCell ref="C2080:E2080"/>
    <mergeCell ref="F2080:G2080"/>
    <mergeCell ref="C2081:E2081"/>
    <mergeCell ref="F2081:G2081"/>
    <mergeCell ref="C2082:E2082"/>
    <mergeCell ref="F2082:G2082"/>
    <mergeCell ref="F2074:G2074"/>
    <mergeCell ref="F2075:G2075"/>
    <mergeCell ref="F2076:G2076"/>
    <mergeCell ref="F2077:G2077"/>
    <mergeCell ref="C2078:E2078"/>
    <mergeCell ref="F2078:G2078"/>
    <mergeCell ref="F2070:G2070"/>
    <mergeCell ref="C2071:E2071"/>
    <mergeCell ref="F2071:G2071"/>
    <mergeCell ref="C2072:E2072"/>
    <mergeCell ref="F2072:G2072"/>
    <mergeCell ref="F2073:G2073"/>
    <mergeCell ref="F2066:G2066"/>
    <mergeCell ref="C2067:E2067"/>
    <mergeCell ref="F2067:G2067"/>
    <mergeCell ref="C2068:E2068"/>
    <mergeCell ref="F2068:G2068"/>
    <mergeCell ref="F2069:G2069"/>
    <mergeCell ref="F2060:G2060"/>
    <mergeCell ref="F2061:G2061"/>
    <mergeCell ref="F2062:G2062"/>
    <mergeCell ref="F2063:G2063"/>
    <mergeCell ref="F2064:G2064"/>
    <mergeCell ref="F2065:G2065"/>
    <mergeCell ref="F2054:G2054"/>
    <mergeCell ref="F2055:G2055"/>
    <mergeCell ref="F2056:G2056"/>
    <mergeCell ref="F2057:G2057"/>
    <mergeCell ref="F2058:G2058"/>
    <mergeCell ref="F2059:G2059"/>
    <mergeCell ref="F2048:G2048"/>
    <mergeCell ref="F2049:G2049"/>
    <mergeCell ref="F2050:G2050"/>
    <mergeCell ref="F2051:G2051"/>
    <mergeCell ref="F2052:G2052"/>
    <mergeCell ref="F2053:G2053"/>
    <mergeCell ref="F2042:G2042"/>
    <mergeCell ref="F2043:G2043"/>
    <mergeCell ref="F2044:G2044"/>
    <mergeCell ref="F2045:G2045"/>
    <mergeCell ref="F2046:G2046"/>
    <mergeCell ref="F2047:G2047"/>
    <mergeCell ref="F2036:G2036"/>
    <mergeCell ref="F2037:G2037"/>
    <mergeCell ref="F2038:G2038"/>
    <mergeCell ref="F2039:G2039"/>
    <mergeCell ref="F2040:G2040"/>
    <mergeCell ref="F2041:G2041"/>
    <mergeCell ref="F2030:G2030"/>
    <mergeCell ref="F2031:G2031"/>
    <mergeCell ref="F2032:G2032"/>
    <mergeCell ref="F2033:G2033"/>
    <mergeCell ref="F2034:G2034"/>
    <mergeCell ref="F2035:G2035"/>
    <mergeCell ref="F2024:G2024"/>
    <mergeCell ref="F2025:G2025"/>
    <mergeCell ref="F2026:G2026"/>
    <mergeCell ref="F2027:G2027"/>
    <mergeCell ref="F2028:G2028"/>
    <mergeCell ref="F2029:G2029"/>
    <mergeCell ref="F2018:G2018"/>
    <mergeCell ref="F2019:G2019"/>
    <mergeCell ref="F2020:G2020"/>
    <mergeCell ref="F2021:G2021"/>
    <mergeCell ref="F2022:G2022"/>
    <mergeCell ref="F2023:G2023"/>
    <mergeCell ref="F2012:G2012"/>
    <mergeCell ref="F2013:G2013"/>
    <mergeCell ref="F2014:G2014"/>
    <mergeCell ref="F2015:G2015"/>
    <mergeCell ref="F2016:G2016"/>
    <mergeCell ref="F2017:G2017"/>
    <mergeCell ref="F2006:G2006"/>
    <mergeCell ref="F2007:G2007"/>
    <mergeCell ref="F2008:G2008"/>
    <mergeCell ref="F2009:G2009"/>
    <mergeCell ref="F2010:G2010"/>
    <mergeCell ref="F2011:G2011"/>
    <mergeCell ref="F2000:G2000"/>
    <mergeCell ref="F2001:G2001"/>
    <mergeCell ref="F2002:G2002"/>
    <mergeCell ref="F2003:G2003"/>
    <mergeCell ref="F2004:G2004"/>
    <mergeCell ref="F2005:G2005"/>
    <mergeCell ref="F1994:G1994"/>
    <mergeCell ref="F1995:G1995"/>
    <mergeCell ref="F1996:G1996"/>
    <mergeCell ref="F1997:G1997"/>
    <mergeCell ref="F1998:G1998"/>
    <mergeCell ref="F1999:G1999"/>
    <mergeCell ref="F1988:G1988"/>
    <mergeCell ref="F1989:G1989"/>
    <mergeCell ref="F1990:G1990"/>
    <mergeCell ref="F1991:G1991"/>
    <mergeCell ref="F1992:G1992"/>
    <mergeCell ref="F1993:G1993"/>
    <mergeCell ref="F1982:G1982"/>
    <mergeCell ref="F1983:G1983"/>
    <mergeCell ref="F1984:G1984"/>
    <mergeCell ref="F1985:G1985"/>
    <mergeCell ref="F1986:G1986"/>
    <mergeCell ref="F1987:G1987"/>
    <mergeCell ref="F1976:G1976"/>
    <mergeCell ref="F1977:G1977"/>
    <mergeCell ref="F1978:G1978"/>
    <mergeCell ref="F1979:G1979"/>
    <mergeCell ref="F1980:G1980"/>
    <mergeCell ref="F1981:G1981"/>
    <mergeCell ref="F1970:G1970"/>
    <mergeCell ref="F1971:G1971"/>
    <mergeCell ref="F1972:G1972"/>
    <mergeCell ref="F1973:G1973"/>
    <mergeCell ref="F1974:G1974"/>
    <mergeCell ref="F1975:G1975"/>
    <mergeCell ref="F1964:G1964"/>
    <mergeCell ref="F1965:G1965"/>
    <mergeCell ref="F1966:G1966"/>
    <mergeCell ref="F1967:G1967"/>
    <mergeCell ref="F1968:G1968"/>
    <mergeCell ref="F1969:G1969"/>
    <mergeCell ref="F1958:G1958"/>
    <mergeCell ref="F1959:G1959"/>
    <mergeCell ref="F1960:G1960"/>
    <mergeCell ref="F1961:G1961"/>
    <mergeCell ref="F1962:G1962"/>
    <mergeCell ref="F1963:G1963"/>
    <mergeCell ref="F1952:G1952"/>
    <mergeCell ref="F1953:G1953"/>
    <mergeCell ref="F1954:G1954"/>
    <mergeCell ref="F1955:G1955"/>
    <mergeCell ref="F1956:G1956"/>
    <mergeCell ref="F1957:G1957"/>
    <mergeCell ref="F1946:G1946"/>
    <mergeCell ref="F1947:G1947"/>
    <mergeCell ref="F1948:G1948"/>
    <mergeCell ref="F1949:G1949"/>
    <mergeCell ref="F1950:G1950"/>
    <mergeCell ref="F1951:G1951"/>
    <mergeCell ref="F1940:G1940"/>
    <mergeCell ref="F1941:G1941"/>
    <mergeCell ref="F1942:G1942"/>
    <mergeCell ref="F1943:G1943"/>
    <mergeCell ref="F1944:G1944"/>
    <mergeCell ref="F1945:G1945"/>
    <mergeCell ref="F1934:G1934"/>
    <mergeCell ref="F1935:G1935"/>
    <mergeCell ref="F1936:G1936"/>
    <mergeCell ref="F1937:G1937"/>
    <mergeCell ref="F1938:G1938"/>
    <mergeCell ref="F1939:G1939"/>
    <mergeCell ref="F1928:G1928"/>
    <mergeCell ref="F1929:G1929"/>
    <mergeCell ref="F1930:G1930"/>
    <mergeCell ref="F1931:G1931"/>
    <mergeCell ref="F1932:G1932"/>
    <mergeCell ref="F1933:G1933"/>
    <mergeCell ref="F1922:G1922"/>
    <mergeCell ref="F1923:G1923"/>
    <mergeCell ref="F1924:G1924"/>
    <mergeCell ref="F1925:G1925"/>
    <mergeCell ref="F1926:G1926"/>
    <mergeCell ref="F1927:G1927"/>
    <mergeCell ref="F1916:G1916"/>
    <mergeCell ref="F1917:G1917"/>
    <mergeCell ref="F1918:G1918"/>
    <mergeCell ref="F1919:G1919"/>
    <mergeCell ref="F1920:G1920"/>
    <mergeCell ref="F1921:G1921"/>
    <mergeCell ref="F1910:G1910"/>
    <mergeCell ref="F1911:G1911"/>
    <mergeCell ref="F1912:G1912"/>
    <mergeCell ref="F1913:G1913"/>
    <mergeCell ref="F1914:G1914"/>
    <mergeCell ref="F1915:G1915"/>
    <mergeCell ref="F1904:G1904"/>
    <mergeCell ref="F1905:G1905"/>
    <mergeCell ref="F1906:G1906"/>
    <mergeCell ref="F1907:G1907"/>
    <mergeCell ref="F1908:G1908"/>
    <mergeCell ref="F1909:G1909"/>
    <mergeCell ref="F1898:G1898"/>
    <mergeCell ref="F1899:G1899"/>
    <mergeCell ref="F1900:G1900"/>
    <mergeCell ref="F1901:G1901"/>
    <mergeCell ref="F1902:G1902"/>
    <mergeCell ref="F1903:G1903"/>
    <mergeCell ref="F1892:G1892"/>
    <mergeCell ref="F1893:G1893"/>
    <mergeCell ref="F1894:G1894"/>
    <mergeCell ref="F1895:G1895"/>
    <mergeCell ref="F1896:G1896"/>
    <mergeCell ref="F1897:G1897"/>
    <mergeCell ref="F1886:G1886"/>
    <mergeCell ref="F1887:G1887"/>
    <mergeCell ref="F1888:G1888"/>
    <mergeCell ref="F1889:G1889"/>
    <mergeCell ref="F1890:G1890"/>
    <mergeCell ref="F1891:G1891"/>
    <mergeCell ref="F1880:G1880"/>
    <mergeCell ref="F1881:G1881"/>
    <mergeCell ref="F1882:G1882"/>
    <mergeCell ref="F1883:G1883"/>
    <mergeCell ref="F1884:G1884"/>
    <mergeCell ref="F1885:G1885"/>
    <mergeCell ref="F1874:G1874"/>
    <mergeCell ref="F1875:G1875"/>
    <mergeCell ref="F1876:G1876"/>
    <mergeCell ref="F1877:G1877"/>
    <mergeCell ref="F1878:G1878"/>
    <mergeCell ref="F1879:G1879"/>
    <mergeCell ref="F1868:G1868"/>
    <mergeCell ref="F1869:G1869"/>
    <mergeCell ref="F1870:G1870"/>
    <mergeCell ref="F1871:G1871"/>
    <mergeCell ref="F1872:G1872"/>
    <mergeCell ref="F1873:G1873"/>
    <mergeCell ref="F1862:G1862"/>
    <mergeCell ref="F1863:G1863"/>
    <mergeCell ref="F1864:G1864"/>
    <mergeCell ref="F1865:G1865"/>
    <mergeCell ref="F1866:G1866"/>
    <mergeCell ref="F1867:G1867"/>
    <mergeCell ref="F1856:G1856"/>
    <mergeCell ref="F1857:G1857"/>
    <mergeCell ref="F1858:G1858"/>
    <mergeCell ref="F1859:G1859"/>
    <mergeCell ref="F1860:G1860"/>
    <mergeCell ref="F1861:G1861"/>
    <mergeCell ref="F1850:G1850"/>
    <mergeCell ref="F1851:G1851"/>
    <mergeCell ref="F1852:G1852"/>
    <mergeCell ref="F1853:G1853"/>
    <mergeCell ref="F1854:G1854"/>
    <mergeCell ref="F1855:G1855"/>
    <mergeCell ref="F1844:G1844"/>
    <mergeCell ref="F1845:G1845"/>
    <mergeCell ref="F1846:G1846"/>
    <mergeCell ref="F1847:G1847"/>
    <mergeCell ref="F1848:G1848"/>
    <mergeCell ref="F1849:G1849"/>
    <mergeCell ref="F1838:G1838"/>
    <mergeCell ref="F1839:G1839"/>
    <mergeCell ref="F1840:G1840"/>
    <mergeCell ref="F1841:G1841"/>
    <mergeCell ref="F1842:G1842"/>
    <mergeCell ref="F1843:G1843"/>
    <mergeCell ref="F1832:G1832"/>
    <mergeCell ref="F1833:G1833"/>
    <mergeCell ref="F1834:G1834"/>
    <mergeCell ref="F1835:G1835"/>
    <mergeCell ref="F1836:G1836"/>
    <mergeCell ref="F1837:G1837"/>
    <mergeCell ref="F1826:G1826"/>
    <mergeCell ref="F1827:G1827"/>
    <mergeCell ref="F1828:G1828"/>
    <mergeCell ref="F1829:G1829"/>
    <mergeCell ref="F1830:G1830"/>
    <mergeCell ref="F1831:G1831"/>
    <mergeCell ref="F1820:G1820"/>
    <mergeCell ref="F1821:G1821"/>
    <mergeCell ref="F1822:G1822"/>
    <mergeCell ref="F1823:G1823"/>
    <mergeCell ref="F1824:G1824"/>
    <mergeCell ref="F1825:G1825"/>
    <mergeCell ref="F1814:G1814"/>
    <mergeCell ref="F1815:G1815"/>
    <mergeCell ref="F1816:G1816"/>
    <mergeCell ref="F1817:G1817"/>
    <mergeCell ref="F1818:G1818"/>
    <mergeCell ref="F1819:G1819"/>
    <mergeCell ref="F1808:G1808"/>
    <mergeCell ref="F1809:G1809"/>
    <mergeCell ref="F1810:G1810"/>
    <mergeCell ref="F1811:G1811"/>
    <mergeCell ref="F1812:G1812"/>
    <mergeCell ref="F1813:G1813"/>
    <mergeCell ref="F1802:G1802"/>
    <mergeCell ref="F1803:G1803"/>
    <mergeCell ref="F1804:G1804"/>
    <mergeCell ref="F1805:G1805"/>
    <mergeCell ref="F1806:G1806"/>
    <mergeCell ref="F1807:G1807"/>
    <mergeCell ref="F1796:G1796"/>
    <mergeCell ref="F1797:G1797"/>
    <mergeCell ref="F1798:G1798"/>
    <mergeCell ref="F1799:G1799"/>
    <mergeCell ref="F1800:G1800"/>
    <mergeCell ref="F1801:G1801"/>
    <mergeCell ref="F1790:G1790"/>
    <mergeCell ref="F1791:G1791"/>
    <mergeCell ref="F1792:G1792"/>
    <mergeCell ref="F1793:G1793"/>
    <mergeCell ref="F1794:G1794"/>
    <mergeCell ref="F1795:G1795"/>
    <mergeCell ref="F1784:G1784"/>
    <mergeCell ref="F1785:G1785"/>
    <mergeCell ref="F1786:G1786"/>
    <mergeCell ref="F1787:G1787"/>
    <mergeCell ref="F1788:G1788"/>
    <mergeCell ref="F1789:G1789"/>
    <mergeCell ref="F1778:G1778"/>
    <mergeCell ref="F1779:G1779"/>
    <mergeCell ref="F1780:G1780"/>
    <mergeCell ref="F1781:G1781"/>
    <mergeCell ref="F1782:G1782"/>
    <mergeCell ref="F1783:G1783"/>
    <mergeCell ref="F1772:G1772"/>
    <mergeCell ref="F1773:G1773"/>
    <mergeCell ref="F1774:G1774"/>
    <mergeCell ref="F1775:G1775"/>
    <mergeCell ref="F1776:G1776"/>
    <mergeCell ref="F1777:G1777"/>
    <mergeCell ref="F1766:G1766"/>
    <mergeCell ref="F1767:G1767"/>
    <mergeCell ref="F1768:G1768"/>
    <mergeCell ref="F1769:G1769"/>
    <mergeCell ref="F1770:G1770"/>
    <mergeCell ref="F1771:G1771"/>
    <mergeCell ref="F1760:G1760"/>
    <mergeCell ref="F1761:G1761"/>
    <mergeCell ref="F1762:G1762"/>
    <mergeCell ref="F1763:G1763"/>
    <mergeCell ref="F1764:G1764"/>
    <mergeCell ref="F1765:G1765"/>
    <mergeCell ref="F1754:G1754"/>
    <mergeCell ref="F1755:G1755"/>
    <mergeCell ref="F1756:G1756"/>
    <mergeCell ref="F1757:G1757"/>
    <mergeCell ref="F1758:G1758"/>
    <mergeCell ref="F1759:G1759"/>
    <mergeCell ref="F1748:G1748"/>
    <mergeCell ref="F1749:G1749"/>
    <mergeCell ref="F1750:G1750"/>
    <mergeCell ref="F1751:G1751"/>
    <mergeCell ref="F1752:G1752"/>
    <mergeCell ref="F1753:G1753"/>
    <mergeCell ref="F1742:G1742"/>
    <mergeCell ref="F1743:G1743"/>
    <mergeCell ref="F1744:G1744"/>
    <mergeCell ref="F1745:G1745"/>
    <mergeCell ref="F1746:G1746"/>
    <mergeCell ref="F1747:G1747"/>
    <mergeCell ref="F1736:G1736"/>
    <mergeCell ref="F1737:G1737"/>
    <mergeCell ref="F1738:G1738"/>
    <mergeCell ref="F1739:G1739"/>
    <mergeCell ref="F1740:G1740"/>
    <mergeCell ref="F1741:G1741"/>
    <mergeCell ref="F1730:G1730"/>
    <mergeCell ref="F1731:G1731"/>
    <mergeCell ref="F1732:G1732"/>
    <mergeCell ref="F1733:G1733"/>
    <mergeCell ref="F1734:G1734"/>
    <mergeCell ref="F1735:G1735"/>
    <mergeCell ref="F1724:G1724"/>
    <mergeCell ref="F1725:G1725"/>
    <mergeCell ref="F1726:G1726"/>
    <mergeCell ref="F1727:G1727"/>
    <mergeCell ref="F1728:G1728"/>
    <mergeCell ref="F1729:G1729"/>
    <mergeCell ref="F1718:G1718"/>
    <mergeCell ref="F1719:G1719"/>
    <mergeCell ref="F1720:G1720"/>
    <mergeCell ref="F1721:G1721"/>
    <mergeCell ref="F1722:G1722"/>
    <mergeCell ref="F1723:G1723"/>
    <mergeCell ref="F1712:G1712"/>
    <mergeCell ref="F1713:G1713"/>
    <mergeCell ref="F1714:G1714"/>
    <mergeCell ref="F1715:G1715"/>
    <mergeCell ref="F1716:G1716"/>
    <mergeCell ref="F1717:G1717"/>
    <mergeCell ref="F1706:G1706"/>
    <mergeCell ref="F1707:G1707"/>
    <mergeCell ref="F1708:G1708"/>
    <mergeCell ref="F1709:G1709"/>
    <mergeCell ref="F1710:G1710"/>
    <mergeCell ref="F1711:G1711"/>
    <mergeCell ref="F1700:G1700"/>
    <mergeCell ref="F1701:G1701"/>
    <mergeCell ref="F1702:G1702"/>
    <mergeCell ref="F1703:G1703"/>
    <mergeCell ref="F1704:G1704"/>
    <mergeCell ref="F1705:G1705"/>
    <mergeCell ref="F1694:G1694"/>
    <mergeCell ref="F1695:G1695"/>
    <mergeCell ref="F1696:G1696"/>
    <mergeCell ref="F1697:G1697"/>
    <mergeCell ref="F1698:G1698"/>
    <mergeCell ref="F1699:G1699"/>
    <mergeCell ref="F1688:G1688"/>
    <mergeCell ref="F1689:G1689"/>
    <mergeCell ref="F1690:G1690"/>
    <mergeCell ref="F1691:G1691"/>
    <mergeCell ref="F1692:G1692"/>
    <mergeCell ref="F1693:G1693"/>
    <mergeCell ref="F1682:G1682"/>
    <mergeCell ref="F1683:G1683"/>
    <mergeCell ref="F1684:G1684"/>
    <mergeCell ref="F1685:G1685"/>
    <mergeCell ref="F1686:G1686"/>
    <mergeCell ref="F1687:G1687"/>
    <mergeCell ref="F1676:G1676"/>
    <mergeCell ref="F1677:G1677"/>
    <mergeCell ref="F1678:G1678"/>
    <mergeCell ref="F1679:G1679"/>
    <mergeCell ref="F1680:G1680"/>
    <mergeCell ref="F1681:G1681"/>
    <mergeCell ref="F1670:G1670"/>
    <mergeCell ref="F1671:G1671"/>
    <mergeCell ref="F1672:G1672"/>
    <mergeCell ref="F1673:G1673"/>
    <mergeCell ref="F1674:G1674"/>
    <mergeCell ref="F1675:G1675"/>
    <mergeCell ref="F1664:G1664"/>
    <mergeCell ref="F1665:G1665"/>
    <mergeCell ref="F1666:G1666"/>
    <mergeCell ref="F1667:G1667"/>
    <mergeCell ref="F1668:G1668"/>
    <mergeCell ref="F1669:G1669"/>
    <mergeCell ref="F1658:G1658"/>
    <mergeCell ref="F1659:G1659"/>
    <mergeCell ref="F1660:G1660"/>
    <mergeCell ref="F1661:G1661"/>
    <mergeCell ref="F1662:G1662"/>
    <mergeCell ref="F1663:G1663"/>
    <mergeCell ref="F1652:G1652"/>
    <mergeCell ref="F1653:G1653"/>
    <mergeCell ref="F1654:G1654"/>
    <mergeCell ref="F1655:G1655"/>
    <mergeCell ref="F1656:G1656"/>
    <mergeCell ref="F1657:G1657"/>
    <mergeCell ref="F1646:G1646"/>
    <mergeCell ref="F1647:G1647"/>
    <mergeCell ref="F1648:G1648"/>
    <mergeCell ref="F1649:G1649"/>
    <mergeCell ref="F1650:G1650"/>
    <mergeCell ref="F1651:G1651"/>
    <mergeCell ref="F1640:G1640"/>
    <mergeCell ref="F1641:G1641"/>
    <mergeCell ref="F1642:G1642"/>
    <mergeCell ref="F1643:G1643"/>
    <mergeCell ref="F1644:G1644"/>
    <mergeCell ref="F1645:G1645"/>
    <mergeCell ref="F1634:G1634"/>
    <mergeCell ref="F1635:G1635"/>
    <mergeCell ref="F1636:G1636"/>
    <mergeCell ref="F1637:G1637"/>
    <mergeCell ref="F1638:G1638"/>
    <mergeCell ref="F1639:G1639"/>
    <mergeCell ref="F1628:G1628"/>
    <mergeCell ref="F1629:G1629"/>
    <mergeCell ref="F1630:G1630"/>
    <mergeCell ref="F1631:G1631"/>
    <mergeCell ref="F1632:G1632"/>
    <mergeCell ref="F1633:G1633"/>
    <mergeCell ref="F1622:G1622"/>
    <mergeCell ref="F1623:G1623"/>
    <mergeCell ref="F1624:G1624"/>
    <mergeCell ref="F1625:G1625"/>
    <mergeCell ref="F1626:G1626"/>
    <mergeCell ref="F1627:G1627"/>
    <mergeCell ref="F1616:G1616"/>
    <mergeCell ref="F1617:G1617"/>
    <mergeCell ref="F1618:G1618"/>
    <mergeCell ref="F1619:G1619"/>
    <mergeCell ref="F1620:G1620"/>
    <mergeCell ref="F1621:G1621"/>
    <mergeCell ref="F1610:G1610"/>
    <mergeCell ref="F1611:G1611"/>
    <mergeCell ref="F1612:G1612"/>
    <mergeCell ref="F1613:G1613"/>
    <mergeCell ref="F1614:G1614"/>
    <mergeCell ref="F1615:G1615"/>
    <mergeCell ref="F1604:G1604"/>
    <mergeCell ref="F1605:G1605"/>
    <mergeCell ref="F1606:G1606"/>
    <mergeCell ref="F1607:G1607"/>
    <mergeCell ref="F1608:G1608"/>
    <mergeCell ref="F1609:G1609"/>
    <mergeCell ref="F1598:G1598"/>
    <mergeCell ref="F1599:G1599"/>
    <mergeCell ref="F1600:G1600"/>
    <mergeCell ref="F1601:G1601"/>
    <mergeCell ref="F1602:G1602"/>
    <mergeCell ref="F1603:G1603"/>
    <mergeCell ref="F1592:G1592"/>
    <mergeCell ref="F1593:G1593"/>
    <mergeCell ref="F1594:G1594"/>
    <mergeCell ref="F1595:G1595"/>
    <mergeCell ref="F1596:G1596"/>
    <mergeCell ref="F1597:G1597"/>
    <mergeCell ref="F1586:G1586"/>
    <mergeCell ref="F1587:G1587"/>
    <mergeCell ref="F1588:G1588"/>
    <mergeCell ref="F1589:G1589"/>
    <mergeCell ref="F1590:G1590"/>
    <mergeCell ref="F1591:G1591"/>
    <mergeCell ref="F1580:G1580"/>
    <mergeCell ref="F1581:G1581"/>
    <mergeCell ref="F1582:G1582"/>
    <mergeCell ref="F1583:G1583"/>
    <mergeCell ref="F1584:G1584"/>
    <mergeCell ref="F1585:G1585"/>
    <mergeCell ref="F1574:G1574"/>
    <mergeCell ref="F1575:G1575"/>
    <mergeCell ref="F1576:G1576"/>
    <mergeCell ref="F1577:G1577"/>
    <mergeCell ref="F1578:G1578"/>
    <mergeCell ref="F1579:G1579"/>
    <mergeCell ref="F1568:G1568"/>
    <mergeCell ref="F1569:G1569"/>
    <mergeCell ref="F1570:G1570"/>
    <mergeCell ref="F1571:G1571"/>
    <mergeCell ref="F1572:G1572"/>
    <mergeCell ref="F1573:G1573"/>
    <mergeCell ref="F1562:G1562"/>
    <mergeCell ref="F1563:G1563"/>
    <mergeCell ref="F1564:G1564"/>
    <mergeCell ref="F1565:G1565"/>
    <mergeCell ref="F1566:G1566"/>
    <mergeCell ref="F1567:G1567"/>
    <mergeCell ref="F1556:G1556"/>
    <mergeCell ref="F1557:G1557"/>
    <mergeCell ref="F1558:G1558"/>
    <mergeCell ref="F1559:G1559"/>
    <mergeCell ref="F1560:G1560"/>
    <mergeCell ref="F1561:G1561"/>
    <mergeCell ref="F1550:G1550"/>
    <mergeCell ref="F1551:G1551"/>
    <mergeCell ref="F1552:G1552"/>
    <mergeCell ref="F1553:G1553"/>
    <mergeCell ref="F1554:G1554"/>
    <mergeCell ref="F1555:G1555"/>
    <mergeCell ref="F1544:G1544"/>
    <mergeCell ref="F1545:G1545"/>
    <mergeCell ref="F1546:G1546"/>
    <mergeCell ref="F1547:G1547"/>
    <mergeCell ref="F1548:G1548"/>
    <mergeCell ref="F1549:G1549"/>
    <mergeCell ref="F1538:G1538"/>
    <mergeCell ref="F1539:G1539"/>
    <mergeCell ref="F1540:G1540"/>
    <mergeCell ref="F1541:G1541"/>
    <mergeCell ref="F1542:G1542"/>
    <mergeCell ref="F1543:G1543"/>
    <mergeCell ref="F1532:G1532"/>
    <mergeCell ref="F1533:G1533"/>
    <mergeCell ref="F1534:G1534"/>
    <mergeCell ref="F1535:G1535"/>
    <mergeCell ref="F1536:G1536"/>
    <mergeCell ref="F1537:G1537"/>
    <mergeCell ref="F1526:G1526"/>
    <mergeCell ref="F1527:G1527"/>
    <mergeCell ref="F1528:G1528"/>
    <mergeCell ref="F1529:G1529"/>
    <mergeCell ref="F1530:G1530"/>
    <mergeCell ref="F1531:G1531"/>
    <mergeCell ref="F1520:G1520"/>
    <mergeCell ref="F1521:G1521"/>
    <mergeCell ref="F1522:G1522"/>
    <mergeCell ref="F1523:G1523"/>
    <mergeCell ref="F1524:G1524"/>
    <mergeCell ref="F1525:G1525"/>
    <mergeCell ref="F1514:G1514"/>
    <mergeCell ref="F1515:G1515"/>
    <mergeCell ref="F1516:G1516"/>
    <mergeCell ref="F1517:G1517"/>
    <mergeCell ref="F1518:G1518"/>
    <mergeCell ref="F1519:G1519"/>
    <mergeCell ref="F1508:G1508"/>
    <mergeCell ref="F1509:G1509"/>
    <mergeCell ref="F1510:G1510"/>
    <mergeCell ref="F1511:G1511"/>
    <mergeCell ref="F1512:G1512"/>
    <mergeCell ref="F1513:G1513"/>
    <mergeCell ref="F1502:G1502"/>
    <mergeCell ref="F1503:G1503"/>
    <mergeCell ref="F1504:G1504"/>
    <mergeCell ref="F1505:G1505"/>
    <mergeCell ref="F1506:G1506"/>
    <mergeCell ref="F1507:G1507"/>
    <mergeCell ref="F1496:G1496"/>
    <mergeCell ref="F1497:G1497"/>
    <mergeCell ref="F1498:G1498"/>
    <mergeCell ref="F1499:G1499"/>
    <mergeCell ref="F1500:G1500"/>
    <mergeCell ref="F1501:G1501"/>
    <mergeCell ref="F1490:G1490"/>
    <mergeCell ref="F1491:G1491"/>
    <mergeCell ref="F1492:G1492"/>
    <mergeCell ref="F1493:G1493"/>
    <mergeCell ref="F1494:G1494"/>
    <mergeCell ref="F1495:G1495"/>
    <mergeCell ref="F1484:G1484"/>
    <mergeCell ref="F1485:G1485"/>
    <mergeCell ref="F1486:G1486"/>
    <mergeCell ref="F1487:G1487"/>
    <mergeCell ref="F1488:G1488"/>
    <mergeCell ref="F1489:G1489"/>
    <mergeCell ref="F1478:G1478"/>
    <mergeCell ref="F1479:G1479"/>
    <mergeCell ref="F1480:G1480"/>
    <mergeCell ref="F1481:G1481"/>
    <mergeCell ref="F1482:G1482"/>
    <mergeCell ref="F1483:G1483"/>
    <mergeCell ref="F1472:G1472"/>
    <mergeCell ref="F1473:G1473"/>
    <mergeCell ref="F1474:G1474"/>
    <mergeCell ref="F1475:G1475"/>
    <mergeCell ref="F1476:G1476"/>
    <mergeCell ref="F1477:G1477"/>
    <mergeCell ref="F1466:G1466"/>
    <mergeCell ref="F1467:G1467"/>
    <mergeCell ref="F1468:G1468"/>
    <mergeCell ref="F1469:G1469"/>
    <mergeCell ref="F1470:G1470"/>
    <mergeCell ref="F1471:G1471"/>
    <mergeCell ref="F1460:G1460"/>
    <mergeCell ref="F1461:G1461"/>
    <mergeCell ref="F1462:G1462"/>
    <mergeCell ref="F1463:G1463"/>
    <mergeCell ref="F1464:G1464"/>
    <mergeCell ref="F1465:G1465"/>
    <mergeCell ref="F1454:G1454"/>
    <mergeCell ref="F1455:G1455"/>
    <mergeCell ref="F1456:G1456"/>
    <mergeCell ref="F1457:G1457"/>
    <mergeCell ref="F1458:G1458"/>
    <mergeCell ref="F1459:G1459"/>
    <mergeCell ref="F1448:G1448"/>
    <mergeCell ref="F1449:G1449"/>
    <mergeCell ref="F1450:G1450"/>
    <mergeCell ref="F1451:G1451"/>
    <mergeCell ref="F1452:G1452"/>
    <mergeCell ref="F1453:G1453"/>
    <mergeCell ref="F1442:G1442"/>
    <mergeCell ref="F1443:G1443"/>
    <mergeCell ref="F1444:G1444"/>
    <mergeCell ref="F1445:G1445"/>
    <mergeCell ref="F1446:G1446"/>
    <mergeCell ref="F1447:G1447"/>
    <mergeCell ref="F1436:G1436"/>
    <mergeCell ref="F1437:G1437"/>
    <mergeCell ref="F1438:G1438"/>
    <mergeCell ref="F1439:G1439"/>
    <mergeCell ref="F1440:G1440"/>
    <mergeCell ref="F1441:G1441"/>
    <mergeCell ref="F1430:G1430"/>
    <mergeCell ref="F1431:G1431"/>
    <mergeCell ref="F1432:G1432"/>
    <mergeCell ref="F1433:G1433"/>
    <mergeCell ref="F1434:G1434"/>
    <mergeCell ref="F1435:G1435"/>
    <mergeCell ref="F1424:G1424"/>
    <mergeCell ref="F1425:G1425"/>
    <mergeCell ref="F1426:G1426"/>
    <mergeCell ref="F1427:G1427"/>
    <mergeCell ref="F1428:G1428"/>
    <mergeCell ref="F1429:G1429"/>
    <mergeCell ref="F1418:G1418"/>
    <mergeCell ref="F1419:G1419"/>
    <mergeCell ref="F1420:G1420"/>
    <mergeCell ref="F1421:G1421"/>
    <mergeCell ref="F1422:G1422"/>
    <mergeCell ref="F1423:G1423"/>
    <mergeCell ref="F1412:G1412"/>
    <mergeCell ref="F1413:G1413"/>
    <mergeCell ref="F1414:G1414"/>
    <mergeCell ref="F1415:G1415"/>
    <mergeCell ref="F1416:G1416"/>
    <mergeCell ref="F1417:G1417"/>
    <mergeCell ref="F1406:G1406"/>
    <mergeCell ref="F1407:G1407"/>
    <mergeCell ref="F1408:G1408"/>
    <mergeCell ref="F1409:G1409"/>
    <mergeCell ref="F1410:G1410"/>
    <mergeCell ref="F1411:G1411"/>
    <mergeCell ref="F1400:G1400"/>
    <mergeCell ref="F1401:G1401"/>
    <mergeCell ref="F1402:G1402"/>
    <mergeCell ref="F1403:G1403"/>
    <mergeCell ref="F1404:G1404"/>
    <mergeCell ref="F1405:G1405"/>
    <mergeCell ref="F1396:G1396"/>
    <mergeCell ref="C1397:E1397"/>
    <mergeCell ref="F1397:G1397"/>
    <mergeCell ref="C1398:E1398"/>
    <mergeCell ref="F1398:G1398"/>
    <mergeCell ref="F1399:G1399"/>
    <mergeCell ref="F1390:G1390"/>
    <mergeCell ref="F1391:G1391"/>
    <mergeCell ref="F1392:G1392"/>
    <mergeCell ref="F1393:G1393"/>
    <mergeCell ref="F1394:G1394"/>
    <mergeCell ref="F1395:G1395"/>
    <mergeCell ref="F1384:G1384"/>
    <mergeCell ref="F1385:G1385"/>
    <mergeCell ref="F1386:G1386"/>
    <mergeCell ref="F1387:G1387"/>
    <mergeCell ref="F1388:G1388"/>
    <mergeCell ref="F1389:G1389"/>
    <mergeCell ref="F1378:G1378"/>
    <mergeCell ref="F1379:G1379"/>
    <mergeCell ref="F1380:G1380"/>
    <mergeCell ref="F1381:G1381"/>
    <mergeCell ref="F1382:G1382"/>
    <mergeCell ref="F1383:G1383"/>
    <mergeCell ref="F1372:G1372"/>
    <mergeCell ref="F1373:G1373"/>
    <mergeCell ref="F1374:G1374"/>
    <mergeCell ref="F1375:G1375"/>
    <mergeCell ref="F1376:G1376"/>
    <mergeCell ref="F1377:G1377"/>
    <mergeCell ref="F1366:G1366"/>
    <mergeCell ref="F1367:G1367"/>
    <mergeCell ref="F1368:G1368"/>
    <mergeCell ref="F1369:G1369"/>
    <mergeCell ref="F1370:G1370"/>
    <mergeCell ref="F1371:G1371"/>
    <mergeCell ref="F1360:G1360"/>
    <mergeCell ref="F1361:G1361"/>
    <mergeCell ref="F1362:G1362"/>
    <mergeCell ref="F1363:G1363"/>
    <mergeCell ref="F1364:G1364"/>
    <mergeCell ref="F1365:G1365"/>
    <mergeCell ref="F1354:G1354"/>
    <mergeCell ref="F1355:G1355"/>
    <mergeCell ref="F1356:G1356"/>
    <mergeCell ref="F1357:G1357"/>
    <mergeCell ref="F1358:G1358"/>
    <mergeCell ref="F1359:G1359"/>
    <mergeCell ref="F1348:G1348"/>
    <mergeCell ref="F1349:G1349"/>
    <mergeCell ref="F1350:G1350"/>
    <mergeCell ref="F1351:G1351"/>
    <mergeCell ref="F1352:G1352"/>
    <mergeCell ref="F1353:G1353"/>
    <mergeCell ref="F1342:G1342"/>
    <mergeCell ref="F1343:G1343"/>
    <mergeCell ref="F1344:G1344"/>
    <mergeCell ref="F1345:G1345"/>
    <mergeCell ref="F1346:G1346"/>
    <mergeCell ref="F1347:G1347"/>
    <mergeCell ref="F1336:G1336"/>
    <mergeCell ref="F1337:G1337"/>
    <mergeCell ref="F1338:G1338"/>
    <mergeCell ref="F1339:G1339"/>
    <mergeCell ref="F1340:G1340"/>
    <mergeCell ref="F1341:G1341"/>
    <mergeCell ref="F1330:G1330"/>
    <mergeCell ref="F1331:G1331"/>
    <mergeCell ref="F1332:G1332"/>
    <mergeCell ref="F1333:G1333"/>
    <mergeCell ref="F1334:G1334"/>
    <mergeCell ref="F1335:G1335"/>
    <mergeCell ref="F1324:G1324"/>
    <mergeCell ref="F1325:G1325"/>
    <mergeCell ref="F1326:G1326"/>
    <mergeCell ref="F1327:G1327"/>
    <mergeCell ref="F1328:G1328"/>
    <mergeCell ref="F1329:G1329"/>
    <mergeCell ref="F1318:G1318"/>
    <mergeCell ref="F1319:G1319"/>
    <mergeCell ref="F1320:G1320"/>
    <mergeCell ref="F1321:G1321"/>
    <mergeCell ref="F1322:G1322"/>
    <mergeCell ref="F1323:G1323"/>
    <mergeCell ref="F1312:G1312"/>
    <mergeCell ref="F1313:G1313"/>
    <mergeCell ref="F1314:G1314"/>
    <mergeCell ref="F1315:G1315"/>
    <mergeCell ref="F1316:G1316"/>
    <mergeCell ref="F1317:G1317"/>
    <mergeCell ref="F1306:G1306"/>
    <mergeCell ref="F1307:G1307"/>
    <mergeCell ref="F1308:G1308"/>
    <mergeCell ref="F1309:G1309"/>
    <mergeCell ref="F1310:G1310"/>
    <mergeCell ref="F1311:G1311"/>
    <mergeCell ref="F1300:G1300"/>
    <mergeCell ref="F1301:G1301"/>
    <mergeCell ref="F1302:G1302"/>
    <mergeCell ref="F1303:G1303"/>
    <mergeCell ref="F1304:G1304"/>
    <mergeCell ref="F1305:G1305"/>
    <mergeCell ref="F1294:G1294"/>
    <mergeCell ref="F1295:G1295"/>
    <mergeCell ref="F1296:G1296"/>
    <mergeCell ref="F1297:G1297"/>
    <mergeCell ref="F1298:G1298"/>
    <mergeCell ref="F1299:G1299"/>
    <mergeCell ref="F1288:G1288"/>
    <mergeCell ref="F1289:G1289"/>
    <mergeCell ref="F1290:G1290"/>
    <mergeCell ref="F1291:G1291"/>
    <mergeCell ref="F1292:G1292"/>
    <mergeCell ref="F1293:G1293"/>
    <mergeCell ref="F1282:G1282"/>
    <mergeCell ref="F1283:G1283"/>
    <mergeCell ref="F1284:G1284"/>
    <mergeCell ref="F1285:G1285"/>
    <mergeCell ref="F1286:G1286"/>
    <mergeCell ref="F1287:G1287"/>
    <mergeCell ref="F1276:G1276"/>
    <mergeCell ref="F1277:G1277"/>
    <mergeCell ref="F1278:G1278"/>
    <mergeCell ref="F1279:G1279"/>
    <mergeCell ref="F1280:G1280"/>
    <mergeCell ref="F1281:G1281"/>
    <mergeCell ref="F1270:G1270"/>
    <mergeCell ref="F1271:G1271"/>
    <mergeCell ref="F1272:G1272"/>
    <mergeCell ref="F1273:G1273"/>
    <mergeCell ref="F1274:G1274"/>
    <mergeCell ref="F1275:G1275"/>
    <mergeCell ref="F1264:G1264"/>
    <mergeCell ref="F1265:G1265"/>
    <mergeCell ref="F1266:G1266"/>
    <mergeCell ref="F1267:G1267"/>
    <mergeCell ref="F1268:G1268"/>
    <mergeCell ref="F1269:G1269"/>
    <mergeCell ref="F1258:G1258"/>
    <mergeCell ref="F1259:G1259"/>
    <mergeCell ref="F1260:G1260"/>
    <mergeCell ref="F1261:G1261"/>
    <mergeCell ref="F1262:G1262"/>
    <mergeCell ref="F1263:G1263"/>
    <mergeCell ref="F1252:G1252"/>
    <mergeCell ref="F1253:G1253"/>
    <mergeCell ref="F1254:G1254"/>
    <mergeCell ref="F1255:G1255"/>
    <mergeCell ref="F1256:G1256"/>
    <mergeCell ref="F1257:G1257"/>
    <mergeCell ref="F1246:G1246"/>
    <mergeCell ref="F1247:G1247"/>
    <mergeCell ref="F1248:G1248"/>
    <mergeCell ref="F1249:G1249"/>
    <mergeCell ref="F1250:G1250"/>
    <mergeCell ref="F1251:G1251"/>
    <mergeCell ref="F1240:G1240"/>
    <mergeCell ref="F1241:G1241"/>
    <mergeCell ref="F1242:G1242"/>
    <mergeCell ref="F1243:G1243"/>
    <mergeCell ref="F1244:G1244"/>
    <mergeCell ref="F1245:G1245"/>
    <mergeCell ref="F1234:G1234"/>
    <mergeCell ref="F1235:G1235"/>
    <mergeCell ref="F1236:G1236"/>
    <mergeCell ref="F1237:G1237"/>
    <mergeCell ref="F1238:G1238"/>
    <mergeCell ref="F1239:G1239"/>
    <mergeCell ref="F1228:G1228"/>
    <mergeCell ref="F1229:G1229"/>
    <mergeCell ref="F1230:G1230"/>
    <mergeCell ref="F1231:G1231"/>
    <mergeCell ref="F1232:G1232"/>
    <mergeCell ref="F1233:G1233"/>
    <mergeCell ref="F1222:G1222"/>
    <mergeCell ref="F1223:G1223"/>
    <mergeCell ref="F1224:G1224"/>
    <mergeCell ref="F1225:G1225"/>
    <mergeCell ref="F1226:G1226"/>
    <mergeCell ref="F1227:G1227"/>
    <mergeCell ref="F1216:G1216"/>
    <mergeCell ref="F1217:G1217"/>
    <mergeCell ref="F1218:G1218"/>
    <mergeCell ref="F1219:G1219"/>
    <mergeCell ref="F1220:G1220"/>
    <mergeCell ref="F1221:G1221"/>
    <mergeCell ref="F1210:G1210"/>
    <mergeCell ref="F1211:G1211"/>
    <mergeCell ref="F1212:G1212"/>
    <mergeCell ref="F1213:G1213"/>
    <mergeCell ref="F1214:G1214"/>
    <mergeCell ref="F1215:G1215"/>
    <mergeCell ref="F1204:G1204"/>
    <mergeCell ref="F1205:G1205"/>
    <mergeCell ref="F1206:G1206"/>
    <mergeCell ref="F1207:G1207"/>
    <mergeCell ref="F1208:G1208"/>
    <mergeCell ref="F1209:G1209"/>
    <mergeCell ref="F1198:G1198"/>
    <mergeCell ref="F1199:G1199"/>
    <mergeCell ref="F1200:G1200"/>
    <mergeCell ref="F1201:G1201"/>
    <mergeCell ref="F1202:G1202"/>
    <mergeCell ref="F1203:G1203"/>
    <mergeCell ref="F1192:G1192"/>
    <mergeCell ref="F1193:G1193"/>
    <mergeCell ref="F1194:G1194"/>
    <mergeCell ref="F1195:G1195"/>
    <mergeCell ref="F1196:G1196"/>
    <mergeCell ref="F1197:G1197"/>
    <mergeCell ref="F1186:G1186"/>
    <mergeCell ref="F1187:G1187"/>
    <mergeCell ref="F1188:G1188"/>
    <mergeCell ref="F1189:G1189"/>
    <mergeCell ref="F1190:G1190"/>
    <mergeCell ref="F1191:G1191"/>
    <mergeCell ref="F1180:G1180"/>
    <mergeCell ref="F1181:G1181"/>
    <mergeCell ref="F1182:G1182"/>
    <mergeCell ref="F1183:G1183"/>
    <mergeCell ref="F1184:G1184"/>
    <mergeCell ref="F1185:G1185"/>
    <mergeCell ref="F1174:G1174"/>
    <mergeCell ref="F1175:G1175"/>
    <mergeCell ref="F1176:G1176"/>
    <mergeCell ref="F1177:G1177"/>
    <mergeCell ref="F1178:G1178"/>
    <mergeCell ref="F1179:G1179"/>
    <mergeCell ref="F1168:G1168"/>
    <mergeCell ref="F1169:G1169"/>
    <mergeCell ref="F1170:G1170"/>
    <mergeCell ref="F1171:G1171"/>
    <mergeCell ref="F1172:G1172"/>
    <mergeCell ref="F1173:G1173"/>
    <mergeCell ref="F1162:G1162"/>
    <mergeCell ref="F1163:G1163"/>
    <mergeCell ref="F1164:G1164"/>
    <mergeCell ref="F1165:G1165"/>
    <mergeCell ref="F1166:G1166"/>
    <mergeCell ref="F1167:G1167"/>
    <mergeCell ref="F1156:G1156"/>
    <mergeCell ref="F1157:G1157"/>
    <mergeCell ref="F1158:G1158"/>
    <mergeCell ref="F1159:G1159"/>
    <mergeCell ref="F1160:G1160"/>
    <mergeCell ref="F1161:G1161"/>
    <mergeCell ref="F1150:G1150"/>
    <mergeCell ref="F1151:G1151"/>
    <mergeCell ref="F1152:G1152"/>
    <mergeCell ref="F1153:G1153"/>
    <mergeCell ref="F1154:G1154"/>
    <mergeCell ref="F1155:G1155"/>
    <mergeCell ref="F1144:G1144"/>
    <mergeCell ref="F1145:G1145"/>
    <mergeCell ref="F1146:G1146"/>
    <mergeCell ref="F1147:G1147"/>
    <mergeCell ref="F1148:G1148"/>
    <mergeCell ref="F1149:G1149"/>
    <mergeCell ref="F1138:G1138"/>
    <mergeCell ref="F1139:G1139"/>
    <mergeCell ref="F1140:G1140"/>
    <mergeCell ref="F1141:G1141"/>
    <mergeCell ref="F1142:G1142"/>
    <mergeCell ref="F1143:G1143"/>
    <mergeCell ref="F1132:G1132"/>
    <mergeCell ref="F1133:G1133"/>
    <mergeCell ref="F1134:G1134"/>
    <mergeCell ref="F1135:G1135"/>
    <mergeCell ref="F1136:G1136"/>
    <mergeCell ref="F1137:G1137"/>
    <mergeCell ref="F1126:G1126"/>
    <mergeCell ref="F1127:G1127"/>
    <mergeCell ref="F1128:G1128"/>
    <mergeCell ref="F1129:G1129"/>
    <mergeCell ref="F1130:G1130"/>
    <mergeCell ref="F1131:G1131"/>
    <mergeCell ref="F1120:G1120"/>
    <mergeCell ref="F1121:G1121"/>
    <mergeCell ref="F1122:G1122"/>
    <mergeCell ref="F1123:G1123"/>
    <mergeCell ref="F1124:G1124"/>
    <mergeCell ref="F1125:G1125"/>
    <mergeCell ref="F1114:G1114"/>
    <mergeCell ref="F1115:G1115"/>
    <mergeCell ref="F1116:G1116"/>
    <mergeCell ref="F1117:G1117"/>
    <mergeCell ref="F1118:G1118"/>
    <mergeCell ref="F1119:G1119"/>
    <mergeCell ref="F1108:G1108"/>
    <mergeCell ref="F1109:G1109"/>
    <mergeCell ref="F1110:G1110"/>
    <mergeCell ref="F1111:G1111"/>
    <mergeCell ref="F1112:G1112"/>
    <mergeCell ref="F1113:G1113"/>
    <mergeCell ref="F1102:G1102"/>
    <mergeCell ref="F1103:G1103"/>
    <mergeCell ref="F1104:G1104"/>
    <mergeCell ref="F1105:G1105"/>
    <mergeCell ref="F1106:G1106"/>
    <mergeCell ref="F1107:G1107"/>
    <mergeCell ref="F1096:G1096"/>
    <mergeCell ref="F1097:G1097"/>
    <mergeCell ref="F1098:G1098"/>
    <mergeCell ref="F1099:G1099"/>
    <mergeCell ref="F1100:G1100"/>
    <mergeCell ref="F1101:G1101"/>
    <mergeCell ref="F1090:G1090"/>
    <mergeCell ref="F1091:G1091"/>
    <mergeCell ref="F1092:G1092"/>
    <mergeCell ref="F1093:G1093"/>
    <mergeCell ref="F1094:G1094"/>
    <mergeCell ref="F1095:G1095"/>
    <mergeCell ref="F1084:G1084"/>
    <mergeCell ref="F1085:G1085"/>
    <mergeCell ref="F1086:G1086"/>
    <mergeCell ref="F1087:G1087"/>
    <mergeCell ref="F1088:G1088"/>
    <mergeCell ref="F1089:G1089"/>
    <mergeCell ref="F1078:G1078"/>
    <mergeCell ref="F1079:G1079"/>
    <mergeCell ref="F1080:G1080"/>
    <mergeCell ref="F1081:G1081"/>
    <mergeCell ref="F1082:G1082"/>
    <mergeCell ref="F1083:G1083"/>
    <mergeCell ref="F1072:G1072"/>
    <mergeCell ref="F1073:G1073"/>
    <mergeCell ref="F1074:G1074"/>
    <mergeCell ref="F1075:G1075"/>
    <mergeCell ref="F1076:G1076"/>
    <mergeCell ref="F1077:G1077"/>
    <mergeCell ref="F1066:G1066"/>
    <mergeCell ref="F1067:G1067"/>
    <mergeCell ref="F1068:G1068"/>
    <mergeCell ref="F1069:G1069"/>
    <mergeCell ref="F1070:G1070"/>
    <mergeCell ref="F1071:G1071"/>
    <mergeCell ref="F1060:G1060"/>
    <mergeCell ref="F1061:G1061"/>
    <mergeCell ref="F1062:G1062"/>
    <mergeCell ref="F1063:G1063"/>
    <mergeCell ref="F1064:G1064"/>
    <mergeCell ref="F1065:G1065"/>
    <mergeCell ref="F1054:G1054"/>
    <mergeCell ref="F1055:G1055"/>
    <mergeCell ref="F1056:G1056"/>
    <mergeCell ref="F1057:G1057"/>
    <mergeCell ref="F1058:G1058"/>
    <mergeCell ref="F1059:G1059"/>
    <mergeCell ref="F1048:G1048"/>
    <mergeCell ref="F1049:G1049"/>
    <mergeCell ref="F1050:G1050"/>
    <mergeCell ref="F1051:G1051"/>
    <mergeCell ref="F1052:G1052"/>
    <mergeCell ref="F1053:G1053"/>
    <mergeCell ref="F1042:G1042"/>
    <mergeCell ref="F1043:G1043"/>
    <mergeCell ref="F1044:G1044"/>
    <mergeCell ref="F1045:G1045"/>
    <mergeCell ref="F1046:G1046"/>
    <mergeCell ref="F1047:G1047"/>
    <mergeCell ref="F1036:G1036"/>
    <mergeCell ref="F1037:G1037"/>
    <mergeCell ref="F1038:G1038"/>
    <mergeCell ref="F1039:G1039"/>
    <mergeCell ref="F1040:G1040"/>
    <mergeCell ref="F1041:G1041"/>
    <mergeCell ref="F1030:G1030"/>
    <mergeCell ref="F1031:G1031"/>
    <mergeCell ref="F1032:G1032"/>
    <mergeCell ref="F1033:G1033"/>
    <mergeCell ref="F1034:G1034"/>
    <mergeCell ref="F1035:G1035"/>
    <mergeCell ref="F1024:G1024"/>
    <mergeCell ref="F1025:G1025"/>
    <mergeCell ref="F1026:G1026"/>
    <mergeCell ref="F1027:G1027"/>
    <mergeCell ref="F1028:G1028"/>
    <mergeCell ref="F1029:G1029"/>
    <mergeCell ref="F1018:G1018"/>
    <mergeCell ref="F1019:G1019"/>
    <mergeCell ref="F1020:G1020"/>
    <mergeCell ref="F1021:G1021"/>
    <mergeCell ref="F1022:G1022"/>
    <mergeCell ref="F1023:G1023"/>
    <mergeCell ref="F1012:G1012"/>
    <mergeCell ref="F1013:G1013"/>
    <mergeCell ref="F1014:G1014"/>
    <mergeCell ref="F1015:G1015"/>
    <mergeCell ref="F1016:G1016"/>
    <mergeCell ref="F1017:G1017"/>
    <mergeCell ref="F1006:G1006"/>
    <mergeCell ref="F1007:G1007"/>
    <mergeCell ref="F1008:G1008"/>
    <mergeCell ref="F1009:G1009"/>
    <mergeCell ref="F1010:G1010"/>
    <mergeCell ref="F1011:G1011"/>
    <mergeCell ref="F1000:G1000"/>
    <mergeCell ref="F1001:G1001"/>
    <mergeCell ref="F1002:G1002"/>
    <mergeCell ref="F1003:G1003"/>
    <mergeCell ref="F1004:G1004"/>
    <mergeCell ref="F1005:G1005"/>
    <mergeCell ref="F994:G994"/>
    <mergeCell ref="F995:G995"/>
    <mergeCell ref="F996:G996"/>
    <mergeCell ref="F997:G997"/>
    <mergeCell ref="F998:G998"/>
    <mergeCell ref="F999:G999"/>
    <mergeCell ref="F988:G988"/>
    <mergeCell ref="F989:G989"/>
    <mergeCell ref="F990:G990"/>
    <mergeCell ref="F991:G991"/>
    <mergeCell ref="F992:G992"/>
    <mergeCell ref="F993:G993"/>
    <mergeCell ref="F982:G982"/>
    <mergeCell ref="F983:G983"/>
    <mergeCell ref="F984:G984"/>
    <mergeCell ref="F985:G985"/>
    <mergeCell ref="F986:G986"/>
    <mergeCell ref="F987:G987"/>
    <mergeCell ref="F976:G976"/>
    <mergeCell ref="F977:G977"/>
    <mergeCell ref="F978:G978"/>
    <mergeCell ref="F979:G979"/>
    <mergeCell ref="F980:G980"/>
    <mergeCell ref="F981:G981"/>
    <mergeCell ref="F970:G970"/>
    <mergeCell ref="F971:G971"/>
    <mergeCell ref="F972:G972"/>
    <mergeCell ref="F973:G973"/>
    <mergeCell ref="F974:G974"/>
    <mergeCell ref="F975:G975"/>
    <mergeCell ref="F964:G964"/>
    <mergeCell ref="F965:G965"/>
    <mergeCell ref="F966:G966"/>
    <mergeCell ref="F967:G967"/>
    <mergeCell ref="F968:G968"/>
    <mergeCell ref="F969:G969"/>
    <mergeCell ref="F958:G958"/>
    <mergeCell ref="F959:G959"/>
    <mergeCell ref="F960:G960"/>
    <mergeCell ref="F961:G961"/>
    <mergeCell ref="F962:G962"/>
    <mergeCell ref="F963:G963"/>
    <mergeCell ref="F952:G952"/>
    <mergeCell ref="F953:G953"/>
    <mergeCell ref="F954:G954"/>
    <mergeCell ref="F955:G955"/>
    <mergeCell ref="F956:G956"/>
    <mergeCell ref="F957:G957"/>
    <mergeCell ref="F946:G946"/>
    <mergeCell ref="F947:G947"/>
    <mergeCell ref="F948:G948"/>
    <mergeCell ref="F949:G949"/>
    <mergeCell ref="F950:G950"/>
    <mergeCell ref="F951:G951"/>
    <mergeCell ref="F940:G940"/>
    <mergeCell ref="F941:G941"/>
    <mergeCell ref="F942:G942"/>
    <mergeCell ref="F943:G943"/>
    <mergeCell ref="F944:G944"/>
    <mergeCell ref="F945:G945"/>
    <mergeCell ref="F934:G934"/>
    <mergeCell ref="F935:G935"/>
    <mergeCell ref="F936:G936"/>
    <mergeCell ref="F937:G937"/>
    <mergeCell ref="F938:G938"/>
    <mergeCell ref="F939:G939"/>
    <mergeCell ref="F928:G928"/>
    <mergeCell ref="F929:G929"/>
    <mergeCell ref="F930:G930"/>
    <mergeCell ref="F931:G931"/>
    <mergeCell ref="F932:G932"/>
    <mergeCell ref="F933:G933"/>
    <mergeCell ref="F922:G922"/>
    <mergeCell ref="F923:G923"/>
    <mergeCell ref="F924:G924"/>
    <mergeCell ref="F925:G925"/>
    <mergeCell ref="F926:G926"/>
    <mergeCell ref="F927:G927"/>
    <mergeCell ref="C917:E917"/>
    <mergeCell ref="F917:G917"/>
    <mergeCell ref="F918:G918"/>
    <mergeCell ref="F919:G919"/>
    <mergeCell ref="F920:G920"/>
    <mergeCell ref="F921:G921"/>
    <mergeCell ref="F911:G911"/>
    <mergeCell ref="F912:G912"/>
    <mergeCell ref="F913:G913"/>
    <mergeCell ref="F914:G914"/>
    <mergeCell ref="F915:G915"/>
    <mergeCell ref="F916:G916"/>
    <mergeCell ref="F905:G905"/>
    <mergeCell ref="F906:G906"/>
    <mergeCell ref="F907:G907"/>
    <mergeCell ref="F908:G908"/>
    <mergeCell ref="F909:G909"/>
    <mergeCell ref="F910:G910"/>
    <mergeCell ref="F899:G899"/>
    <mergeCell ref="F900:G900"/>
    <mergeCell ref="F901:G901"/>
    <mergeCell ref="F902:G902"/>
    <mergeCell ref="F903:G903"/>
    <mergeCell ref="F904:G904"/>
    <mergeCell ref="F894:G894"/>
    <mergeCell ref="F895:G895"/>
    <mergeCell ref="F896:G896"/>
    <mergeCell ref="C897:E897"/>
    <mergeCell ref="F897:G897"/>
    <mergeCell ref="F898:G898"/>
    <mergeCell ref="F888:G888"/>
    <mergeCell ref="F889:G889"/>
    <mergeCell ref="F890:G890"/>
    <mergeCell ref="F891:G891"/>
    <mergeCell ref="F892:G892"/>
    <mergeCell ref="F893:G893"/>
    <mergeCell ref="F882:G882"/>
    <mergeCell ref="F883:G883"/>
    <mergeCell ref="F884:G884"/>
    <mergeCell ref="F885:G885"/>
    <mergeCell ref="F886:G886"/>
    <mergeCell ref="F887:G887"/>
    <mergeCell ref="F876:G876"/>
    <mergeCell ref="F877:G877"/>
    <mergeCell ref="F878:G878"/>
    <mergeCell ref="F879:G879"/>
    <mergeCell ref="F880:G880"/>
    <mergeCell ref="F881:G881"/>
    <mergeCell ref="F870:G870"/>
    <mergeCell ref="F871:G871"/>
    <mergeCell ref="F872:G872"/>
    <mergeCell ref="F873:G873"/>
    <mergeCell ref="F874:G874"/>
    <mergeCell ref="F875:G875"/>
    <mergeCell ref="F864:G864"/>
    <mergeCell ref="F865:G865"/>
    <mergeCell ref="F866:G866"/>
    <mergeCell ref="F867:G867"/>
    <mergeCell ref="F868:G868"/>
    <mergeCell ref="F869:G869"/>
    <mergeCell ref="F858:G858"/>
    <mergeCell ref="F859:G859"/>
    <mergeCell ref="F860:G860"/>
    <mergeCell ref="F861:G861"/>
    <mergeCell ref="F862:G862"/>
    <mergeCell ref="F863:G863"/>
    <mergeCell ref="F852:G852"/>
    <mergeCell ref="F853:G853"/>
    <mergeCell ref="F854:G854"/>
    <mergeCell ref="F855:G855"/>
    <mergeCell ref="F856:G856"/>
    <mergeCell ref="F857:G857"/>
    <mergeCell ref="F846:G846"/>
    <mergeCell ref="F847:G847"/>
    <mergeCell ref="F848:G848"/>
    <mergeCell ref="F849:G849"/>
    <mergeCell ref="F850:G850"/>
    <mergeCell ref="F851:G851"/>
    <mergeCell ref="F840:G840"/>
    <mergeCell ref="F841:G841"/>
    <mergeCell ref="F842:G842"/>
    <mergeCell ref="F843:G843"/>
    <mergeCell ref="F844:G844"/>
    <mergeCell ref="F845:G845"/>
    <mergeCell ref="F834:G834"/>
    <mergeCell ref="F835:G835"/>
    <mergeCell ref="F836:G836"/>
    <mergeCell ref="F837:G837"/>
    <mergeCell ref="F838:G838"/>
    <mergeCell ref="F839:G839"/>
    <mergeCell ref="F828:G828"/>
    <mergeCell ref="F829:G829"/>
    <mergeCell ref="F830:G830"/>
    <mergeCell ref="F831:G831"/>
    <mergeCell ref="F832:G832"/>
    <mergeCell ref="F833:G833"/>
    <mergeCell ref="F822:G822"/>
    <mergeCell ref="F823:G823"/>
    <mergeCell ref="F824:G824"/>
    <mergeCell ref="F825:G825"/>
    <mergeCell ref="F826:G826"/>
    <mergeCell ref="F827:G827"/>
    <mergeCell ref="F816:G816"/>
    <mergeCell ref="F817:G817"/>
    <mergeCell ref="F818:G818"/>
    <mergeCell ref="F819:G819"/>
    <mergeCell ref="F820:G820"/>
    <mergeCell ref="F821:G821"/>
    <mergeCell ref="F810:G810"/>
    <mergeCell ref="F811:G811"/>
    <mergeCell ref="F812:G812"/>
    <mergeCell ref="F813:G813"/>
    <mergeCell ref="F814:G814"/>
    <mergeCell ref="F815:G815"/>
    <mergeCell ref="F804:G804"/>
    <mergeCell ref="F805:G805"/>
    <mergeCell ref="F806:G806"/>
    <mergeCell ref="F807:G807"/>
    <mergeCell ref="F808:G808"/>
    <mergeCell ref="F809:G809"/>
    <mergeCell ref="F798:G798"/>
    <mergeCell ref="F799:G799"/>
    <mergeCell ref="F800:G800"/>
    <mergeCell ref="F801:G801"/>
    <mergeCell ref="F802:G802"/>
    <mergeCell ref="F803:G803"/>
    <mergeCell ref="F792:G792"/>
    <mergeCell ref="F793:G793"/>
    <mergeCell ref="F794:G794"/>
    <mergeCell ref="F795:G795"/>
    <mergeCell ref="F796:G796"/>
    <mergeCell ref="F797:G797"/>
    <mergeCell ref="F786:G786"/>
    <mergeCell ref="F787:G787"/>
    <mergeCell ref="F788:G788"/>
    <mergeCell ref="F789:G789"/>
    <mergeCell ref="F790:G790"/>
    <mergeCell ref="F791:G791"/>
    <mergeCell ref="F780:G780"/>
    <mergeCell ref="F781:G781"/>
    <mergeCell ref="F782:G782"/>
    <mergeCell ref="F783:G783"/>
    <mergeCell ref="F784:G784"/>
    <mergeCell ref="F785:G785"/>
    <mergeCell ref="F774:G774"/>
    <mergeCell ref="F775:G775"/>
    <mergeCell ref="F776:G776"/>
    <mergeCell ref="F777:G777"/>
    <mergeCell ref="F778:G778"/>
    <mergeCell ref="F779:G779"/>
    <mergeCell ref="F768:G768"/>
    <mergeCell ref="F769:G769"/>
    <mergeCell ref="F770:G770"/>
    <mergeCell ref="F771:G771"/>
    <mergeCell ref="F772:G772"/>
    <mergeCell ref="F773:G773"/>
    <mergeCell ref="F762:G762"/>
    <mergeCell ref="F763:G763"/>
    <mergeCell ref="F764:G764"/>
    <mergeCell ref="F765:G765"/>
    <mergeCell ref="F766:G766"/>
    <mergeCell ref="F767:G767"/>
    <mergeCell ref="F756:G756"/>
    <mergeCell ref="F757:G757"/>
    <mergeCell ref="F758:G758"/>
    <mergeCell ref="F759:G759"/>
    <mergeCell ref="F760:G760"/>
    <mergeCell ref="F761:G761"/>
    <mergeCell ref="F750:G750"/>
    <mergeCell ref="F751:G751"/>
    <mergeCell ref="F752:G752"/>
    <mergeCell ref="F753:G753"/>
    <mergeCell ref="F754:G754"/>
    <mergeCell ref="F755:G755"/>
    <mergeCell ref="F744:G744"/>
    <mergeCell ref="F745:G745"/>
    <mergeCell ref="F746:G746"/>
    <mergeCell ref="F747:G747"/>
    <mergeCell ref="F748:G748"/>
    <mergeCell ref="F749:G749"/>
    <mergeCell ref="F738:G738"/>
    <mergeCell ref="F739:G739"/>
    <mergeCell ref="F740:G740"/>
    <mergeCell ref="F741:G741"/>
    <mergeCell ref="F742:G742"/>
    <mergeCell ref="F743:G743"/>
    <mergeCell ref="F732:G732"/>
    <mergeCell ref="F733:G733"/>
    <mergeCell ref="F734:G734"/>
    <mergeCell ref="F735:G735"/>
    <mergeCell ref="F736:G736"/>
    <mergeCell ref="F737:G737"/>
    <mergeCell ref="F726:G726"/>
    <mergeCell ref="F727:G727"/>
    <mergeCell ref="F728:G728"/>
    <mergeCell ref="F729:G729"/>
    <mergeCell ref="F730:G730"/>
    <mergeCell ref="F731:G731"/>
    <mergeCell ref="F720:G720"/>
    <mergeCell ref="F721:G721"/>
    <mergeCell ref="F722:G722"/>
    <mergeCell ref="F723:G723"/>
    <mergeCell ref="F724:G724"/>
    <mergeCell ref="F725:G725"/>
    <mergeCell ref="F714:G714"/>
    <mergeCell ref="F715:G715"/>
    <mergeCell ref="F716:G716"/>
    <mergeCell ref="F717:G717"/>
    <mergeCell ref="F718:G718"/>
    <mergeCell ref="F719:G719"/>
    <mergeCell ref="F708:G708"/>
    <mergeCell ref="F709:G709"/>
    <mergeCell ref="F710:G710"/>
    <mergeCell ref="F711:G711"/>
    <mergeCell ref="F712:G712"/>
    <mergeCell ref="F713:G713"/>
    <mergeCell ref="F702:G702"/>
    <mergeCell ref="F703:G703"/>
    <mergeCell ref="F704:G704"/>
    <mergeCell ref="F705:G705"/>
    <mergeCell ref="F706:G706"/>
    <mergeCell ref="F707:G707"/>
    <mergeCell ref="F696:G696"/>
    <mergeCell ref="F697:G697"/>
    <mergeCell ref="F698:G698"/>
    <mergeCell ref="F699:G699"/>
    <mergeCell ref="F700:G700"/>
    <mergeCell ref="F701:G701"/>
    <mergeCell ref="F690:G690"/>
    <mergeCell ref="F691:G691"/>
    <mergeCell ref="F692:G692"/>
    <mergeCell ref="F693:G693"/>
    <mergeCell ref="F694:G694"/>
    <mergeCell ref="F695:G695"/>
    <mergeCell ref="F684:G684"/>
    <mergeCell ref="F685:G685"/>
    <mergeCell ref="F686:G686"/>
    <mergeCell ref="F687:G687"/>
    <mergeCell ref="F688:G688"/>
    <mergeCell ref="F689:G689"/>
    <mergeCell ref="F678:G678"/>
    <mergeCell ref="F679:G679"/>
    <mergeCell ref="F680:G680"/>
    <mergeCell ref="F681:G681"/>
    <mergeCell ref="F682:G682"/>
    <mergeCell ref="F683:G683"/>
    <mergeCell ref="F672:G672"/>
    <mergeCell ref="F673:G673"/>
    <mergeCell ref="F674:G674"/>
    <mergeCell ref="F675:G675"/>
    <mergeCell ref="F676:G676"/>
    <mergeCell ref="F677:G677"/>
    <mergeCell ref="F666:G666"/>
    <mergeCell ref="F667:G667"/>
    <mergeCell ref="F668:G668"/>
    <mergeCell ref="F669:G669"/>
    <mergeCell ref="F670:G670"/>
    <mergeCell ref="F671:G671"/>
    <mergeCell ref="F660:G660"/>
    <mergeCell ref="F661:G661"/>
    <mergeCell ref="F662:G662"/>
    <mergeCell ref="F663:G663"/>
    <mergeCell ref="F664:G664"/>
    <mergeCell ref="F665:G665"/>
    <mergeCell ref="F654:G654"/>
    <mergeCell ref="F655:G655"/>
    <mergeCell ref="F656:G656"/>
    <mergeCell ref="F657:G657"/>
    <mergeCell ref="F658:G658"/>
    <mergeCell ref="F659:G659"/>
    <mergeCell ref="F648:G648"/>
    <mergeCell ref="F649:G649"/>
    <mergeCell ref="F650:G650"/>
    <mergeCell ref="F651:G651"/>
    <mergeCell ref="F652:G652"/>
    <mergeCell ref="F653:G653"/>
    <mergeCell ref="F642:G642"/>
    <mergeCell ref="F643:G643"/>
    <mergeCell ref="F644:G644"/>
    <mergeCell ref="F645:G645"/>
    <mergeCell ref="F646:G646"/>
    <mergeCell ref="F647:G647"/>
    <mergeCell ref="F636:G636"/>
    <mergeCell ref="F637:G637"/>
    <mergeCell ref="F638:G638"/>
    <mergeCell ref="F639:G639"/>
    <mergeCell ref="F640:G640"/>
    <mergeCell ref="F641:G641"/>
    <mergeCell ref="F630:G630"/>
    <mergeCell ref="F631:G631"/>
    <mergeCell ref="F632:G632"/>
    <mergeCell ref="F633:G633"/>
    <mergeCell ref="F634:G634"/>
    <mergeCell ref="F635:G635"/>
    <mergeCell ref="F624:G624"/>
    <mergeCell ref="F625:G625"/>
    <mergeCell ref="F626:G626"/>
    <mergeCell ref="F627:G627"/>
    <mergeCell ref="F628:G628"/>
    <mergeCell ref="F629:G629"/>
    <mergeCell ref="F618:G618"/>
    <mergeCell ref="F619:G619"/>
    <mergeCell ref="F620:G620"/>
    <mergeCell ref="F621:G621"/>
    <mergeCell ref="F622:G622"/>
    <mergeCell ref="F623:G623"/>
    <mergeCell ref="F612:G612"/>
    <mergeCell ref="F613:G613"/>
    <mergeCell ref="F614:G614"/>
    <mergeCell ref="F615:G615"/>
    <mergeCell ref="F616:G616"/>
    <mergeCell ref="F617:G617"/>
    <mergeCell ref="F606:G606"/>
    <mergeCell ref="F607:G607"/>
    <mergeCell ref="F608:G608"/>
    <mergeCell ref="F609:G609"/>
    <mergeCell ref="F610:G610"/>
    <mergeCell ref="F611:G611"/>
    <mergeCell ref="F600:G600"/>
    <mergeCell ref="F601:G601"/>
    <mergeCell ref="F602:G602"/>
    <mergeCell ref="F603:G603"/>
    <mergeCell ref="F604:G604"/>
    <mergeCell ref="F605:G605"/>
    <mergeCell ref="F594:G594"/>
    <mergeCell ref="F595:G595"/>
    <mergeCell ref="F596:G596"/>
    <mergeCell ref="F597:G597"/>
    <mergeCell ref="F598:G598"/>
    <mergeCell ref="F599:G599"/>
    <mergeCell ref="F588:G588"/>
    <mergeCell ref="F589:G589"/>
    <mergeCell ref="F590:G590"/>
    <mergeCell ref="F591:G591"/>
    <mergeCell ref="F592:G592"/>
    <mergeCell ref="F593:G593"/>
    <mergeCell ref="F582:G582"/>
    <mergeCell ref="F583:G583"/>
    <mergeCell ref="F584:G584"/>
    <mergeCell ref="F585:G585"/>
    <mergeCell ref="F586:G586"/>
    <mergeCell ref="F587:G587"/>
    <mergeCell ref="F576:G576"/>
    <mergeCell ref="F577:G577"/>
    <mergeCell ref="F578:G578"/>
    <mergeCell ref="F579:G579"/>
    <mergeCell ref="F580:G580"/>
    <mergeCell ref="F581:G581"/>
    <mergeCell ref="F570:G570"/>
    <mergeCell ref="F571:G571"/>
    <mergeCell ref="F572:G572"/>
    <mergeCell ref="F573:G573"/>
    <mergeCell ref="F574:G574"/>
    <mergeCell ref="F575:G575"/>
    <mergeCell ref="F564:G564"/>
    <mergeCell ref="F565:G565"/>
    <mergeCell ref="F566:G566"/>
    <mergeCell ref="F567:G567"/>
    <mergeCell ref="F568:G568"/>
    <mergeCell ref="F569:G569"/>
    <mergeCell ref="F558:G558"/>
    <mergeCell ref="F559:G559"/>
    <mergeCell ref="F560:G560"/>
    <mergeCell ref="F561:G561"/>
    <mergeCell ref="F562:G562"/>
    <mergeCell ref="F563:G563"/>
    <mergeCell ref="F552:G552"/>
    <mergeCell ref="F553:G553"/>
    <mergeCell ref="F554:G554"/>
    <mergeCell ref="F555:G555"/>
    <mergeCell ref="F556:G556"/>
    <mergeCell ref="F557:G557"/>
    <mergeCell ref="F546:G546"/>
    <mergeCell ref="F547:G547"/>
    <mergeCell ref="F548:G548"/>
    <mergeCell ref="F549:G549"/>
    <mergeCell ref="F550:G550"/>
    <mergeCell ref="F551:G551"/>
    <mergeCell ref="F540:G540"/>
    <mergeCell ref="F541:G541"/>
    <mergeCell ref="F542:G542"/>
    <mergeCell ref="F543:G543"/>
    <mergeCell ref="F544:G544"/>
    <mergeCell ref="F545:G545"/>
    <mergeCell ref="F534:G534"/>
    <mergeCell ref="F535:G535"/>
    <mergeCell ref="F536:G536"/>
    <mergeCell ref="F537:G537"/>
    <mergeCell ref="F538:G538"/>
    <mergeCell ref="F539:G539"/>
    <mergeCell ref="F528:G528"/>
    <mergeCell ref="F529:G529"/>
    <mergeCell ref="F530:G530"/>
    <mergeCell ref="F531:G531"/>
    <mergeCell ref="F532:G532"/>
    <mergeCell ref="F533:G533"/>
    <mergeCell ref="F522:G522"/>
    <mergeCell ref="F523:G523"/>
    <mergeCell ref="F524:G524"/>
    <mergeCell ref="F525:G525"/>
    <mergeCell ref="F526:G526"/>
    <mergeCell ref="F527:G527"/>
    <mergeCell ref="F516:G516"/>
    <mergeCell ref="F517:G517"/>
    <mergeCell ref="F518:G518"/>
    <mergeCell ref="F519:G519"/>
    <mergeCell ref="F520:G520"/>
    <mergeCell ref="F521:G521"/>
    <mergeCell ref="F510:G510"/>
    <mergeCell ref="F511:G511"/>
    <mergeCell ref="F512:G512"/>
    <mergeCell ref="F513:G513"/>
    <mergeCell ref="F514:G514"/>
    <mergeCell ref="F515:G515"/>
    <mergeCell ref="F504:G504"/>
    <mergeCell ref="F505:G505"/>
    <mergeCell ref="F506:G506"/>
    <mergeCell ref="F507:G507"/>
    <mergeCell ref="F508:G508"/>
    <mergeCell ref="F509:G509"/>
    <mergeCell ref="F498:G498"/>
    <mergeCell ref="F499:G499"/>
    <mergeCell ref="F500:G500"/>
    <mergeCell ref="F501:G501"/>
    <mergeCell ref="F502:G502"/>
    <mergeCell ref="F503:G503"/>
    <mergeCell ref="F492:G492"/>
    <mergeCell ref="F493:G493"/>
    <mergeCell ref="F494:G494"/>
    <mergeCell ref="F495:G495"/>
    <mergeCell ref="F496:G496"/>
    <mergeCell ref="F497:G497"/>
    <mergeCell ref="F486:G486"/>
    <mergeCell ref="F487:G487"/>
    <mergeCell ref="F488:G488"/>
    <mergeCell ref="F489:G489"/>
    <mergeCell ref="F490:G490"/>
    <mergeCell ref="F491:G491"/>
    <mergeCell ref="F480:G480"/>
    <mergeCell ref="F481:G481"/>
    <mergeCell ref="F482:G482"/>
    <mergeCell ref="F483:G483"/>
    <mergeCell ref="F484:G484"/>
    <mergeCell ref="F485:G485"/>
    <mergeCell ref="F474:G474"/>
    <mergeCell ref="F475:G475"/>
    <mergeCell ref="F476:G476"/>
    <mergeCell ref="F477:G477"/>
    <mergeCell ref="F478:G478"/>
    <mergeCell ref="F479:G479"/>
    <mergeCell ref="F468:G468"/>
    <mergeCell ref="F469:G469"/>
    <mergeCell ref="F470:G470"/>
    <mergeCell ref="F471:G471"/>
    <mergeCell ref="F472:G472"/>
    <mergeCell ref="F473:G473"/>
    <mergeCell ref="F462:G462"/>
    <mergeCell ref="F463:G463"/>
    <mergeCell ref="F464:G464"/>
    <mergeCell ref="F465:G465"/>
    <mergeCell ref="F466:G466"/>
    <mergeCell ref="F467:G467"/>
    <mergeCell ref="F456:G456"/>
    <mergeCell ref="F457:G457"/>
    <mergeCell ref="F458:G458"/>
    <mergeCell ref="F459:G459"/>
    <mergeCell ref="F460:G460"/>
    <mergeCell ref="F461:G461"/>
    <mergeCell ref="F450:G450"/>
    <mergeCell ref="F451:G451"/>
    <mergeCell ref="F452:G452"/>
    <mergeCell ref="F453:G453"/>
    <mergeCell ref="F454:G454"/>
    <mergeCell ref="F455:G455"/>
    <mergeCell ref="F444:G444"/>
    <mergeCell ref="F445:G445"/>
    <mergeCell ref="F446:G446"/>
    <mergeCell ref="F447:G447"/>
    <mergeCell ref="F448:G448"/>
    <mergeCell ref="F449:G449"/>
    <mergeCell ref="F438:G438"/>
    <mergeCell ref="F439:G439"/>
    <mergeCell ref="F440:G440"/>
    <mergeCell ref="F441:G441"/>
    <mergeCell ref="F442:G442"/>
    <mergeCell ref="F443:G443"/>
    <mergeCell ref="F432:G432"/>
    <mergeCell ref="F433:G433"/>
    <mergeCell ref="F434:G434"/>
    <mergeCell ref="F435:G435"/>
    <mergeCell ref="F436:G436"/>
    <mergeCell ref="F437:G437"/>
    <mergeCell ref="F426:G426"/>
    <mergeCell ref="F427:G427"/>
    <mergeCell ref="F428:G428"/>
    <mergeCell ref="F429:G429"/>
    <mergeCell ref="F430:G430"/>
    <mergeCell ref="F431:G431"/>
    <mergeCell ref="F420:G420"/>
    <mergeCell ref="F421:G421"/>
    <mergeCell ref="F422:G422"/>
    <mergeCell ref="F423:G423"/>
    <mergeCell ref="F424:G424"/>
    <mergeCell ref="F425:G425"/>
    <mergeCell ref="F414:G414"/>
    <mergeCell ref="F415:G415"/>
    <mergeCell ref="F416:G416"/>
    <mergeCell ref="F417:G417"/>
    <mergeCell ref="F418:G418"/>
    <mergeCell ref="F419:G419"/>
    <mergeCell ref="F408:G408"/>
    <mergeCell ref="F409:G409"/>
    <mergeCell ref="F410:G410"/>
    <mergeCell ref="F411:G411"/>
    <mergeCell ref="F412:G412"/>
    <mergeCell ref="F413:G413"/>
    <mergeCell ref="F402:G402"/>
    <mergeCell ref="F403:G403"/>
    <mergeCell ref="F404:G404"/>
    <mergeCell ref="F405:G405"/>
    <mergeCell ref="F406:G406"/>
    <mergeCell ref="F407:G407"/>
    <mergeCell ref="F396:G396"/>
    <mergeCell ref="F397:G397"/>
    <mergeCell ref="F398:G398"/>
    <mergeCell ref="F399:G399"/>
    <mergeCell ref="F400:G400"/>
    <mergeCell ref="F401:G401"/>
    <mergeCell ref="F390:G390"/>
    <mergeCell ref="F391:G391"/>
    <mergeCell ref="F392:G392"/>
    <mergeCell ref="F393:G393"/>
    <mergeCell ref="F394:G394"/>
    <mergeCell ref="F395:G395"/>
    <mergeCell ref="F384:G384"/>
    <mergeCell ref="F385:G385"/>
    <mergeCell ref="F386:G386"/>
    <mergeCell ref="F387:G387"/>
    <mergeCell ref="F388:G388"/>
    <mergeCell ref="F389:G389"/>
    <mergeCell ref="F378:G378"/>
    <mergeCell ref="F379:G379"/>
    <mergeCell ref="F380:G380"/>
    <mergeCell ref="F381:G381"/>
    <mergeCell ref="F382:G382"/>
    <mergeCell ref="F383:G383"/>
    <mergeCell ref="F372:G372"/>
    <mergeCell ref="F373:G373"/>
    <mergeCell ref="F374:G374"/>
    <mergeCell ref="F375:G375"/>
    <mergeCell ref="F376:G376"/>
    <mergeCell ref="F377:G377"/>
    <mergeCell ref="F366:G366"/>
    <mergeCell ref="F367:G367"/>
    <mergeCell ref="F368:G368"/>
    <mergeCell ref="F369:G369"/>
    <mergeCell ref="F370:G370"/>
    <mergeCell ref="F371:G371"/>
    <mergeCell ref="F360:G360"/>
    <mergeCell ref="F361:G361"/>
    <mergeCell ref="F362:G362"/>
    <mergeCell ref="F363:G363"/>
    <mergeCell ref="F364:G364"/>
    <mergeCell ref="F365:G365"/>
    <mergeCell ref="F354:G354"/>
    <mergeCell ref="F355:G355"/>
    <mergeCell ref="F356:G356"/>
    <mergeCell ref="F357:G357"/>
    <mergeCell ref="F358:G358"/>
    <mergeCell ref="F359:G359"/>
    <mergeCell ref="F348:G348"/>
    <mergeCell ref="F349:G349"/>
    <mergeCell ref="F350:G350"/>
    <mergeCell ref="F351:G351"/>
    <mergeCell ref="F352:G352"/>
    <mergeCell ref="F353:G353"/>
    <mergeCell ref="F342:G342"/>
    <mergeCell ref="F343:G343"/>
    <mergeCell ref="F344:G344"/>
    <mergeCell ref="F345:G345"/>
    <mergeCell ref="F346:G346"/>
    <mergeCell ref="F347:G347"/>
    <mergeCell ref="F336:G336"/>
    <mergeCell ref="F337:G337"/>
    <mergeCell ref="F338:G338"/>
    <mergeCell ref="F339:G339"/>
    <mergeCell ref="F340:G340"/>
    <mergeCell ref="F341:G341"/>
    <mergeCell ref="F330:G330"/>
    <mergeCell ref="F331:G331"/>
    <mergeCell ref="F332:G332"/>
    <mergeCell ref="F333:G333"/>
    <mergeCell ref="F334:G334"/>
    <mergeCell ref="F335:G335"/>
    <mergeCell ref="F324:G324"/>
    <mergeCell ref="F325:G325"/>
    <mergeCell ref="F326:G326"/>
    <mergeCell ref="F327:G327"/>
    <mergeCell ref="F328:G328"/>
    <mergeCell ref="F329:G329"/>
    <mergeCell ref="F318:G318"/>
    <mergeCell ref="F319:G319"/>
    <mergeCell ref="F320:G320"/>
    <mergeCell ref="F321:G321"/>
    <mergeCell ref="F322:G322"/>
    <mergeCell ref="F323:G323"/>
    <mergeCell ref="F312:G312"/>
    <mergeCell ref="F313:G313"/>
    <mergeCell ref="F314:G314"/>
    <mergeCell ref="F315:G315"/>
    <mergeCell ref="F316:G316"/>
    <mergeCell ref="F317:G317"/>
    <mergeCell ref="F306:G306"/>
    <mergeCell ref="F307:G307"/>
    <mergeCell ref="F308:G308"/>
    <mergeCell ref="F309:G309"/>
    <mergeCell ref="F310:G310"/>
    <mergeCell ref="F311:G311"/>
    <mergeCell ref="F300:G300"/>
    <mergeCell ref="F301:G301"/>
    <mergeCell ref="F302:G302"/>
    <mergeCell ref="F303:G303"/>
    <mergeCell ref="F304:G304"/>
    <mergeCell ref="F305:G305"/>
    <mergeCell ref="F294:G294"/>
    <mergeCell ref="F295:G295"/>
    <mergeCell ref="F296:G296"/>
    <mergeCell ref="F297:G297"/>
    <mergeCell ref="F298:G298"/>
    <mergeCell ref="F299:G299"/>
    <mergeCell ref="F288:G288"/>
    <mergeCell ref="F289:G289"/>
    <mergeCell ref="F290:G290"/>
    <mergeCell ref="F291:G291"/>
    <mergeCell ref="F292:G292"/>
    <mergeCell ref="F293:G293"/>
    <mergeCell ref="F282:G282"/>
    <mergeCell ref="F283:G283"/>
    <mergeCell ref="F284:G284"/>
    <mergeCell ref="F285:G285"/>
    <mergeCell ref="F286:G286"/>
    <mergeCell ref="F287:G287"/>
    <mergeCell ref="F276:G276"/>
    <mergeCell ref="F277:G277"/>
    <mergeCell ref="F278:G278"/>
    <mergeCell ref="F279:G279"/>
    <mergeCell ref="F280:G280"/>
    <mergeCell ref="F281:G281"/>
    <mergeCell ref="F270:G270"/>
    <mergeCell ref="F271:G271"/>
    <mergeCell ref="F272:G272"/>
    <mergeCell ref="F273:G273"/>
    <mergeCell ref="F274:G274"/>
    <mergeCell ref="F275:G275"/>
    <mergeCell ref="F264:G264"/>
    <mergeCell ref="F265:G265"/>
    <mergeCell ref="F266:G266"/>
    <mergeCell ref="F267:G267"/>
    <mergeCell ref="F268:G268"/>
    <mergeCell ref="F269:G269"/>
    <mergeCell ref="F258:G258"/>
    <mergeCell ref="F259:G259"/>
    <mergeCell ref="F260:G260"/>
    <mergeCell ref="F261:G261"/>
    <mergeCell ref="F262:G262"/>
    <mergeCell ref="F263:G263"/>
    <mergeCell ref="F252:G252"/>
    <mergeCell ref="F253:G253"/>
    <mergeCell ref="F254:G254"/>
    <mergeCell ref="F255:G255"/>
    <mergeCell ref="F256:G256"/>
    <mergeCell ref="F257:G257"/>
    <mergeCell ref="F246:G246"/>
    <mergeCell ref="F247:G247"/>
    <mergeCell ref="F248:G248"/>
    <mergeCell ref="F249:G249"/>
    <mergeCell ref="F250:G250"/>
    <mergeCell ref="F251:G251"/>
    <mergeCell ref="F240:G240"/>
    <mergeCell ref="F241:G241"/>
    <mergeCell ref="F242:G242"/>
    <mergeCell ref="F243:G243"/>
    <mergeCell ref="F244:G244"/>
    <mergeCell ref="F245:G245"/>
    <mergeCell ref="F234:G234"/>
    <mergeCell ref="F235:G235"/>
    <mergeCell ref="F236:G236"/>
    <mergeCell ref="F237:G237"/>
    <mergeCell ref="F238:G238"/>
    <mergeCell ref="F239:G239"/>
    <mergeCell ref="F228:G228"/>
    <mergeCell ref="F229:G229"/>
    <mergeCell ref="F230:G230"/>
    <mergeCell ref="F231:G231"/>
    <mergeCell ref="F232:G232"/>
    <mergeCell ref="F233:G233"/>
    <mergeCell ref="F222:G222"/>
    <mergeCell ref="F223:G223"/>
    <mergeCell ref="F224:G224"/>
    <mergeCell ref="F225:G225"/>
    <mergeCell ref="F226:G226"/>
    <mergeCell ref="F227:G227"/>
    <mergeCell ref="F216:G216"/>
    <mergeCell ref="F217:G217"/>
    <mergeCell ref="F218:G218"/>
    <mergeCell ref="F219:G219"/>
    <mergeCell ref="F220:G220"/>
    <mergeCell ref="F221:G221"/>
    <mergeCell ref="F210:G210"/>
    <mergeCell ref="F211:G211"/>
    <mergeCell ref="F212:G212"/>
    <mergeCell ref="F213:G213"/>
    <mergeCell ref="F214:G214"/>
    <mergeCell ref="F215:G215"/>
    <mergeCell ref="F204:G204"/>
    <mergeCell ref="F205:G205"/>
    <mergeCell ref="F206:G206"/>
    <mergeCell ref="F207:G207"/>
    <mergeCell ref="F208:G208"/>
    <mergeCell ref="F209:G209"/>
    <mergeCell ref="F198:G198"/>
    <mergeCell ref="F199:G199"/>
    <mergeCell ref="F200:G200"/>
    <mergeCell ref="F201:G201"/>
    <mergeCell ref="F202:G202"/>
    <mergeCell ref="F203:G203"/>
    <mergeCell ref="F192:G192"/>
    <mergeCell ref="F193:G193"/>
    <mergeCell ref="F194:G194"/>
    <mergeCell ref="F195:G195"/>
    <mergeCell ref="F196:G196"/>
    <mergeCell ref="F197:G197"/>
    <mergeCell ref="F186:G186"/>
    <mergeCell ref="F187:G187"/>
    <mergeCell ref="F188:G188"/>
    <mergeCell ref="F189:G189"/>
    <mergeCell ref="F190:G190"/>
    <mergeCell ref="F191:G191"/>
    <mergeCell ref="F180:G180"/>
    <mergeCell ref="F181:G181"/>
    <mergeCell ref="F182:G182"/>
    <mergeCell ref="F183:G183"/>
    <mergeCell ref="F184:G184"/>
    <mergeCell ref="F185:G185"/>
    <mergeCell ref="F174:G174"/>
    <mergeCell ref="F175:G175"/>
    <mergeCell ref="F176:G176"/>
    <mergeCell ref="F177:G177"/>
    <mergeCell ref="F178:G178"/>
    <mergeCell ref="F179:G179"/>
    <mergeCell ref="F168:G168"/>
    <mergeCell ref="F169:G169"/>
    <mergeCell ref="F170:G170"/>
    <mergeCell ref="F171:G171"/>
    <mergeCell ref="F172:G172"/>
    <mergeCell ref="F173:G173"/>
    <mergeCell ref="F162:G162"/>
    <mergeCell ref="F163:G163"/>
    <mergeCell ref="F164:G164"/>
    <mergeCell ref="F165:G165"/>
    <mergeCell ref="F166:G166"/>
    <mergeCell ref="F167:G167"/>
    <mergeCell ref="F156:G156"/>
    <mergeCell ref="F157:G157"/>
    <mergeCell ref="F158:G158"/>
    <mergeCell ref="F159:G159"/>
    <mergeCell ref="F160:G160"/>
    <mergeCell ref="F161:G161"/>
    <mergeCell ref="F150:G150"/>
    <mergeCell ref="F151:G151"/>
    <mergeCell ref="F152:G152"/>
    <mergeCell ref="F153:G153"/>
    <mergeCell ref="F154:G154"/>
    <mergeCell ref="F155:G155"/>
    <mergeCell ref="F144:G144"/>
    <mergeCell ref="F145:G145"/>
    <mergeCell ref="F146:G146"/>
    <mergeCell ref="F147:G147"/>
    <mergeCell ref="F148:G148"/>
    <mergeCell ref="F149:G149"/>
    <mergeCell ref="F138:G138"/>
    <mergeCell ref="F139:G139"/>
    <mergeCell ref="F140:G140"/>
    <mergeCell ref="F141:G141"/>
    <mergeCell ref="F142:G142"/>
    <mergeCell ref="F143:G143"/>
    <mergeCell ref="F132:G132"/>
    <mergeCell ref="F133:G133"/>
    <mergeCell ref="F134:G134"/>
    <mergeCell ref="F135:G135"/>
    <mergeCell ref="F136:G136"/>
    <mergeCell ref="F137:G137"/>
    <mergeCell ref="F126:G126"/>
    <mergeCell ref="F127:G127"/>
    <mergeCell ref="F128:G128"/>
    <mergeCell ref="F129:G129"/>
    <mergeCell ref="F130:G130"/>
    <mergeCell ref="F131:G131"/>
    <mergeCell ref="F120:G120"/>
    <mergeCell ref="F121:G121"/>
    <mergeCell ref="F122:G122"/>
    <mergeCell ref="F123:G123"/>
    <mergeCell ref="F124:G124"/>
    <mergeCell ref="F125:G125"/>
    <mergeCell ref="F114:G114"/>
    <mergeCell ref="F115:G115"/>
    <mergeCell ref="F116:G116"/>
    <mergeCell ref="F117:G117"/>
    <mergeCell ref="F118:G118"/>
    <mergeCell ref="F119:G119"/>
    <mergeCell ref="F108:G108"/>
    <mergeCell ref="F109:G109"/>
    <mergeCell ref="F110:G110"/>
    <mergeCell ref="F111:G111"/>
    <mergeCell ref="F112:G112"/>
    <mergeCell ref="F113:G113"/>
    <mergeCell ref="F102:G102"/>
    <mergeCell ref="F103:G103"/>
    <mergeCell ref="F104:G104"/>
    <mergeCell ref="F105:G105"/>
    <mergeCell ref="F106:G106"/>
    <mergeCell ref="F107:G107"/>
    <mergeCell ref="F96:G96"/>
    <mergeCell ref="F97:G97"/>
    <mergeCell ref="F98:G98"/>
    <mergeCell ref="F99:G99"/>
    <mergeCell ref="F100:G100"/>
    <mergeCell ref="F101:G101"/>
    <mergeCell ref="F90:G90"/>
    <mergeCell ref="F91:G91"/>
    <mergeCell ref="F92:G92"/>
    <mergeCell ref="F93:G93"/>
    <mergeCell ref="F94:G94"/>
    <mergeCell ref="F95:G95"/>
    <mergeCell ref="F84:G84"/>
    <mergeCell ref="F85:G85"/>
    <mergeCell ref="F86:G86"/>
    <mergeCell ref="F87:G87"/>
    <mergeCell ref="F88:G88"/>
    <mergeCell ref="F89:G89"/>
    <mergeCell ref="F78:G78"/>
    <mergeCell ref="F79:G79"/>
    <mergeCell ref="F80:G80"/>
    <mergeCell ref="F81:G81"/>
    <mergeCell ref="F82:G82"/>
    <mergeCell ref="F83:G83"/>
    <mergeCell ref="F72:G72"/>
    <mergeCell ref="F73:G73"/>
    <mergeCell ref="F74:G74"/>
    <mergeCell ref="F75:G75"/>
    <mergeCell ref="F76:G76"/>
    <mergeCell ref="F77:G77"/>
    <mergeCell ref="F66:G66"/>
    <mergeCell ref="F67:G67"/>
    <mergeCell ref="F68:G68"/>
    <mergeCell ref="F69:G69"/>
    <mergeCell ref="F70:G70"/>
    <mergeCell ref="F71:G71"/>
    <mergeCell ref="F60:G60"/>
    <mergeCell ref="F61:G61"/>
    <mergeCell ref="F62:G62"/>
    <mergeCell ref="F63:G63"/>
    <mergeCell ref="F64:G64"/>
    <mergeCell ref="F65:G65"/>
    <mergeCell ref="F54:G54"/>
    <mergeCell ref="F55:G55"/>
    <mergeCell ref="F56:G56"/>
    <mergeCell ref="F57:G57"/>
    <mergeCell ref="F58:G58"/>
    <mergeCell ref="F59:G59"/>
    <mergeCell ref="F48:G48"/>
    <mergeCell ref="F49:G49"/>
    <mergeCell ref="F50:G50"/>
    <mergeCell ref="F51:G51"/>
    <mergeCell ref="F52:G52"/>
    <mergeCell ref="F53:G53"/>
    <mergeCell ref="F42:G42"/>
    <mergeCell ref="F43:G43"/>
    <mergeCell ref="F44:G44"/>
    <mergeCell ref="F45:G45"/>
    <mergeCell ref="F46:G46"/>
    <mergeCell ref="F47:G47"/>
    <mergeCell ref="F36:G36"/>
    <mergeCell ref="F37:G37"/>
    <mergeCell ref="F38:G38"/>
    <mergeCell ref="F39:G39"/>
    <mergeCell ref="F40:G40"/>
    <mergeCell ref="F41:G41"/>
    <mergeCell ref="F30:G30"/>
    <mergeCell ref="F31:G31"/>
    <mergeCell ref="F32:G32"/>
    <mergeCell ref="F33:G33"/>
    <mergeCell ref="F34:G34"/>
    <mergeCell ref="F35:G35"/>
    <mergeCell ref="F24:G24"/>
    <mergeCell ref="F25:G25"/>
    <mergeCell ref="F26:G26"/>
    <mergeCell ref="F27:G27"/>
    <mergeCell ref="F28:G28"/>
    <mergeCell ref="F29:G29"/>
    <mergeCell ref="F18:G18"/>
    <mergeCell ref="F19:G19"/>
    <mergeCell ref="F20:G20"/>
    <mergeCell ref="F21:G21"/>
    <mergeCell ref="F22:G22"/>
    <mergeCell ref="F23:G23"/>
    <mergeCell ref="F12:G12"/>
    <mergeCell ref="F13:G13"/>
    <mergeCell ref="F14:G14"/>
    <mergeCell ref="F15:G15"/>
    <mergeCell ref="F16:G16"/>
    <mergeCell ref="F17:G17"/>
    <mergeCell ref="C7:E7"/>
    <mergeCell ref="C9:E11"/>
    <mergeCell ref="F9:G11"/>
    <mergeCell ref="H9:I10"/>
    <mergeCell ref="J9:J11"/>
    <mergeCell ref="K9:K11"/>
    <mergeCell ref="AC9:AC11"/>
    <mergeCell ref="AD9:AD11"/>
    <mergeCell ref="T10:T11"/>
    <mergeCell ref="U10:U11"/>
    <mergeCell ref="V10:V11"/>
    <mergeCell ref="W10:W11"/>
    <mergeCell ref="X10:X11"/>
    <mergeCell ref="Y10:Y11"/>
    <mergeCell ref="R9:R11"/>
    <mergeCell ref="S9:S11"/>
    <mergeCell ref="T9:Y9"/>
    <mergeCell ref="Z9:Z11"/>
    <mergeCell ref="AA9:AA11"/>
    <mergeCell ref="AB9:AB11"/>
    <mergeCell ref="L9:L11"/>
    <mergeCell ref="M9:M11"/>
    <mergeCell ref="N9:N11"/>
    <mergeCell ref="O9:O11"/>
    <mergeCell ref="P9:P11"/>
    <mergeCell ref="Q9:Q11"/>
  </mergeCells>
  <pageMargins left="0" right="0" top="0.23622047244094491" bottom="0.27559055118110237" header="0" footer="0"/>
  <pageSetup paperSize="5" scale="47" orientation="landscape" horizontalDpi="4294967293" verticalDpi="4294967293" r:id="rId1"/>
  <headerFooter alignWithMargins="0">
    <oddFooter>&amp;L&amp;"Arial,Italic"&amp;9          Laporan Bulanan Tahun Anggaran 2022&amp;C&amp;P</oddFooter>
  </headerFooter>
  <rowBreaks count="2" manualBreakCount="2">
    <brk id="2353" min="2" max="27" man="1"/>
    <brk id="2374" min="2" max="27"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TW III 2022 Agustus</vt:lpstr>
      <vt:lpstr>'TW III 2022 Agustus'!Print_Area</vt:lpstr>
      <vt:lpstr>'TW III 2022 Agustus'!Print_Titles</vt:lpstr>
    </vt:vector>
  </TitlesOfParts>
  <Company>HP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2022-09-19T02:58:44Z</dcterms:created>
  <dcterms:modified xsi:type="dcterms:W3CDTF">2022-10-12T05:30:29Z</dcterms:modified>
</cp:coreProperties>
</file>