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eadsheet - Orders" sheetId="1" r:id="rId4"/>
    <sheet state="visible" name="Spreadsheet Exercise - Data" sheetId="2" r:id="rId5"/>
    <sheet state="visible" name="Case 1 - Chat Performance" sheetId="3" r:id="rId6"/>
    <sheet state="visible" name="Case 2 - Sales" sheetId="4" r:id="rId7"/>
    <sheet state="visible" name="Case 2 - Sales - Pivot1" sheetId="5" r:id="rId8"/>
    <sheet state="visible" name="Case 2 - Sales - Pivot2" sheetId="6" r:id="rId9"/>
  </sheets>
  <definedNames>
    <definedName hidden="1" localSheetId="1" name="_xlnm._FilterDatabase">'Spreadsheet Exercise - Data'!$A$4:$AA$71</definedName>
    <definedName hidden="1" localSheetId="3" name="_xlnm._FilterDatabase">'Case 2 - Sales'!$A$1:$H$183</definedName>
  </definedNames>
  <calcPr/>
  <pivotCaches>
    <pivotCache cacheId="0" r:id="rId10"/>
  </pivotCaches>
  <extLst>
    <ext uri="GoogleSheetsCustomDataVersion2">
      <go:sheetsCustomData xmlns:go="http://customooxmlschemas.google.com/" r:id="rId11" roundtripDataChecksum="p6SayMsbzUj/YDR+HUP61F8C7vETWCf6EeOPab8IQGM="/>
    </ext>
  </extLst>
</workbook>
</file>

<file path=xl/sharedStrings.xml><?xml version="1.0" encoding="utf-8"?>
<sst xmlns="http://schemas.openxmlformats.org/spreadsheetml/2006/main" count="911" uniqueCount="138">
  <si>
    <r>
      <rPr>
        <rFont val="Arial"/>
        <b/>
        <color theme="1"/>
        <sz val="12.0"/>
      </rPr>
      <t xml:space="preserve">EXERCISES
</t>
    </r>
    <r>
      <rPr>
        <rFont val="Arial"/>
        <b val="0"/>
        <color theme="1"/>
        <sz val="12.0"/>
      </rPr>
      <t xml:space="preserve">
1. Fill the </t>
    </r>
    <r>
      <rPr>
        <rFont val="Arial"/>
        <b/>
        <color theme="1"/>
        <sz val="12.0"/>
      </rPr>
      <t>Purchase Price</t>
    </r>
    <r>
      <rPr>
        <rFont val="Arial"/>
        <b val="0"/>
        <color theme="1"/>
        <sz val="12.0"/>
      </rPr>
      <t xml:space="preserve"> and </t>
    </r>
    <r>
      <rPr>
        <rFont val="Arial"/>
        <b/>
        <color theme="1"/>
        <sz val="12.0"/>
      </rPr>
      <t>Selling Price</t>
    </r>
    <r>
      <rPr>
        <rFont val="Arial"/>
        <b val="0"/>
        <color theme="1"/>
        <sz val="12.0"/>
      </rPr>
      <t xml:space="preserve"> Columns based on </t>
    </r>
    <r>
      <rPr>
        <rFont val="Arial"/>
        <b/>
        <color theme="1"/>
        <sz val="12.0"/>
      </rPr>
      <t>"Data Sheet"</t>
    </r>
    <r>
      <rPr>
        <rFont val="Arial"/>
        <b val="0"/>
        <color theme="1"/>
        <sz val="12.0"/>
      </rPr>
      <t xml:space="preserve">
2. Calculate </t>
    </r>
    <r>
      <rPr>
        <rFont val="Arial"/>
        <b/>
        <color theme="1"/>
        <sz val="12.0"/>
      </rPr>
      <t>Profit</t>
    </r>
    <r>
      <rPr>
        <rFont val="Arial"/>
        <b val="0"/>
        <color theme="1"/>
        <sz val="12.0"/>
      </rPr>
      <t xml:space="preserve"> Column</t>
    </r>
  </si>
  <si>
    <t>ORDER TABLE</t>
  </si>
  <si>
    <t>Order ID</t>
  </si>
  <si>
    <t>What customer bought</t>
  </si>
  <si>
    <t>Purchase price</t>
  </si>
  <si>
    <t>Selling price</t>
  </si>
  <si>
    <t>Pieces</t>
  </si>
  <si>
    <t>Profit</t>
  </si>
  <si>
    <t>Banana</t>
  </si>
  <si>
    <t>Bilberry</t>
  </si>
  <si>
    <t>Key Insights:</t>
  </si>
  <si>
    <t>Blackberry</t>
  </si>
  <si>
    <t>Total Loss (Profit &lt; = 0)</t>
  </si>
  <si>
    <t>Blackcurrant</t>
  </si>
  <si>
    <t>Total Gain (Profit &gt; 0 )</t>
  </si>
  <si>
    <t>Boysenberry</t>
  </si>
  <si>
    <t>Net Deficit</t>
  </si>
  <si>
    <t>Currant</t>
  </si>
  <si>
    <t>Cherry</t>
  </si>
  <si>
    <t>Cherimoya</t>
  </si>
  <si>
    <t>Cloudberry</t>
  </si>
  <si>
    <t>Coconut</t>
  </si>
  <si>
    <t>Cranberry</t>
  </si>
  <si>
    <t>Cucumber</t>
  </si>
  <si>
    <t>Custard apple</t>
  </si>
  <si>
    <t>Damson</t>
  </si>
  <si>
    <t>Date</t>
  </si>
  <si>
    <t>Dragonfruit</t>
  </si>
  <si>
    <t>Durian</t>
  </si>
  <si>
    <t>Elderberry</t>
  </si>
  <si>
    <t>Feijoa</t>
  </si>
  <si>
    <t>Fig</t>
  </si>
  <si>
    <t>Goji berry</t>
  </si>
  <si>
    <t>Gooseberry</t>
  </si>
  <si>
    <t>Grape</t>
  </si>
  <si>
    <t>Grapefruit</t>
  </si>
  <si>
    <t>Guava</t>
  </si>
  <si>
    <t>Honeyberry</t>
  </si>
  <si>
    <t>Huckleberry</t>
  </si>
  <si>
    <t>Jujube</t>
  </si>
  <si>
    <t>Juniper berry</t>
  </si>
  <si>
    <t>Kiwi</t>
  </si>
  <si>
    <t>Kumquat</t>
  </si>
  <si>
    <t>Lemon</t>
  </si>
  <si>
    <t>Lime</t>
  </si>
  <si>
    <t>Apple</t>
  </si>
  <si>
    <t>Apricot</t>
  </si>
  <si>
    <t>Avocado</t>
  </si>
  <si>
    <t>Blueberry</t>
  </si>
  <si>
    <t>Jabuticaba</t>
  </si>
  <si>
    <t>Jackfruit</t>
  </si>
  <si>
    <t>Jambul</t>
  </si>
  <si>
    <t>Loquat</t>
  </si>
  <si>
    <t>Longan</t>
  </si>
  <si>
    <t>Lychee</t>
  </si>
  <si>
    <t>Mango</t>
  </si>
  <si>
    <t>Marionberry</t>
  </si>
  <si>
    <t>Melon</t>
  </si>
  <si>
    <t>Miracle fruit</t>
  </si>
  <si>
    <t>Mulberry</t>
  </si>
  <si>
    <t>Nectarine</t>
  </si>
  <si>
    <t>Nance</t>
  </si>
  <si>
    <t>Olive</t>
  </si>
  <si>
    <t>Orange</t>
  </si>
  <si>
    <t>Papaya</t>
  </si>
  <si>
    <t>Passionfruit</t>
  </si>
  <si>
    <t>Peach</t>
  </si>
  <si>
    <t>Pear</t>
  </si>
  <si>
    <t>Persimmon</t>
  </si>
  <si>
    <t>Physalis</t>
  </si>
  <si>
    <t>Plantain</t>
  </si>
  <si>
    <t>Plum</t>
  </si>
  <si>
    <t>Pineapple</t>
  </si>
  <si>
    <t>Plumcot</t>
  </si>
  <si>
    <t>Pomegranate</t>
  </si>
  <si>
    <t>Pomelo</t>
  </si>
  <si>
    <t>Purple mangosteen</t>
  </si>
  <si>
    <t>Quince</t>
  </si>
  <si>
    <t>Raspberry</t>
  </si>
  <si>
    <r>
      <rPr>
        <rFont val="Arial"/>
        <b/>
        <color theme="1"/>
        <sz val="12.0"/>
      </rPr>
      <t xml:space="preserve">EXERCISES
</t>
    </r>
    <r>
      <rPr>
        <rFont val="Arial"/>
        <b val="0"/>
        <color theme="1"/>
        <sz val="12.0"/>
      </rPr>
      <t xml:space="preserve">1. Fill the </t>
    </r>
    <r>
      <rPr>
        <rFont val="Arial"/>
        <b/>
        <color theme="1"/>
        <sz val="12.0"/>
      </rPr>
      <t>Selling Pieces</t>
    </r>
    <r>
      <rPr>
        <rFont val="Arial"/>
        <b val="0"/>
        <color theme="1"/>
        <sz val="12.0"/>
      </rPr>
      <t xml:space="preserve">, </t>
    </r>
    <r>
      <rPr>
        <rFont val="Arial"/>
        <b/>
        <color theme="1"/>
        <sz val="12.0"/>
      </rPr>
      <t>Last Stock</t>
    </r>
    <r>
      <rPr>
        <rFont val="Arial"/>
        <b val="0"/>
        <color theme="1"/>
        <sz val="12.0"/>
      </rPr>
      <t xml:space="preserve">, </t>
    </r>
    <r>
      <rPr>
        <rFont val="Arial"/>
        <b/>
        <color theme="1"/>
        <sz val="12.0"/>
      </rPr>
      <t>Overall Profit</t>
    </r>
    <r>
      <rPr>
        <rFont val="Arial"/>
        <b val="0"/>
        <color theme="1"/>
        <sz val="12.0"/>
      </rPr>
      <t xml:space="preserve">, and </t>
    </r>
    <r>
      <rPr>
        <rFont val="Arial"/>
        <b/>
        <color theme="1"/>
        <sz val="12.0"/>
      </rPr>
      <t>Need Restock</t>
    </r>
    <r>
      <rPr>
        <rFont val="Arial"/>
        <b val="0"/>
        <color theme="1"/>
        <sz val="12.0"/>
      </rPr>
      <t xml:space="preserve"> Column based on </t>
    </r>
    <r>
      <rPr>
        <rFont val="Arial"/>
        <b/>
        <color theme="1"/>
        <sz val="12.0"/>
      </rPr>
      <t xml:space="preserve">"Orders Sheet"
</t>
    </r>
    <r>
      <rPr>
        <rFont val="Arial"/>
        <b val="0"/>
        <color theme="1"/>
        <sz val="12.0"/>
      </rPr>
      <t xml:space="preserve">2. Provide a TOP 10 Fruits on </t>
    </r>
    <r>
      <rPr>
        <rFont val="Arial"/>
        <b/>
        <color theme="1"/>
        <sz val="12.0"/>
      </rPr>
      <t>"TOP 10" Table</t>
    </r>
    <r>
      <rPr>
        <rFont val="Arial"/>
        <b val="0"/>
        <color theme="1"/>
        <sz val="12.0"/>
      </rPr>
      <t xml:space="preserve"> based on </t>
    </r>
    <r>
      <rPr>
        <rFont val="Arial"/>
        <b/>
        <color theme="1"/>
        <sz val="12.0"/>
      </rPr>
      <t>Overall Profit</t>
    </r>
  </si>
  <si>
    <t>FRUIT TABLE</t>
  </si>
  <si>
    <t>TOP 10 TABLE</t>
  </si>
  <si>
    <t>Fruits</t>
  </si>
  <si>
    <t>Pieces in stock</t>
  </si>
  <si>
    <t>Selling Pieces</t>
  </si>
  <si>
    <t>Last Stock</t>
  </si>
  <si>
    <t>Overall Profit</t>
  </si>
  <si>
    <t>Need Restock
(IF Last Stock &lt; 30 AND Profit &gt; 0)</t>
  </si>
  <si>
    <t>Rank 
(Based on Overall Profit)</t>
  </si>
  <si>
    <t>Rank</t>
  </si>
  <si>
    <t>Month</t>
  </si>
  <si>
    <t>Website Sessions</t>
  </si>
  <si>
    <t>Facebook Leads</t>
  </si>
  <si>
    <t># New Chats</t>
  </si>
  <si>
    <t>Sales</t>
  </si>
  <si>
    <t>Sales/Website Sessions</t>
  </si>
  <si>
    <t>Sales/FB Leads</t>
  </si>
  <si>
    <t>Sales/New Chats</t>
  </si>
  <si>
    <t>Average of metrics</t>
  </si>
  <si>
    <t>Task: Please give minimum of 3 insights from data above and action plans for each.</t>
  </si>
  <si>
    <t>Order Number</t>
  </si>
  <si>
    <t>MONTH</t>
  </si>
  <si>
    <t>Payment Method</t>
  </si>
  <si>
    <t>Gap Since First Chat (Days)</t>
  </si>
  <si>
    <t>Source</t>
  </si>
  <si>
    <t>Task</t>
  </si>
  <si>
    <t>March 2020</t>
  </si>
  <si>
    <t>BCA Credit Card</t>
  </si>
  <si>
    <t>WhatsApp Chat</t>
  </si>
  <si>
    <t>Please generate at least 3 insights from the data besides with at least one chart and action plans for each insights.</t>
  </si>
  <si>
    <t>Pay at Clinic</t>
  </si>
  <si>
    <t>Clinic</t>
  </si>
  <si>
    <t>I built pivot table on different sheet, along with the charts to complete this task</t>
  </si>
  <si>
    <t>CIMB Credit Card</t>
  </si>
  <si>
    <t>Bank Transfer</t>
  </si>
  <si>
    <t>Multifinance</t>
  </si>
  <si>
    <t>BCA Virtual Account</t>
  </si>
  <si>
    <t>April 2020</t>
  </si>
  <si>
    <t>Citi Credit Card</t>
  </si>
  <si>
    <t>Permata Credit Card</t>
  </si>
  <si>
    <t>May 2020</t>
  </si>
  <si>
    <t>June 2020</t>
  </si>
  <si>
    <t>Mega Credit Card</t>
  </si>
  <si>
    <t>July 2020</t>
  </si>
  <si>
    <t>BNI Credit Card</t>
  </si>
  <si>
    <t>MNC Credit Card</t>
  </si>
  <si>
    <t>August 2020</t>
  </si>
  <si>
    <t>September 2020</t>
  </si>
  <si>
    <t>October 2020</t>
  </si>
  <si>
    <t>Case 2 - Sales - Monthly Performance</t>
  </si>
  <si>
    <t>Total Orders</t>
  </si>
  <si>
    <t>Avg of Gap Since First Chat (Days)</t>
  </si>
  <si>
    <t>Clinic Total</t>
  </si>
  <si>
    <t>WhatsApp Chat Total</t>
  </si>
  <si>
    <t>Grand Total</t>
  </si>
  <si>
    <t>Case 2 - Sales - Payment Method Analysis</t>
  </si>
  <si>
    <t>Numbers of Orders</t>
  </si>
  <si>
    <t>Average of Gap Since First Chat (Days)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</si>
</sst>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Rp ]#,##0.00"/>
    <numFmt numFmtId="165" formatCode="[$Rp ]#,##0"/>
    <numFmt numFmtId="166" formatCode="0.0"/>
    <numFmt numFmtId="167" formatCode="mmmm\ yyyy"/>
  </numFmts>
  <fonts count="8">
    <font>
      <sz val="10.0"/>
      <color rgb="FF000000"/>
      <name val="Arial"/>
      <scheme val="minor"/>
    </font>
    <font>
      <b/>
      <sz val="12.0"/>
      <color theme="1"/>
      <name val="Arial"/>
    </font>
    <font>
      <b/>
      <sz val="10.0"/>
      <color theme="1"/>
      <name val="Arial"/>
    </font>
    <font>
      <sz val="10.0"/>
      <color theme="1"/>
      <name val="Arial"/>
    </font>
    <font>
      <sz val="10.0"/>
      <color theme="0"/>
      <name val="Arial"/>
    </font>
    <font>
      <sz val="10.0"/>
      <color rgb="FF000000"/>
      <name val="Arial"/>
    </font>
    <font>
      <b/>
      <sz val="10.0"/>
      <color rgb="FF000000"/>
      <name val="Arial"/>
    </font>
    <font>
      <b/>
      <sz val="14.0"/>
      <color rgb="FF000000"/>
      <name val="Arial"/>
    </font>
  </fonts>
  <fills count="8">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FFF2CC"/>
        <bgColor rgb="FFFFF2CC"/>
      </patternFill>
    </fill>
    <fill>
      <patternFill patternType="solid">
        <fgColor rgb="FFF3F3F3"/>
        <bgColor rgb="FFF3F3F3"/>
      </patternFill>
    </fill>
    <fill>
      <patternFill patternType="solid">
        <fgColor rgb="FFFAD9D6"/>
        <bgColor rgb="FFFAD9D6"/>
      </patternFill>
    </fill>
    <fill>
      <patternFill patternType="solid">
        <fgColor rgb="FFFDE49A"/>
        <bgColor rgb="FFFDE49A"/>
      </patternFill>
    </fill>
  </fills>
  <borders count="12">
    <border/>
    <border>
      <left/>
      <right/>
      <top/>
      <bottom/>
    </border>
    <border>
      <left style="thin">
        <color rgb="FFABABAB"/>
      </left>
      <top style="thin">
        <color rgb="FFABABAB"/>
      </top>
    </border>
    <border>
      <left style="thin">
        <color rgb="FFFFFFFF"/>
      </left>
      <top style="thin">
        <color rgb="FFABABAB"/>
      </top>
    </border>
    <border>
      <left style="thin">
        <color rgb="FFABABAB"/>
      </left>
      <right style="thin">
        <color rgb="FFABABAB"/>
      </right>
      <top style="thin">
        <color rgb="FFABABAB"/>
      </top>
    </border>
    <border>
      <right style="thin">
        <color rgb="FFABABAB"/>
      </right>
      <top style="thin">
        <color rgb="FFABABAB"/>
      </top>
    </border>
    <border>
      <left style="thin">
        <color rgb="FFABABAB"/>
      </left>
      <top style="thin">
        <color rgb="FFFFFFFF"/>
      </top>
    </border>
    <border>
      <left style="thin">
        <color rgb="FFABABAB"/>
      </left>
    </border>
    <border>
      <right style="thin">
        <color rgb="FFABABAB"/>
      </right>
    </border>
    <border>
      <left style="thin">
        <color rgb="FFABABAB"/>
      </left>
      <top style="thin">
        <color rgb="FFABABAB"/>
      </top>
      <bottom style="thin">
        <color rgb="FFABABAB"/>
      </bottom>
    </border>
    <border>
      <left style="thin">
        <color rgb="FFFFFFFF"/>
      </left>
      <top style="thin">
        <color rgb="FFABABAB"/>
      </top>
      <bottom style="thin">
        <color rgb="FFABABAB"/>
      </bottom>
    </border>
    <border>
      <right style="thin">
        <color rgb="FFABABAB"/>
      </right>
      <top style="thin">
        <color rgb="FFABABAB"/>
      </top>
      <bottom style="thin">
        <color rgb="FFABABAB"/>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0" fillId="0" fontId="2" numFmtId="0" xfId="0" applyAlignment="1" applyFont="1">
      <alignment horizontal="center" shrinkToFit="0" vertical="center" wrapText="1"/>
    </xf>
    <xf borderId="0" fillId="0" fontId="2" numFmtId="0" xfId="0" applyAlignment="1" applyFont="1">
      <alignment horizontal="left" vertical="center"/>
    </xf>
    <xf borderId="1" fillId="3" fontId="2" numFmtId="0" xfId="0" applyAlignment="1" applyBorder="1" applyFill="1" applyFont="1">
      <alignment horizontal="center" shrinkToFit="0" vertical="center" wrapText="1"/>
    </xf>
    <xf borderId="1" fillId="4" fontId="2" numFmtId="0" xfId="0" applyAlignment="1" applyBorder="1" applyFill="1" applyFont="1">
      <alignment horizontal="center" shrinkToFit="0" vertical="center" wrapText="1"/>
    </xf>
    <xf borderId="1" fillId="5" fontId="3" numFmtId="0" xfId="0" applyAlignment="1" applyBorder="1" applyFill="1" applyFont="1">
      <alignment horizontal="center" vertical="center"/>
    </xf>
    <xf borderId="1" fillId="5" fontId="3" numFmtId="0" xfId="0" applyAlignment="1" applyBorder="1" applyFont="1">
      <alignment vertical="center"/>
    </xf>
    <xf borderId="0" fillId="0" fontId="3" numFmtId="164" xfId="0" applyAlignment="1" applyFont="1" applyNumberFormat="1">
      <alignment vertical="center"/>
    </xf>
    <xf borderId="1" fillId="5" fontId="3" numFmtId="3" xfId="0" applyAlignment="1" applyBorder="1" applyFont="1" applyNumberFormat="1">
      <alignment horizontal="center" vertical="center"/>
    </xf>
    <xf borderId="0" fillId="0" fontId="3" numFmtId="0" xfId="0" applyAlignment="1" applyFont="1">
      <alignment vertical="center"/>
    </xf>
    <xf borderId="1" fillId="6" fontId="3" numFmtId="0" xfId="0" applyAlignment="1" applyBorder="1" applyFill="1" applyFont="1">
      <alignment vertical="center"/>
    </xf>
    <xf borderId="0" fillId="0" fontId="3" numFmtId="0" xfId="0" applyAlignment="1" applyFont="1">
      <alignment horizontal="center" vertical="center"/>
    </xf>
    <xf borderId="1" fillId="2" fontId="2" numFmtId="0" xfId="0" applyAlignment="1" applyBorder="1" applyFont="1">
      <alignment horizontal="center" shrinkToFit="0" vertical="center" wrapText="1"/>
    </xf>
    <xf borderId="1" fillId="2" fontId="2" numFmtId="0" xfId="0" applyAlignment="1" applyBorder="1" applyFont="1">
      <alignment horizontal="left" vertical="center"/>
    </xf>
    <xf borderId="1" fillId="2" fontId="2" numFmtId="0" xfId="0" applyAlignment="1" applyBorder="1" applyFont="1">
      <alignment horizontal="center" vertical="center"/>
    </xf>
    <xf borderId="1" fillId="5" fontId="3" numFmtId="165" xfId="0" applyAlignment="1" applyBorder="1" applyFont="1" applyNumberFormat="1">
      <alignment horizontal="center" vertical="center"/>
    </xf>
    <xf borderId="0" fillId="0" fontId="3" numFmtId="3" xfId="0" applyAlignment="1" applyFont="1" applyNumberFormat="1">
      <alignment horizontal="center" vertical="center"/>
    </xf>
    <xf borderId="0" fillId="0" fontId="3" numFmtId="164" xfId="0" applyAlignment="1" applyFont="1" applyNumberFormat="1">
      <alignment horizontal="center" vertical="center"/>
    </xf>
    <xf borderId="0" fillId="0" fontId="3" numFmtId="166" xfId="0" applyAlignment="1" applyFont="1" applyNumberFormat="1">
      <alignment horizontal="center" vertical="center"/>
    </xf>
    <xf borderId="0" fillId="0" fontId="3" numFmtId="165" xfId="0" applyAlignment="1" applyFont="1" applyNumberFormat="1">
      <alignment horizontal="center" vertical="center"/>
    </xf>
    <xf borderId="0" fillId="0" fontId="4" numFmtId="0" xfId="0" applyAlignment="1" applyFont="1">
      <alignment horizontal="center" vertical="center"/>
    </xf>
    <xf borderId="0" fillId="0" fontId="4" numFmtId="165" xfId="0" applyAlignment="1" applyFont="1" applyNumberFormat="1">
      <alignment horizontal="center" vertical="center"/>
    </xf>
    <xf borderId="0" fillId="0" fontId="3" numFmtId="4" xfId="0" applyAlignment="1" applyFont="1" applyNumberFormat="1">
      <alignment horizontal="center" vertical="center"/>
    </xf>
    <xf borderId="0" fillId="0" fontId="2" numFmtId="0" xfId="0" applyFont="1"/>
    <xf borderId="0" fillId="0" fontId="3" numFmtId="0" xfId="0" applyFont="1"/>
    <xf borderId="0" fillId="0" fontId="3" numFmtId="167" xfId="0" applyAlignment="1" applyFont="1" applyNumberFormat="1">
      <alignment horizontal="right"/>
    </xf>
    <xf borderId="0" fillId="0" fontId="3" numFmtId="3" xfId="0" applyAlignment="1" applyFont="1" applyNumberFormat="1">
      <alignment horizontal="right"/>
    </xf>
    <xf borderId="0" fillId="0" fontId="5" numFmtId="10" xfId="0" applyFont="1" applyNumberFormat="1"/>
    <xf borderId="1" fillId="7" fontId="3" numFmtId="167" xfId="0" applyAlignment="1" applyBorder="1" applyFill="1" applyFont="1" applyNumberFormat="1">
      <alignment horizontal="right"/>
    </xf>
    <xf borderId="1" fillId="7" fontId="3" numFmtId="3" xfId="0" applyAlignment="1" applyBorder="1" applyFont="1" applyNumberFormat="1">
      <alignment horizontal="right"/>
    </xf>
    <xf borderId="1" fillId="7" fontId="3" numFmtId="10" xfId="0" applyAlignment="1" applyBorder="1" applyFont="1" applyNumberFormat="1">
      <alignment horizontal="right"/>
    </xf>
    <xf borderId="0" fillId="0" fontId="5" numFmtId="0" xfId="0" applyAlignment="1" applyFont="1">
      <alignment shrinkToFit="0" wrapText="1"/>
    </xf>
    <xf borderId="0" fillId="0" fontId="3" numFmtId="49" xfId="0" applyFont="1" applyNumberFormat="1"/>
    <xf borderId="0" fillId="0" fontId="3" numFmtId="0" xfId="0" applyAlignment="1" applyFont="1">
      <alignment horizontal="right"/>
    </xf>
    <xf borderId="0" fillId="0" fontId="3" numFmtId="49" xfId="0" applyAlignment="1" applyFont="1" applyNumberFormat="1">
      <alignment horizontal="right"/>
    </xf>
    <xf borderId="0" fillId="0" fontId="3" numFmtId="3" xfId="0" applyFont="1" applyNumberFormat="1"/>
    <xf borderId="0" fillId="0" fontId="6" numFmtId="0" xfId="0" applyFont="1"/>
    <xf borderId="0" fillId="0" fontId="5" numFmtId="49" xfId="0" applyFont="1" applyNumberFormat="1"/>
    <xf borderId="0" fillId="0" fontId="7" numFmtId="0" xfId="0" applyFont="1"/>
    <xf borderId="2" fillId="0" fontId="5" numFmtId="0" xfId="0" applyBorder="1" applyFont="1"/>
    <xf borderId="3" fillId="0" fontId="5" numFmtId="49" xfId="0" applyBorder="1" applyFont="1" applyNumberFormat="1"/>
    <xf borderId="4" fillId="0" fontId="5" numFmtId="0" xfId="0" applyBorder="1" applyFont="1"/>
    <xf borderId="2" fillId="0" fontId="5" numFmtId="3" xfId="0" applyBorder="1" applyFont="1" applyNumberFormat="1"/>
    <xf borderId="2" fillId="0" fontId="5" numFmtId="49" xfId="0" applyBorder="1" applyFont="1" applyNumberFormat="1"/>
    <xf borderId="5" fillId="0" fontId="5" numFmtId="0" xfId="0" applyBorder="1" applyFont="1"/>
    <xf borderId="6" fillId="0" fontId="5" numFmtId="0" xfId="0" applyBorder="1" applyFont="1"/>
    <xf borderId="7" fillId="0" fontId="5" numFmtId="49" xfId="0" applyBorder="1" applyFont="1" applyNumberFormat="1"/>
    <xf borderId="7" fillId="0" fontId="5" numFmtId="0" xfId="0" applyBorder="1" applyFont="1"/>
    <xf borderId="8" fillId="0" fontId="5" numFmtId="0" xfId="0" applyBorder="1" applyFont="1"/>
    <xf borderId="8" fillId="0" fontId="5" numFmtId="3" xfId="0" applyBorder="1" applyFont="1" applyNumberFormat="1"/>
    <xf borderId="3" fillId="0" fontId="5" numFmtId="0" xfId="0" applyBorder="1" applyFont="1"/>
    <xf borderId="5" fillId="0" fontId="5" numFmtId="3" xfId="0" applyBorder="1" applyFont="1" applyNumberFormat="1"/>
    <xf borderId="9" fillId="0" fontId="5" numFmtId="0" xfId="0" applyBorder="1" applyFont="1"/>
    <xf borderId="10" fillId="0" fontId="5" numFmtId="0" xfId="0" applyBorder="1" applyFont="1"/>
    <xf borderId="11" fillId="0" fontId="5" numFmtId="0" xfId="0" applyBorder="1" applyFont="1"/>
    <xf borderId="0" fillId="0" fontId="5" numFmtId="2" xfId="0" applyFont="1" applyNumberFormat="1"/>
  </cellXfs>
  <cellStyles count="1">
    <cellStyle xfId="0" name="Normal" builtinId="0"/>
  </cellStyles>
  <dxfs count="2">
    <dxf>
      <font/>
      <fill>
        <patternFill patternType="solid">
          <fgColor rgb="FFD2F1DA"/>
          <bgColor rgb="FFD2F1DA"/>
        </patternFill>
      </fill>
      <border/>
    </dxf>
    <dxf>
      <font/>
      <fill>
        <patternFill patternType="solid">
          <fgColor rgb="FFFAD9D6"/>
          <bgColor rgb="FFFAD9D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pivotCacheDefinition" Target="pivotCache/pivotCacheDefinition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757575"/>
                </a:solidFill>
                <a:latin typeface="+mn-lt"/>
              </a:defRPr>
            </a:pPr>
            <a:r>
              <a:rPr b="1" i="0" sz="1400">
                <a:solidFill>
                  <a:srgbClr val="757575"/>
                </a:solidFill>
                <a:latin typeface="+mn-lt"/>
              </a:rPr>
              <a:t>Monthly Report of Sales based on Several Metrics</a:t>
            </a:r>
          </a:p>
        </c:rich>
      </c:tx>
      <c:overlay val="0"/>
    </c:title>
    <c:plotArea>
      <c:layout/>
      <c:barChart>
        <c:barDir val="col"/>
        <c:ser>
          <c:idx val="0"/>
          <c:order val="0"/>
          <c:tx>
            <c:v>Sales</c:v>
          </c:tx>
          <c:spPr>
            <a:solidFill>
              <a:schemeClr val="accent1"/>
            </a:solidFill>
            <a:ln cmpd="sng">
              <a:solidFill>
                <a:srgbClr val="000000"/>
              </a:solidFill>
            </a:ln>
          </c:spPr>
          <c:cat>
            <c:strRef>
              <c:f>'Case 1 - Chat Performance'!$A$2:$A$11</c:f>
            </c:strRef>
          </c:cat>
          <c:val>
            <c:numRef>
              <c:f>'Case 1 - Chat Performance'!$E$2:$E$11</c:f>
              <c:numCache/>
            </c:numRef>
          </c:val>
        </c:ser>
        <c:axId val="746052344"/>
        <c:axId val="161095010"/>
      </c:barChart>
      <c:lineChart>
        <c:ser>
          <c:idx val="1"/>
          <c:order val="1"/>
          <c:tx>
            <c:v>Website Sessions</c:v>
          </c:tx>
          <c:spPr>
            <a:ln cmpd="sng" w="28575">
              <a:solidFill>
                <a:schemeClr val="accent1"/>
              </a:solidFill>
              <a:prstDash val="solid"/>
            </a:ln>
          </c:spPr>
          <c:marker>
            <c:symbol val="none"/>
          </c:marker>
          <c:cat>
            <c:strRef>
              <c:f>'Case 1 - Chat Performance'!$A$2:$A$11</c:f>
            </c:strRef>
          </c:cat>
          <c:val>
            <c:numRef>
              <c:f>'Case 1 - Chat Performance'!$B$2:$B$11</c:f>
              <c:numCache/>
            </c:numRef>
          </c:val>
          <c:smooth val="0"/>
        </c:ser>
        <c:ser>
          <c:idx val="2"/>
          <c:order val="2"/>
          <c:tx>
            <c:v>Facebook Leads</c:v>
          </c:tx>
          <c:spPr>
            <a:ln cmpd="sng" w="28575">
              <a:solidFill>
                <a:schemeClr val="accent3"/>
              </a:solidFill>
              <a:prstDash val="solid"/>
            </a:ln>
          </c:spPr>
          <c:marker>
            <c:symbol val="none"/>
          </c:marker>
          <c:cat>
            <c:strRef>
              <c:f>'Case 1 - Chat Performance'!$A$2:$A$11</c:f>
            </c:strRef>
          </c:cat>
          <c:val>
            <c:numRef>
              <c:f>'Case 1 - Chat Performance'!$C$2:$C$11</c:f>
              <c:numCache/>
            </c:numRef>
          </c:val>
          <c:smooth val="0"/>
        </c:ser>
        <c:ser>
          <c:idx val="3"/>
          <c:order val="3"/>
          <c:tx>
            <c:v># New Chats</c:v>
          </c:tx>
          <c:spPr>
            <a:ln cmpd="sng" w="28575">
              <a:solidFill>
                <a:schemeClr val="accent5"/>
              </a:solidFill>
              <a:prstDash val="solid"/>
            </a:ln>
          </c:spPr>
          <c:marker>
            <c:symbol val="none"/>
          </c:marker>
          <c:cat>
            <c:strRef>
              <c:f>'Case 1 - Chat Performance'!$A$2:$A$11</c:f>
            </c:strRef>
          </c:cat>
          <c:val>
            <c:numRef>
              <c:f>'Case 1 - Chat Performance'!$D$2:$D$11</c:f>
              <c:numCache/>
            </c:numRef>
          </c:val>
          <c:smooth val="0"/>
        </c:ser>
        <c:axId val="746052344"/>
        <c:axId val="161095010"/>
      </c:lineChart>
      <c:catAx>
        <c:axId val="7460523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900">
                <a:solidFill>
                  <a:srgbClr val="000000"/>
                </a:solidFill>
                <a:latin typeface="+mn-lt"/>
              </a:defRPr>
            </a:pPr>
          </a:p>
        </c:txPr>
        <c:crossAx val="161095010"/>
      </c:catAx>
      <c:valAx>
        <c:axId val="16109501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746052344"/>
      </c:valAx>
    </c:plotArea>
    <c:legend>
      <c:legendPos val="b"/>
      <c:overlay val="0"/>
      <c:txPr>
        <a:bodyPr/>
        <a:lstStyle/>
        <a:p>
          <a:pPr lvl="0">
            <a:defRPr b="0" i="0" sz="9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757575"/>
                </a:solidFill>
                <a:latin typeface="+mn-lt"/>
              </a:defRPr>
            </a:pPr>
            <a:r>
              <a:rPr b="1" i="0" sz="1400">
                <a:solidFill>
                  <a:srgbClr val="757575"/>
                </a:solidFill>
                <a:latin typeface="+mn-lt"/>
              </a:rPr>
              <a:t>Monthly Sales to Metrics Ratio</a:t>
            </a:r>
          </a:p>
        </c:rich>
      </c:tx>
      <c:overlay val="0"/>
    </c:title>
    <c:plotArea>
      <c:layout/>
      <c:lineChart>
        <c:ser>
          <c:idx val="0"/>
          <c:order val="0"/>
          <c:tx>
            <c:v>Sales/Website Sessions</c:v>
          </c:tx>
          <c:spPr>
            <a:ln cmpd="sng" w="28575">
              <a:solidFill>
                <a:schemeClr val="accent1"/>
              </a:solidFill>
              <a:prstDash val="solid"/>
            </a:ln>
          </c:spPr>
          <c:marker>
            <c:symbol val="none"/>
          </c:marker>
          <c:cat>
            <c:strRef>
              <c:f>'Case 1 - Chat Performance'!$A$2:$A$11</c:f>
            </c:strRef>
          </c:cat>
          <c:val>
            <c:numRef>
              <c:f>'Case 1 - Chat Performance'!$F$2:$F$11</c:f>
              <c:numCache/>
            </c:numRef>
          </c:val>
          <c:smooth val="0"/>
        </c:ser>
        <c:ser>
          <c:idx val="1"/>
          <c:order val="1"/>
          <c:tx>
            <c:v>Sales/FB Leads</c:v>
          </c:tx>
          <c:spPr>
            <a:ln cmpd="sng" w="28575">
              <a:solidFill>
                <a:schemeClr val="accent2"/>
              </a:solidFill>
              <a:prstDash val="solid"/>
            </a:ln>
          </c:spPr>
          <c:marker>
            <c:symbol val="none"/>
          </c:marker>
          <c:cat>
            <c:strRef>
              <c:f>'Case 1 - Chat Performance'!$A$2:$A$11</c:f>
            </c:strRef>
          </c:cat>
          <c:val>
            <c:numRef>
              <c:f>'Case 1 - Chat Performance'!$G$2:$G$11</c:f>
              <c:numCache/>
            </c:numRef>
          </c:val>
          <c:smooth val="0"/>
        </c:ser>
        <c:ser>
          <c:idx val="2"/>
          <c:order val="2"/>
          <c:tx>
            <c:v>Sales/New Chats</c:v>
          </c:tx>
          <c:spPr>
            <a:ln cmpd="sng" w="28575">
              <a:solidFill>
                <a:schemeClr val="accent3"/>
              </a:solidFill>
              <a:prstDash val="solid"/>
            </a:ln>
          </c:spPr>
          <c:marker>
            <c:symbol val="none"/>
          </c:marker>
          <c:cat>
            <c:strRef>
              <c:f>'Case 1 - Chat Performance'!$A$2:$A$11</c:f>
            </c:strRef>
          </c:cat>
          <c:val>
            <c:numRef>
              <c:f>'Case 1 - Chat Performance'!$H$2:$H$11</c:f>
              <c:numCache/>
            </c:numRef>
          </c:val>
          <c:smooth val="0"/>
        </c:ser>
        <c:axId val="106376493"/>
        <c:axId val="870683038"/>
      </c:lineChart>
      <c:catAx>
        <c:axId val="10637649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900">
                <a:solidFill>
                  <a:srgbClr val="000000"/>
                </a:solidFill>
                <a:latin typeface="+mn-lt"/>
              </a:defRPr>
            </a:pPr>
          </a:p>
        </c:txPr>
        <c:crossAx val="870683038"/>
      </c:catAx>
      <c:valAx>
        <c:axId val="87068303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06376493"/>
      </c:valAx>
    </c:plotArea>
    <c:legend>
      <c:legendPos val="b"/>
      <c:overlay val="0"/>
      <c:txPr>
        <a:bodyPr/>
        <a:lstStyle/>
        <a:p>
          <a:pPr lvl="0">
            <a:defRPr b="0" i="0" sz="90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757575"/>
                </a:solidFill>
                <a:latin typeface="+mn-lt"/>
              </a:defRPr>
            </a:pPr>
            <a:r>
              <a:rPr b="1" i="0" sz="1400">
                <a:solidFill>
                  <a:srgbClr val="757575"/>
                </a:solidFill>
                <a:latin typeface="+mn-lt"/>
              </a:rPr>
              <a:t>Total Order Based on Source</a:t>
            </a:r>
          </a:p>
        </c:rich>
      </c:tx>
      <c:overlay val="0"/>
    </c:title>
    <c:plotArea>
      <c:layout/>
      <c:barChart>
        <c:barDir val="col"/>
        <c:ser>
          <c:idx val="0"/>
          <c:order val="0"/>
          <c:tx>
            <c:v>Total Orders</c:v>
          </c:tx>
          <c:spPr>
            <a:solidFill>
              <a:schemeClr val="accent1"/>
            </a:solidFill>
            <a:ln cmpd="sng">
              <a:solidFill>
                <a:srgbClr val="000000"/>
              </a:solidFill>
            </a:ln>
          </c:spPr>
          <c:dLbls>
            <c:numFmt formatCode="General" sourceLinked="1"/>
            <c:txPr>
              <a:bodyPr/>
              <a:lstStyle/>
              <a:p>
                <a:pPr lvl="0">
                  <a:defRPr b="0" i="0" sz="1000">
                    <a:latin typeface="+mn-lt"/>
                  </a:defRPr>
                </a:pPr>
              </a:p>
            </c:txPr>
            <c:showLegendKey val="0"/>
            <c:showVal val="1"/>
            <c:showCatName val="0"/>
            <c:showSerName val="0"/>
            <c:showPercent val="0"/>
            <c:showBubbleSize val="0"/>
          </c:dLbls>
          <c:cat>
            <c:strRef>
              <c:f>'Case 2 - Sales - Pivot1'!$A$4:$A$14</c:f>
            </c:strRef>
          </c:cat>
          <c:val>
            <c:numRef>
              <c:f>'Case 2 - Sales - Pivot1'!$B$4:$B$14</c:f>
              <c:numCache/>
            </c:numRef>
          </c:val>
        </c:ser>
        <c:ser>
          <c:idx val="1"/>
          <c:order val="1"/>
          <c:tx>
            <c:v>Avg of Gap Since First Chat (Days)</c:v>
          </c:tx>
          <c:spPr>
            <a:solidFill>
              <a:schemeClr val="accent2"/>
            </a:solidFill>
            <a:ln cmpd="sng">
              <a:solidFill>
                <a:srgbClr val="000000"/>
              </a:solidFill>
            </a:ln>
          </c:spPr>
          <c:cat>
            <c:strRef>
              <c:f>'Case 2 - Sales - Pivot1'!$A$4:$A$14</c:f>
            </c:strRef>
          </c:cat>
          <c:val>
            <c:numRef>
              <c:f>'Case 2 - Sales - Pivot1'!$C$4:$C$14</c:f>
              <c:numCache/>
            </c:numRef>
          </c:val>
        </c:ser>
        <c:ser>
          <c:idx val="2"/>
          <c:order val="2"/>
          <c:cat>
            <c:strRef>
              <c:f>'Case 2 - Sales - Pivot1'!$A$4:$A$14</c:f>
            </c:strRef>
          </c:cat>
          <c:val>
            <c:numRef>
              <c:f>'Case 2 - Sales - Pivot1'!$D$3:$D$14</c:f>
              <c:numCache/>
            </c:numRef>
          </c:val>
        </c:ser>
        <c:axId val="2085174492"/>
        <c:axId val="697738493"/>
      </c:barChart>
      <c:catAx>
        <c:axId val="20851744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697738493"/>
      </c:catAx>
      <c:valAx>
        <c:axId val="69773849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085174492"/>
      </c:valAx>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757575"/>
                </a:solidFill>
                <a:latin typeface="+mn-lt"/>
              </a:defRPr>
            </a:pPr>
            <a:r>
              <a:rPr b="1" i="0" sz="1400">
                <a:solidFill>
                  <a:srgbClr val="757575"/>
                </a:solidFill>
                <a:latin typeface="+mn-lt"/>
              </a:rPr>
              <a:t>Sales Performance Based on Payment Method</a:t>
            </a:r>
          </a:p>
        </c:rich>
      </c:tx>
      <c:overlay val="0"/>
    </c:title>
    <c:plotArea>
      <c:layout>
        <c:manualLayout>
          <c:xMode val="edge"/>
          <c:yMode val="edge"/>
          <c:x val="0.088467721465437"/>
          <c:y val="0.12889650872818"/>
          <c:w val="0.869565953126322"/>
          <c:h val="0.508478802992519"/>
        </c:manualLayout>
      </c:layout>
      <c:barChart>
        <c:barDir val="col"/>
        <c:ser>
          <c:idx val="0"/>
          <c:order val="0"/>
          <c:tx>
            <c:v>Numbers of Orders</c:v>
          </c:tx>
          <c:spPr>
            <a:solidFill>
              <a:schemeClr val="accent2"/>
            </a:solidFill>
            <a:ln cmpd="sng">
              <a:solidFill>
                <a:srgbClr val="000000"/>
              </a:solidFill>
            </a:ln>
          </c:spPr>
          <c:dLbls>
            <c:numFmt formatCode="General" sourceLinked="1"/>
            <c:txPr>
              <a:bodyPr/>
              <a:lstStyle/>
              <a:p>
                <a:pPr lvl="0">
                  <a:defRPr b="0" i="0" sz="800">
                    <a:latin typeface="+mn-lt"/>
                  </a:defRPr>
                </a:pPr>
              </a:p>
            </c:txPr>
            <c:showLegendKey val="0"/>
            <c:showVal val="1"/>
            <c:showCatName val="0"/>
            <c:showSerName val="0"/>
            <c:showPercent val="0"/>
            <c:showBubbleSize val="0"/>
          </c:dLbls>
          <c:cat>
            <c:strRef>
              <c:f>'Case 2 - Sales - Pivot2'!$A$4:$A$15</c:f>
            </c:strRef>
          </c:cat>
          <c:val>
            <c:numRef>
              <c:f>'Case 2 - Sales - Pivot2'!$B$4:$B$15</c:f>
              <c:numCache/>
            </c:numRef>
          </c:val>
        </c:ser>
        <c:ser>
          <c:idx val="1"/>
          <c:order val="1"/>
          <c:tx>
            <c:v>Average of Gap Since First Chat (Days)</c:v>
          </c:tx>
          <c:spPr>
            <a:solidFill>
              <a:schemeClr val="accent6"/>
            </a:solidFill>
            <a:ln cmpd="sng">
              <a:solidFill>
                <a:srgbClr val="000000"/>
              </a:solidFill>
            </a:ln>
          </c:spPr>
          <c:dLbls>
            <c:numFmt formatCode="General" sourceLinked="1"/>
            <c:txPr>
              <a:bodyPr/>
              <a:lstStyle/>
              <a:p>
                <a:pPr lvl="0">
                  <a:defRPr b="0" i="0" sz="800">
                    <a:latin typeface="+mn-lt"/>
                  </a:defRPr>
                </a:pPr>
              </a:p>
            </c:txPr>
            <c:showLegendKey val="0"/>
            <c:showVal val="1"/>
            <c:showCatName val="0"/>
            <c:showSerName val="0"/>
            <c:showPercent val="0"/>
            <c:showBubbleSize val="0"/>
          </c:dLbls>
          <c:cat>
            <c:strRef>
              <c:f>'Case 2 - Sales - Pivot2'!$A$4:$A$15</c:f>
            </c:strRef>
          </c:cat>
          <c:val>
            <c:numRef>
              <c:f>'Case 2 - Sales - Pivot2'!$C$4:$C$15</c:f>
              <c:numCache/>
            </c:numRef>
          </c:val>
        </c:ser>
        <c:ser>
          <c:idx val="2"/>
          <c:order val="2"/>
          <c:cat>
            <c:strRef>
              <c:f>'Case 2 - Sales - Pivot2'!$A$4:$A$15</c:f>
            </c:strRef>
          </c:cat>
          <c:val>
            <c:numRef>
              <c:f>'Case 2 - Sales - Pivot2'!$D$3:$D$15</c:f>
              <c:numCache/>
            </c:numRef>
          </c:val>
        </c:ser>
        <c:axId val="2124557243"/>
        <c:axId val="420541651"/>
      </c:barChart>
      <c:catAx>
        <c:axId val="21245572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420541651"/>
      </c:catAx>
      <c:valAx>
        <c:axId val="42054165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124557243"/>
      </c:valAx>
    </c:plotArea>
    <c:legend>
      <c:legendPos val="r"/>
      <c:layout>
        <c:manualLayout>
          <c:xMode val="edge"/>
          <c:yMode val="edge"/>
          <c:x val="0.591274255345446"/>
          <c:y val="0.114204003813155"/>
        </c:manualLayout>
      </c:layout>
      <c:overlay val="0"/>
      <c:txPr>
        <a:bodyPr/>
        <a:lstStyle/>
        <a:p>
          <a:pPr lvl="0">
            <a:defRPr b="0" i="0" sz="90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19050</xdr:colOff>
      <xdr:row>9</xdr:row>
      <xdr:rowOff>161925</xdr:rowOff>
    </xdr:from>
    <xdr:ext cx="6315075" cy="3619500"/>
    <xdr:sp>
      <xdr:nvSpPr>
        <xdr:cNvPr id="3" name="Shape 3"/>
        <xdr:cNvSpPr txBox="1"/>
      </xdr:nvSpPr>
      <xdr:spPr>
        <a:xfrm>
          <a:off x="2193225" y="1975013"/>
          <a:ext cx="6305550" cy="3609975"/>
        </a:xfrm>
        <a:prstGeom prst="rect">
          <a:avLst/>
        </a:prstGeom>
        <a:solidFill>
          <a:srgbClr val="D8F1F3"/>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Insight:</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Although the orders generated 248K in gains, but these were outweighed by 438K in losses, leading to a net deficit of 190K. </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Recommended action plan:</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1. Re-evaluate the selling price of products that generate losses. </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Cherimoya sold in total 70 items from 2 transactions. But both transactions resulted loss eventhough cherimoya is relatively high selling items. I suggest to rise the price for Cherimoya and other loss generated product that sells high quantity (e.g. coconut, huckleberry, mulberry, pear).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Since these items are relatively high demand, thus drives better profit if the sellling price is adjusted higher.</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2. Discontinue product that generate loss and sold in low demand</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Boysenberry sold in relatively low demand (7 quantities from 2 transactions) and resulted loss. I suggest to discontinue the product and focus more on other products that generate profit and in high demand.</a:t>
          </a:r>
          <a:endParaRPr sz="1100"/>
        </a:p>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0</xdr:colOff>
      <xdr:row>5</xdr:row>
      <xdr:rowOff>9525</xdr:rowOff>
    </xdr:from>
    <xdr:ext cx="6334125" cy="4391025"/>
    <xdr:sp>
      <xdr:nvSpPr>
        <xdr:cNvPr id="4" name="Shape 4"/>
        <xdr:cNvSpPr txBox="1"/>
      </xdr:nvSpPr>
      <xdr:spPr>
        <a:xfrm>
          <a:off x="2183700" y="1589250"/>
          <a:ext cx="6324600" cy="4381500"/>
        </a:xfrm>
        <a:prstGeom prst="rect">
          <a:avLst/>
        </a:prstGeom>
        <a:solidFill>
          <a:srgbClr val="D8F1F3"/>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Recommended action plan:</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1. Re-evaluate the selling price of products that generate losses. </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Physalis (rank 64), Pomegranate (rank 60), Pomelo (rank 63) are example of product that generate significant loss but the stock available is more than pieces sold, suggesting this is slow moving product.</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Bundle this product with high moving product to reduce over-stock and reduce their loss</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2. Top 10 product that nearly running out stock and need restock</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For product that nearly running out stock (Banana, Bilberry, Currant):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Ensure the stock ready before next order. I suggest minimum stock available 1,5 - 2x the selling piece.</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Adjust the price higher to maximize the generated profit. Invest more resource on this product</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Better strategy in production planning and item supply to ensure the stock always available to purchase</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For product that need restock (Cherry, Cloudberry, Durian):</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Audit the product stock supply and purchase pattern to investigate why these product running out stock. Probably high demand but low supply capacity.</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Build strategy to ensure stock always ready before next order, I suggest minimum stock available 1,5x - 2x the selling piece.</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Adjust the price higher to maximize the generated profit. Invest more resource on this product.</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38100</xdr:colOff>
      <xdr:row>0</xdr:row>
      <xdr:rowOff>190500</xdr:rowOff>
    </xdr:from>
    <xdr:ext cx="7562850" cy="4029075"/>
    <xdr:graphicFrame>
      <xdr:nvGraphicFramePr>
        <xdr:cNvPr id="1505884905"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11</xdr:col>
      <xdr:colOff>38100</xdr:colOff>
      <xdr:row>21</xdr:row>
      <xdr:rowOff>76200</xdr:rowOff>
    </xdr:from>
    <xdr:ext cx="7553325" cy="3962400"/>
    <xdr:graphicFrame>
      <xdr:nvGraphicFramePr>
        <xdr:cNvPr id="1935799909"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28575</xdr:colOff>
      <xdr:row>14</xdr:row>
      <xdr:rowOff>161925</xdr:rowOff>
    </xdr:from>
    <xdr:ext cx="11106150" cy="4562475"/>
    <xdr:sp>
      <xdr:nvSpPr>
        <xdr:cNvPr id="5" name="Shape 5"/>
        <xdr:cNvSpPr txBox="1"/>
      </xdr:nvSpPr>
      <xdr:spPr>
        <a:xfrm>
          <a:off x="0" y="1503525"/>
          <a:ext cx="10692000" cy="455295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Insights:</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1. Facebook Leads strongly drive New Chats</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Insight: Trends show that increases in Facebook Leads consistently align with increases in New Chats, for example June dip &gt; both metrics are down, October peak &gt; both metrics up). This suggests the two are not independent metrics.</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Action Plan: Choose one of the metrics as the primary driver metric. Instead of splitting resources on both, double down on optimizing on one of the metrics (for example perform FB Leads campaigns). Confirm the strength of this correlation with regression analysis and more data point, also simplify KPI reporting to focus on FB Leads.</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2. December 2020 is the highest sales and website session peak</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Insight: December had the highest website sessions (45k) and the highest sales (1,624, nearly double the overall average). Conversion rates (Sales/FB Leads and Sales/New Chats) also peaked, showing high-intent customers, not just higher traffic.</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Action Plan: Build a </a:t>
          </a:r>
          <a:r>
            <a:rPr b="1" lang="en-US" sz="1100">
              <a:solidFill>
                <a:schemeClr val="dk1"/>
              </a:solidFill>
              <a:latin typeface="Arial"/>
              <a:ea typeface="Arial"/>
              <a:cs typeface="Arial"/>
              <a:sym typeface="Arial"/>
            </a:rPr>
            <a:t>holiday playbook</a:t>
          </a:r>
          <a:r>
            <a:rPr lang="en-US" sz="1100">
              <a:solidFill>
                <a:schemeClr val="dk1"/>
              </a:solidFill>
              <a:latin typeface="Arial"/>
              <a:ea typeface="Arial"/>
              <a:cs typeface="Arial"/>
              <a:sym typeface="Arial"/>
            </a:rPr>
            <a:t>: increase ad spend, launch promos, and prepare logistics to handle spikes in December and similar periods (Ramadan, back-to-school, long holidays) and replicate the messaging/targeting used in Dec campaigns for other peak seasons.</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3. Oct 2020 - Dec 2020 (Q4) consistently outperforms the average</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Insight: Average sales across April 2020 - Jan 2021 is 824. Oct (973), Nov (862), and Dec (1,624) all exceeded this average. This confirms Q4 as the company’s strongest quarter to boost sales.</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Action Plan: Treat Q4 as a profit generator, plan ahead by concentrating marketing spend, promos, and sales campaigns in this period. Build Q4-focused offers and build stock planning early to maximize returns.</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4. May 2020: High traffic, weak conversions</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Insight: May brought in 36k website sessions nearly matching October’s traffic, but sales (771) underperformed. This suggests a funnel leak: high traffic but low conversion.</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Action Plan: Audit May’s campaigns to see if traffic came from low-quality sources (e.g., paid ads, wrong audience). I suggest to check any barrier to acquire converted users, for example checkour process issues or maybe website loading or UI/UX issues. </a:t>
          </a:r>
          <a:endParaRPr sz="11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22</xdr:row>
      <xdr:rowOff>0</xdr:rowOff>
    </xdr:from>
    <xdr:ext cx="6734175" cy="3571875"/>
    <xdr:graphicFrame>
      <xdr:nvGraphicFramePr>
        <xdr:cNvPr id="1004157131"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571500</xdr:colOff>
      <xdr:row>1</xdr:row>
      <xdr:rowOff>28575</xdr:rowOff>
    </xdr:from>
    <xdr:ext cx="7181850" cy="6162675"/>
    <xdr:sp>
      <xdr:nvSpPr>
        <xdr:cNvPr id="6" name="Shape 6"/>
        <xdr:cNvSpPr txBox="1"/>
      </xdr:nvSpPr>
      <xdr:spPr>
        <a:xfrm>
          <a:off x="1759838" y="703425"/>
          <a:ext cx="7172325" cy="615315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Insights:</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1. Orders booked based on Source</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Insight: Orders booked via WhatsApp Chat clearly outperforms direct book from clinic (avg gap = 0), because 169 out of 182 orders (93%) came from WhatsApp Chat, versus only 13 from Clinic.</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Action Plan: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Use WhatsApp as the primary sales channel.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Invest in scaling WhatsApp service (trained agents, chatbots for FAQs, faster response times).</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Reduce clinic dependency by redirecting resources (on-site CS staff → WhatsApp handling).</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Run WhatsApp-first campaigns with direct booking links, reminders, and upsells.</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2. July &amp; August are order peaks</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Insight: July (30 orders) and August (30 orders) are the highest order months, well above the average of ~21 orders/month. Interestingly, Jul 2020 had relatively short booking gaps, shorter than average of booking (7,42 days), suggesting customers were more decisive to purchase service/product in this period.</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Action Plan:</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Treat July–Aug as seasonal high-demand months: allocate more staff, promo budgets, and targeted campaigns.</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Launch  seasonal packages, leveraging the shorter decision gap with flash deals to maximize conversions.</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Use insights from Jul–Aug campaigns as a blueprint to replicate peak demand in weaker months.</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3. September &amp; October are low performance month</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Insight: September (9 orders) and October (10 orders) are the lowest months. September also had the longest booking delay (17 days), suggesting customers are indecisive to make the purchase.</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Action Plan: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For September: Introduce time-limited urgency offers (discount countdowns, “book by X date” bundles) to shorten decision time.</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For October: Focus on engagement (personalized follow-ups, loyalty rewards, membership, first time member offers)</a:t>
          </a:r>
          <a:endParaRPr sz="11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16</xdr:row>
      <xdr:rowOff>9525</xdr:rowOff>
    </xdr:from>
    <xdr:ext cx="7858125" cy="4171950"/>
    <xdr:graphicFrame>
      <xdr:nvGraphicFramePr>
        <xdr:cNvPr id="1575981908" name="Chart 4"/>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304800</xdr:colOff>
      <xdr:row>2</xdr:row>
      <xdr:rowOff>0</xdr:rowOff>
    </xdr:from>
    <xdr:ext cx="7067550" cy="5905500"/>
    <xdr:sp>
      <xdr:nvSpPr>
        <xdr:cNvPr id="7" name="Shape 7"/>
        <xdr:cNvSpPr txBox="1"/>
      </xdr:nvSpPr>
      <xdr:spPr>
        <a:xfrm>
          <a:off x="1816988" y="832013"/>
          <a:ext cx="7058025" cy="58959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Insights:</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1. Bank Transfers is the most popular payment method. Multifinance is the second most popular.</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Insight: Although most orders are purchased via bank transfers, the order delay is higher than average order (8 days). </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Action Plan: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Provide more seamless purchase journey for customer, for example: QRIS payment system.</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Put Multifinance at the top option when user want to complete payment (shortened the user purchase journey)</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Launch co-branded discounts or loyalty perks with Multifinance providers to encourage migration from slower Bank Transfers to faster credit alternatives.</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2. Customer who purchase with BNI Credit Card has the longest booking delay</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Insight: Only 3 order purchased with BNI Credit Card and has the longest booking delay, showing the customer with this payment method hesitate to purchase and not familiar with the service (low order)</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Action Plan:</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Investigate BNI CC flow, what cause the customer to delay the purchase</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Partner with BNI to run exclusive promotions (e.g., 0% installment, cashback) to test whether low adoption is due to lack of incentives.</a:t>
          </a:r>
          <a:endParaRPr sz="1100"/>
        </a:p>
        <a:p>
          <a:pPr indent="0" lvl="0" marL="0" rtl="0" algn="l">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If the issues are structural, consider de-prioritizing this payment option in the UI</a:t>
          </a:r>
          <a:endParaRPr sz="1100"/>
        </a:p>
      </xdr:txBody>
    </xdr:sp>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1:F183" sheet="Case 2 - Sales"/>
  </cacheSource>
  <cacheFields>
    <cacheField name="MONTH" numFmtId="49">
      <sharedItems>
        <s v="March 2020"/>
        <s v="April 2020"/>
        <s v="May 2020"/>
        <s v="June 2020"/>
        <s v="July 2020"/>
        <s v="August 2020"/>
        <s v="September 2020"/>
        <s v="October 2020"/>
      </sharedItems>
    </cacheField>
    <cacheField name="Payment Method" numFmtId="0">
      <sharedItems>
        <s v="BCA Credit Card"/>
        <s v="Pay at Clinic"/>
        <s v="CIMB Credit Card"/>
        <s v="Bank Transfer"/>
        <s v="Multifinance"/>
        <s v="BCA Virtual Account"/>
        <s v="Citi Credit Card"/>
        <s v="Permata Credit Card"/>
        <s v="Mega Credit Card"/>
        <s v="BNI Credit Card"/>
        <s v="MNC Credit Card"/>
      </sharedItems>
    </cacheField>
    <cacheField name="Gap Since First Chat (Days)" numFmtId="3">
      <sharedItems containsSemiMixedTypes="0" containsString="0" containsNumber="1" containsInteger="1">
        <n v="26.0"/>
        <n v="0.0"/>
        <n v="11.0"/>
        <n v="29.0"/>
        <n v="90.0"/>
        <n v="10.0"/>
        <n v="2.0"/>
        <n v="8.0"/>
        <n v="5.0"/>
        <n v="1.0"/>
        <n v="27.0"/>
        <n v="14.0"/>
        <n v="3.0"/>
        <n v="45.0"/>
        <n v="76.0"/>
        <n v="23.0"/>
        <n v="12.0"/>
        <n v="44.0"/>
        <n v="43.0"/>
        <n v="53.0"/>
        <n v="32.0"/>
        <n v="67.0"/>
        <n v="9.0"/>
        <n v="24.0"/>
        <n v="18.0"/>
        <n v="4.0"/>
        <n v="6.0"/>
        <n v="42.0"/>
        <n v="7.0"/>
        <n v="38.0"/>
        <n v="50.0"/>
        <n v="16.0"/>
        <n v="17.0"/>
        <n v="56.0"/>
        <n v="31.0"/>
        <n v="33.0"/>
        <n v="52.0"/>
      </sharedItems>
    </cacheField>
    <cacheField name="Source" numFmtId="3">
      <sharedItems>
        <s v="WhatsApp Chat"/>
        <s v="Clinic"/>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Case 2 - Sales - Pivot1" cacheId="0" dataCaption="" compact="0" compactData="0">
  <location ref="A3:D21" firstHeaderRow="0" firstDataRow="3" firstDataCol="0"/>
  <pivotFields>
    <pivotField name="MONTH" axis="axisRow" dataField="1" compact="0" numFmtId="49" outline="0" multipleItemSelectionAllowed="1" showAll="0" sortType="ascending">
      <items>
        <item x="1"/>
        <item x="5"/>
        <item x="4"/>
        <item x="3"/>
        <item x="0"/>
        <item x="2"/>
        <item x="7"/>
        <item x="6"/>
        <item t="default"/>
      </items>
    </pivotField>
    <pivotField name="Payment Method" compact="0" outline="0" multipleItemSelectionAllowed="1" showAll="0">
      <items>
        <item x="0"/>
        <item x="1"/>
        <item x="2"/>
        <item x="3"/>
        <item x="4"/>
        <item x="5"/>
        <item x="6"/>
        <item x="7"/>
        <item x="8"/>
        <item x="9"/>
        <item x="10"/>
        <item t="default"/>
      </items>
    </pivotField>
    <pivotField name="Gap Since First Chat (Day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Source" axis="axisRow" compact="0" numFmtId="3" outline="0" multipleItemSelectionAllowed="1" showAll="0" sortType="ascending">
      <items>
        <item x="1"/>
        <item x="0"/>
        <item t="default"/>
      </items>
    </pivotField>
  </pivotFields>
  <rowFields>
    <field x="3"/>
    <field x="0"/>
  </rowFields>
  <colFields>
    <field x="-2"/>
  </colFields>
  <dataFields>
    <dataField name="Total Orders" fld="0" subtotal="count" baseField="0"/>
    <dataField name="Avg of Gap Since First Chat (Days)" fld="2" subtotal="average" baseField="0"/>
  </dataFields>
</pivotTableDefinition>
</file>

<file path=xl/pivotTables/pivotTable2.xml><?xml version="1.0" encoding="utf-8"?>
<pivotTableDefinition xmlns="http://schemas.openxmlformats.org/spreadsheetml/2006/main" name="Case 2 - Sales - Pivot2" cacheId="0" dataCaption="" compact="0" compactData="0">
  <location ref="A3:D17" firstHeaderRow="0" firstDataRow="3" firstDataCol="0"/>
  <pivotFields>
    <pivotField name="MONTH" compact="0" numFmtId="49" outline="0" multipleItemSelectionAllowed="1" showAll="0">
      <items>
        <item x="0"/>
        <item x="1"/>
        <item x="2"/>
        <item x="3"/>
        <item x="4"/>
        <item x="5"/>
        <item x="6"/>
        <item x="7"/>
        <item t="default"/>
      </items>
    </pivotField>
    <pivotField name="Payment Method" axis="axisRow" dataField="1" compact="0" outline="0" multipleItemSelectionAllowed="1" showAll="0" sortType="ascending">
      <items>
        <item x="3"/>
        <item x="0"/>
        <item x="5"/>
        <item x="9"/>
        <item x="2"/>
        <item x="6"/>
        <item x="8"/>
        <item x="10"/>
        <item x="4"/>
        <item x="1"/>
        <item x="7"/>
        <item t="default"/>
      </items>
    </pivotField>
    <pivotField name="Gap Since First Chat (Days)"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Source" axis="axisRow" compact="0" numFmtId="3" outline="0" multipleItemSelectionAllowed="1" showAll="0" sortType="ascending">
      <items>
        <item x="1"/>
        <item x="0"/>
        <item t="default"/>
      </items>
    </pivotField>
  </pivotFields>
  <rowFields>
    <field x="3"/>
    <field x="1"/>
  </rowFields>
  <colFields>
    <field x="-2"/>
  </colFields>
  <dataFields>
    <dataField name="Numbers of Orders" fld="1" subtotal="count" baseField="0"/>
    <dataField name="Average of Gap Since First Chat (Days)" fld="2" subtotal="average"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63"/>
    <col customWidth="1" min="2" max="2" width="18.75"/>
    <col customWidth="1" min="3" max="5" width="12.63"/>
    <col customWidth="1" min="6" max="6" width="13.25"/>
    <col customWidth="1" min="8" max="8" width="21.0"/>
  </cols>
  <sheetData>
    <row r="1" ht="15.75" customHeight="1">
      <c r="A1" s="1" t="s">
        <v>0</v>
      </c>
      <c r="B1" s="2"/>
      <c r="C1" s="2"/>
      <c r="D1" s="2"/>
      <c r="E1" s="2"/>
      <c r="F1" s="2"/>
      <c r="G1" s="2"/>
      <c r="H1" s="2"/>
      <c r="I1" s="2"/>
      <c r="J1" s="2"/>
      <c r="K1" s="2"/>
      <c r="L1" s="2"/>
      <c r="M1" s="2"/>
      <c r="N1" s="2"/>
      <c r="O1" s="2"/>
      <c r="P1" s="2"/>
      <c r="Q1" s="2"/>
      <c r="R1" s="2"/>
      <c r="S1" s="2"/>
      <c r="T1" s="2"/>
      <c r="U1" s="2"/>
      <c r="V1" s="2"/>
      <c r="W1" s="2"/>
      <c r="X1" s="2"/>
      <c r="Y1" s="2"/>
      <c r="Z1" s="2"/>
    </row>
    <row r="2" ht="15.75" customHeight="1">
      <c r="A2" s="2"/>
      <c r="B2" s="2"/>
      <c r="C2" s="2"/>
      <c r="D2" s="2"/>
      <c r="E2" s="2"/>
      <c r="F2" s="2"/>
      <c r="G2" s="2"/>
      <c r="H2" s="2"/>
      <c r="I2" s="2"/>
      <c r="J2" s="2"/>
      <c r="K2" s="2"/>
      <c r="L2" s="2"/>
      <c r="M2" s="2"/>
      <c r="N2" s="2"/>
      <c r="O2" s="2"/>
      <c r="P2" s="2"/>
      <c r="Q2" s="2"/>
      <c r="R2" s="2"/>
      <c r="S2" s="2"/>
      <c r="T2" s="2"/>
      <c r="U2" s="2"/>
      <c r="V2" s="2"/>
      <c r="W2" s="2"/>
      <c r="X2" s="2"/>
      <c r="Y2" s="2"/>
      <c r="Z2" s="2"/>
    </row>
    <row r="3" ht="15.75" customHeight="1">
      <c r="A3" s="3" t="s">
        <v>1</v>
      </c>
      <c r="B3" s="2"/>
      <c r="C3" s="2"/>
      <c r="D3" s="2"/>
      <c r="E3" s="2"/>
      <c r="F3" s="2"/>
      <c r="G3" s="2"/>
      <c r="H3" s="2"/>
      <c r="I3" s="2"/>
      <c r="J3" s="2"/>
      <c r="K3" s="2"/>
      <c r="L3" s="2"/>
      <c r="M3" s="2"/>
      <c r="N3" s="2"/>
      <c r="O3" s="2"/>
      <c r="P3" s="2"/>
      <c r="Q3" s="2"/>
      <c r="R3" s="2"/>
      <c r="S3" s="2"/>
      <c r="T3" s="2"/>
      <c r="U3" s="2"/>
      <c r="V3" s="2"/>
      <c r="W3" s="2"/>
      <c r="X3" s="2"/>
      <c r="Y3" s="2"/>
      <c r="Z3" s="2"/>
    </row>
    <row r="4" ht="31.5" customHeight="1">
      <c r="A4" s="4" t="s">
        <v>2</v>
      </c>
      <c r="B4" s="4" t="s">
        <v>3</v>
      </c>
      <c r="C4" s="5" t="s">
        <v>4</v>
      </c>
      <c r="D4" s="5" t="s">
        <v>5</v>
      </c>
      <c r="E4" s="4" t="s">
        <v>6</v>
      </c>
      <c r="F4" s="5" t="s">
        <v>7</v>
      </c>
      <c r="G4" s="2"/>
      <c r="H4" s="2"/>
      <c r="I4" s="2"/>
      <c r="J4" s="2"/>
      <c r="K4" s="2"/>
      <c r="L4" s="2"/>
      <c r="M4" s="2"/>
      <c r="N4" s="2"/>
      <c r="O4" s="2"/>
      <c r="P4" s="2"/>
      <c r="Q4" s="2"/>
      <c r="R4" s="2"/>
      <c r="S4" s="2"/>
      <c r="T4" s="2"/>
      <c r="U4" s="2"/>
      <c r="V4" s="2"/>
      <c r="W4" s="2"/>
      <c r="X4" s="2"/>
      <c r="Y4" s="2"/>
      <c r="Z4" s="2"/>
    </row>
    <row r="5" ht="15.75" customHeight="1">
      <c r="A5" s="6">
        <v>1.0</v>
      </c>
      <c r="B5" s="7" t="s">
        <v>8</v>
      </c>
      <c r="C5" s="8">
        <f t="array" ref="C5">INDEX('Spreadsheet Exercise - Data'!B:B,MATCH(B5,'Spreadsheet Exercise - Data'!A:A,0))</f>
        <v>500</v>
      </c>
      <c r="D5" s="8">
        <f t="array" ref="D5">INDEX('Spreadsheet Exercise - Data'!C:C,MATCH(B5,'Spreadsheet Exercise - Data'!A:A,0))</f>
        <v>780</v>
      </c>
      <c r="E5" s="9">
        <v>3.0</v>
      </c>
      <c r="F5" s="8">
        <f t="shared" ref="F5:F144" si="1">(D5*E5)-(C5*E5)</f>
        <v>840</v>
      </c>
      <c r="G5" s="10"/>
      <c r="H5" s="10"/>
      <c r="I5" s="10"/>
      <c r="J5" s="10"/>
      <c r="K5" s="10"/>
      <c r="L5" s="10"/>
      <c r="M5" s="10"/>
      <c r="N5" s="10"/>
      <c r="O5" s="10"/>
      <c r="P5" s="10"/>
      <c r="Q5" s="10"/>
      <c r="R5" s="10"/>
      <c r="S5" s="10"/>
      <c r="T5" s="10"/>
      <c r="U5" s="10"/>
      <c r="V5" s="10"/>
      <c r="W5" s="10"/>
      <c r="X5" s="10"/>
      <c r="Y5" s="10"/>
      <c r="Z5" s="10"/>
    </row>
    <row r="6" ht="15.75" customHeight="1">
      <c r="A6" s="6">
        <v>2.0</v>
      </c>
      <c r="B6" s="7" t="s">
        <v>9</v>
      </c>
      <c r="C6" s="8">
        <f t="array" ref="C6">INDEX('Spreadsheet Exercise - Data'!B:B,MATCH(B6,'Spreadsheet Exercise - Data'!A:A,0))</f>
        <v>1000</v>
      </c>
      <c r="D6" s="8">
        <f t="array" ref="D6">INDEX('Spreadsheet Exercise - Data'!C:C,MATCH(B6,'Spreadsheet Exercise - Data'!A:A,0))</f>
        <v>1550</v>
      </c>
      <c r="E6" s="9">
        <v>4.0</v>
      </c>
      <c r="F6" s="8">
        <f t="shared" si="1"/>
        <v>2200</v>
      </c>
      <c r="G6" s="10"/>
      <c r="H6" s="10" t="s">
        <v>10</v>
      </c>
      <c r="I6" s="10"/>
      <c r="J6" s="10"/>
      <c r="K6" s="10"/>
      <c r="L6" s="10"/>
      <c r="M6" s="10"/>
      <c r="N6" s="10"/>
      <c r="O6" s="10"/>
      <c r="P6" s="10"/>
      <c r="Q6" s="10"/>
      <c r="R6" s="10"/>
      <c r="S6" s="10"/>
      <c r="T6" s="10"/>
      <c r="U6" s="10"/>
      <c r="V6" s="10"/>
      <c r="W6" s="10"/>
      <c r="X6" s="10"/>
      <c r="Y6" s="10"/>
      <c r="Z6" s="10"/>
    </row>
    <row r="7" ht="15.75" customHeight="1">
      <c r="A7" s="6">
        <v>3.0</v>
      </c>
      <c r="B7" s="7" t="s">
        <v>11</v>
      </c>
      <c r="C7" s="8">
        <f t="array" ref="C7">INDEX('Spreadsheet Exercise - Data'!B:B,MATCH(B7,'Spreadsheet Exercise - Data'!A:A,0))</f>
        <v>1800</v>
      </c>
      <c r="D7" s="8">
        <f t="array" ref="D7">INDEX('Spreadsheet Exercise - Data'!C:C,MATCH(B7,'Spreadsheet Exercise - Data'!A:A,0))</f>
        <v>2790</v>
      </c>
      <c r="E7" s="9">
        <v>10.0</v>
      </c>
      <c r="F7" s="8">
        <f t="shared" si="1"/>
        <v>9900</v>
      </c>
      <c r="G7" s="10"/>
      <c r="H7" s="10" t="s">
        <v>12</v>
      </c>
      <c r="I7" s="10">
        <f>SUMIF($F$5:$F$144,"&lt;=0")</f>
        <v>-438490</v>
      </c>
      <c r="J7" s="10"/>
      <c r="K7" s="10"/>
      <c r="L7" s="10"/>
      <c r="M7" s="10"/>
      <c r="N7" s="10"/>
      <c r="O7" s="10"/>
      <c r="P7" s="10"/>
      <c r="Q7" s="10"/>
      <c r="R7" s="10"/>
      <c r="S7" s="10"/>
      <c r="T7" s="10"/>
      <c r="U7" s="10"/>
      <c r="V7" s="10"/>
      <c r="W7" s="10"/>
      <c r="X7" s="10"/>
      <c r="Y7" s="10"/>
      <c r="Z7" s="10"/>
    </row>
    <row r="8" ht="15.75" customHeight="1">
      <c r="A8" s="6">
        <v>4.0</v>
      </c>
      <c r="B8" s="7" t="s">
        <v>13</v>
      </c>
      <c r="C8" s="8">
        <f t="array" ref="C8">INDEX('Spreadsheet Exercise - Data'!B:B,MATCH(B8,'Spreadsheet Exercise - Data'!A:A,0))</f>
        <v>800</v>
      </c>
      <c r="D8" s="8">
        <f t="array" ref="D8">INDEX('Spreadsheet Exercise - Data'!C:C,MATCH(B8,'Spreadsheet Exercise - Data'!A:A,0))</f>
        <v>1240</v>
      </c>
      <c r="E8" s="9">
        <v>3.0</v>
      </c>
      <c r="F8" s="8">
        <f t="shared" si="1"/>
        <v>1320</v>
      </c>
      <c r="G8" s="10"/>
      <c r="H8" s="10" t="s">
        <v>14</v>
      </c>
      <c r="I8" s="10">
        <f>SUMIF($F$5:$F$144,"&gt;0")</f>
        <v>248200</v>
      </c>
      <c r="J8" s="10"/>
      <c r="K8" s="10"/>
      <c r="L8" s="10"/>
      <c r="M8" s="10"/>
      <c r="N8" s="10"/>
      <c r="O8" s="10"/>
      <c r="P8" s="10"/>
      <c r="Q8" s="10"/>
      <c r="R8" s="10"/>
      <c r="S8" s="10"/>
      <c r="T8" s="10"/>
      <c r="U8" s="10"/>
      <c r="V8" s="10"/>
      <c r="W8" s="10"/>
      <c r="X8" s="10"/>
      <c r="Y8" s="10"/>
      <c r="Z8" s="10"/>
    </row>
    <row r="9" ht="15.75" customHeight="1">
      <c r="A9" s="6">
        <v>5.0</v>
      </c>
      <c r="B9" s="7" t="s">
        <v>15</v>
      </c>
      <c r="C9" s="8">
        <f t="array" ref="C9">INDEX('Spreadsheet Exercise - Data'!B:B,MATCH(B9,'Spreadsheet Exercise - Data'!A:A,0))</f>
        <v>1200</v>
      </c>
      <c r="D9" s="8">
        <f t="array" ref="D9">INDEX('Spreadsheet Exercise - Data'!C:C,MATCH(B9,'Spreadsheet Exercise - Data'!A:A,0))</f>
        <v>1090</v>
      </c>
      <c r="E9" s="9">
        <v>4.0</v>
      </c>
      <c r="F9" s="8">
        <f t="shared" si="1"/>
        <v>-440</v>
      </c>
      <c r="G9" s="10"/>
      <c r="H9" s="10" t="s">
        <v>16</v>
      </c>
      <c r="I9" s="11">
        <f>SUM(I7:I8)</f>
        <v>-190290</v>
      </c>
      <c r="J9" s="10"/>
      <c r="K9" s="10"/>
      <c r="L9" s="10"/>
      <c r="M9" s="10"/>
      <c r="N9" s="10"/>
      <c r="O9" s="10"/>
      <c r="P9" s="10"/>
      <c r="Q9" s="10"/>
      <c r="R9" s="10"/>
      <c r="S9" s="10"/>
      <c r="T9" s="10"/>
      <c r="U9" s="10"/>
      <c r="V9" s="10"/>
      <c r="W9" s="10"/>
      <c r="X9" s="10"/>
      <c r="Y9" s="10"/>
      <c r="Z9" s="10"/>
    </row>
    <row r="10" ht="15.75" customHeight="1">
      <c r="A10" s="6">
        <v>6.0</v>
      </c>
      <c r="B10" s="7" t="s">
        <v>17</v>
      </c>
      <c r="C10" s="8">
        <f t="array" ref="C10">INDEX('Spreadsheet Exercise - Data'!B:B,MATCH(B10,'Spreadsheet Exercise - Data'!A:A,0))</f>
        <v>1000</v>
      </c>
      <c r="D10" s="8">
        <f t="array" ref="D10">INDEX('Spreadsheet Exercise - Data'!C:C,MATCH(B10,'Spreadsheet Exercise - Data'!A:A,0))</f>
        <v>1550</v>
      </c>
      <c r="E10" s="9">
        <v>20.0</v>
      </c>
      <c r="F10" s="8">
        <f t="shared" si="1"/>
        <v>11000</v>
      </c>
      <c r="G10" s="10"/>
      <c r="H10" s="10"/>
      <c r="I10" s="10"/>
      <c r="J10" s="10"/>
      <c r="K10" s="10"/>
      <c r="L10" s="10"/>
      <c r="M10" s="10"/>
      <c r="N10" s="10"/>
      <c r="O10" s="10"/>
      <c r="P10" s="10"/>
      <c r="Q10" s="10"/>
      <c r="R10" s="10"/>
      <c r="S10" s="10"/>
      <c r="T10" s="10"/>
      <c r="U10" s="10"/>
      <c r="V10" s="10"/>
      <c r="W10" s="10"/>
      <c r="X10" s="10"/>
      <c r="Y10" s="10"/>
      <c r="Z10" s="10"/>
    </row>
    <row r="11" ht="15.75" customHeight="1">
      <c r="A11" s="6">
        <v>7.0</v>
      </c>
      <c r="B11" s="7" t="s">
        <v>18</v>
      </c>
      <c r="C11" s="8">
        <f t="array" ref="C11">INDEX('Spreadsheet Exercise - Data'!B:B,MATCH(B11,'Spreadsheet Exercise - Data'!A:A,0))</f>
        <v>1100</v>
      </c>
      <c r="D11" s="8">
        <f t="array" ref="D11">INDEX('Spreadsheet Exercise - Data'!C:C,MATCH(B11,'Spreadsheet Exercise - Data'!A:A,0))</f>
        <v>1710</v>
      </c>
      <c r="E11" s="9">
        <v>40.0</v>
      </c>
      <c r="F11" s="8">
        <f t="shared" si="1"/>
        <v>24400</v>
      </c>
      <c r="G11" s="10"/>
      <c r="H11" s="10"/>
      <c r="I11" s="10"/>
      <c r="J11" s="10"/>
      <c r="K11" s="10"/>
      <c r="L11" s="10"/>
      <c r="M11" s="10"/>
      <c r="N11" s="10"/>
      <c r="O11" s="10"/>
      <c r="P11" s="10"/>
      <c r="Q11" s="10"/>
      <c r="R11" s="10"/>
      <c r="S11" s="10"/>
      <c r="T11" s="10"/>
      <c r="U11" s="10"/>
      <c r="V11" s="10"/>
      <c r="W11" s="10"/>
      <c r="X11" s="10"/>
      <c r="Y11" s="10"/>
      <c r="Z11" s="10"/>
    </row>
    <row r="12" ht="15.75" customHeight="1">
      <c r="A12" s="6">
        <v>8.0</v>
      </c>
      <c r="B12" s="7" t="s">
        <v>19</v>
      </c>
      <c r="C12" s="8">
        <f t="array" ref="C12">INDEX('Spreadsheet Exercise - Data'!B:B,MATCH(B12,'Spreadsheet Exercise - Data'!A:A,0))</f>
        <v>2800</v>
      </c>
      <c r="D12" s="8">
        <f t="array" ref="D12">INDEX('Spreadsheet Exercise - Data'!C:C,MATCH(B12,'Spreadsheet Exercise - Data'!A:A,0))</f>
        <v>2790</v>
      </c>
      <c r="E12" s="9">
        <v>30.0</v>
      </c>
      <c r="F12" s="8">
        <f t="shared" si="1"/>
        <v>-300</v>
      </c>
      <c r="G12" s="10"/>
      <c r="H12" s="10"/>
      <c r="I12" s="10"/>
      <c r="J12" s="10"/>
      <c r="K12" s="10"/>
      <c r="L12" s="10"/>
      <c r="M12" s="10"/>
      <c r="N12" s="10"/>
      <c r="O12" s="10"/>
      <c r="P12" s="10"/>
      <c r="Q12" s="10"/>
      <c r="R12" s="10"/>
      <c r="S12" s="10"/>
      <c r="T12" s="10"/>
      <c r="U12" s="10"/>
      <c r="V12" s="10"/>
      <c r="W12" s="10"/>
      <c r="X12" s="10"/>
      <c r="Y12" s="10"/>
      <c r="Z12" s="10"/>
    </row>
    <row r="13" ht="15.75" customHeight="1">
      <c r="A13" s="6">
        <v>9.0</v>
      </c>
      <c r="B13" s="7" t="s">
        <v>20</v>
      </c>
      <c r="C13" s="8">
        <f t="array" ref="C13">INDEX('Spreadsheet Exercise - Data'!B:B,MATCH(B13,'Spreadsheet Exercise - Data'!A:A,0))</f>
        <v>1900</v>
      </c>
      <c r="D13" s="8">
        <f t="array" ref="D13">INDEX('Spreadsheet Exercise - Data'!C:C,MATCH(B13,'Spreadsheet Exercise - Data'!A:A,0))</f>
        <v>2950</v>
      </c>
      <c r="E13" s="9">
        <v>24.0</v>
      </c>
      <c r="F13" s="8">
        <f t="shared" si="1"/>
        <v>25200</v>
      </c>
      <c r="G13" s="10"/>
      <c r="H13" s="10"/>
      <c r="I13" s="10"/>
      <c r="J13" s="10"/>
      <c r="K13" s="10"/>
      <c r="L13" s="10"/>
      <c r="M13" s="10"/>
      <c r="N13" s="10"/>
      <c r="O13" s="10"/>
      <c r="P13" s="10"/>
      <c r="Q13" s="10"/>
      <c r="R13" s="10"/>
      <c r="S13" s="10"/>
      <c r="T13" s="10"/>
      <c r="U13" s="10"/>
      <c r="V13" s="10"/>
      <c r="W13" s="10"/>
      <c r="X13" s="10"/>
      <c r="Y13" s="10"/>
      <c r="Z13" s="10"/>
    </row>
    <row r="14" ht="15.75" customHeight="1">
      <c r="A14" s="6">
        <v>10.0</v>
      </c>
      <c r="B14" s="7" t="s">
        <v>21</v>
      </c>
      <c r="C14" s="8">
        <f t="array" ref="C14">INDEX('Spreadsheet Exercise - Data'!B:B,MATCH(B14,'Spreadsheet Exercise - Data'!A:A,0))</f>
        <v>1600</v>
      </c>
      <c r="D14" s="8">
        <f t="array" ref="D14">INDEX('Spreadsheet Exercise - Data'!C:C,MATCH(B14,'Spreadsheet Exercise - Data'!A:A,0))</f>
        <v>1550</v>
      </c>
      <c r="E14" s="9">
        <v>3.0</v>
      </c>
      <c r="F14" s="8">
        <f t="shared" si="1"/>
        <v>-150</v>
      </c>
      <c r="G14" s="10"/>
      <c r="H14" s="10"/>
      <c r="I14" s="10"/>
      <c r="J14" s="10"/>
      <c r="K14" s="10"/>
      <c r="L14" s="10"/>
      <c r="M14" s="10"/>
      <c r="N14" s="10"/>
      <c r="O14" s="10"/>
      <c r="P14" s="10"/>
      <c r="Q14" s="10"/>
      <c r="R14" s="10"/>
      <c r="S14" s="10"/>
      <c r="T14" s="10"/>
      <c r="U14" s="10"/>
      <c r="V14" s="10"/>
      <c r="W14" s="10"/>
      <c r="X14" s="10"/>
      <c r="Y14" s="10"/>
      <c r="Z14" s="10"/>
    </row>
    <row r="15" ht="15.75" customHeight="1">
      <c r="A15" s="6">
        <v>11.0</v>
      </c>
      <c r="B15" s="7" t="s">
        <v>22</v>
      </c>
      <c r="C15" s="8">
        <f t="array" ref="C15">INDEX('Spreadsheet Exercise - Data'!B:B,MATCH(B15,'Spreadsheet Exercise - Data'!A:A,0))</f>
        <v>1820</v>
      </c>
      <c r="D15" s="8">
        <f t="array" ref="D15">INDEX('Spreadsheet Exercise - Data'!C:C,MATCH(B15,'Spreadsheet Exercise - Data'!A:A,0))</f>
        <v>2110</v>
      </c>
      <c r="E15" s="9">
        <v>4.0</v>
      </c>
      <c r="F15" s="8">
        <f t="shared" si="1"/>
        <v>1160</v>
      </c>
      <c r="G15" s="10"/>
      <c r="H15" s="10"/>
      <c r="I15" s="10"/>
      <c r="J15" s="10"/>
      <c r="K15" s="10"/>
      <c r="L15" s="10"/>
      <c r="M15" s="10"/>
      <c r="N15" s="10"/>
      <c r="O15" s="10"/>
      <c r="P15" s="10"/>
      <c r="Q15" s="10"/>
      <c r="R15" s="10"/>
      <c r="S15" s="10"/>
      <c r="T15" s="10"/>
      <c r="U15" s="10"/>
      <c r="V15" s="10"/>
      <c r="W15" s="10"/>
      <c r="X15" s="10"/>
      <c r="Y15" s="10"/>
      <c r="Z15" s="10"/>
    </row>
    <row r="16" ht="15.75" customHeight="1">
      <c r="A16" s="6">
        <v>12.0</v>
      </c>
      <c r="B16" s="7" t="s">
        <v>23</v>
      </c>
      <c r="C16" s="8">
        <f t="array" ref="C16">INDEX('Spreadsheet Exercise - Data'!B:B,MATCH(B16,'Spreadsheet Exercise - Data'!A:A,0))</f>
        <v>1890</v>
      </c>
      <c r="D16" s="8">
        <f t="array" ref="D16">INDEX('Spreadsheet Exercise - Data'!C:C,MATCH(B16,'Spreadsheet Exercise - Data'!A:A,0))</f>
        <v>2170</v>
      </c>
      <c r="E16" s="9">
        <v>10.0</v>
      </c>
      <c r="F16" s="8">
        <f t="shared" si="1"/>
        <v>2800</v>
      </c>
      <c r="G16" s="10"/>
      <c r="H16" s="10"/>
      <c r="I16" s="10"/>
      <c r="J16" s="10"/>
      <c r="K16" s="10"/>
      <c r="L16" s="10"/>
      <c r="M16" s="10"/>
      <c r="N16" s="10"/>
      <c r="O16" s="10"/>
      <c r="P16" s="10"/>
      <c r="Q16" s="10"/>
      <c r="R16" s="10"/>
      <c r="S16" s="10"/>
      <c r="T16" s="10"/>
      <c r="U16" s="10"/>
      <c r="V16" s="10"/>
      <c r="W16" s="10"/>
      <c r="X16" s="10"/>
      <c r="Y16" s="10"/>
      <c r="Z16" s="10"/>
    </row>
    <row r="17" ht="15.75" customHeight="1">
      <c r="A17" s="6">
        <v>13.0</v>
      </c>
      <c r="B17" s="7" t="s">
        <v>24</v>
      </c>
      <c r="C17" s="8">
        <f t="array" ref="C17">INDEX('Spreadsheet Exercise - Data'!B:B,MATCH(B17,'Spreadsheet Exercise - Data'!A:A,0))</f>
        <v>1970</v>
      </c>
      <c r="D17" s="8">
        <f t="array" ref="D17">INDEX('Spreadsheet Exercise - Data'!C:C,MATCH(B17,'Spreadsheet Exercise - Data'!A:A,0))</f>
        <v>2230</v>
      </c>
      <c r="E17" s="9">
        <v>3.0</v>
      </c>
      <c r="F17" s="8">
        <f t="shared" si="1"/>
        <v>780</v>
      </c>
      <c r="G17" s="10"/>
      <c r="H17" s="10"/>
      <c r="I17" s="10"/>
      <c r="J17" s="10"/>
      <c r="K17" s="10"/>
      <c r="L17" s="10"/>
      <c r="M17" s="10"/>
      <c r="N17" s="10"/>
      <c r="O17" s="10"/>
      <c r="P17" s="10"/>
      <c r="Q17" s="10"/>
      <c r="R17" s="10"/>
      <c r="S17" s="10"/>
      <c r="T17" s="10"/>
      <c r="U17" s="10"/>
      <c r="V17" s="10"/>
      <c r="W17" s="10"/>
      <c r="X17" s="10"/>
      <c r="Y17" s="10"/>
      <c r="Z17" s="10"/>
    </row>
    <row r="18" ht="15.75" customHeight="1">
      <c r="A18" s="6">
        <v>14.0</v>
      </c>
      <c r="B18" s="7" t="s">
        <v>25</v>
      </c>
      <c r="C18" s="8">
        <f t="array" ref="C18">INDEX('Spreadsheet Exercise - Data'!B:B,MATCH(B18,'Spreadsheet Exercise - Data'!A:A,0))</f>
        <v>2050</v>
      </c>
      <c r="D18" s="8">
        <f t="array" ref="D18">INDEX('Spreadsheet Exercise - Data'!C:C,MATCH(B18,'Spreadsheet Exercise - Data'!A:A,0))</f>
        <v>2290</v>
      </c>
      <c r="E18" s="9">
        <v>4.0</v>
      </c>
      <c r="F18" s="8">
        <f t="shared" si="1"/>
        <v>960</v>
      </c>
      <c r="G18" s="10"/>
      <c r="H18" s="10"/>
      <c r="I18" s="10"/>
      <c r="J18" s="10"/>
      <c r="K18" s="10"/>
      <c r="L18" s="10"/>
      <c r="M18" s="10"/>
      <c r="N18" s="10"/>
      <c r="O18" s="10"/>
      <c r="P18" s="10"/>
      <c r="Q18" s="10"/>
      <c r="R18" s="10"/>
      <c r="S18" s="10"/>
      <c r="T18" s="10"/>
      <c r="U18" s="10"/>
      <c r="V18" s="10"/>
      <c r="W18" s="10"/>
      <c r="X18" s="10"/>
      <c r="Y18" s="10"/>
      <c r="Z18" s="10"/>
    </row>
    <row r="19" ht="15.75" customHeight="1">
      <c r="A19" s="6">
        <v>15.0</v>
      </c>
      <c r="B19" s="7" t="s">
        <v>26</v>
      </c>
      <c r="C19" s="8">
        <f t="array" ref="C19">INDEX('Spreadsheet Exercise - Data'!B:B,MATCH(B19,'Spreadsheet Exercise - Data'!A:A,0))</f>
        <v>2130</v>
      </c>
      <c r="D19" s="8">
        <f t="array" ref="D19">INDEX('Spreadsheet Exercise - Data'!C:C,MATCH(B19,'Spreadsheet Exercise - Data'!A:A,0))</f>
        <v>2350</v>
      </c>
      <c r="E19" s="9">
        <v>20.0</v>
      </c>
      <c r="F19" s="8">
        <f t="shared" si="1"/>
        <v>4400</v>
      </c>
      <c r="G19" s="10"/>
      <c r="H19" s="10"/>
      <c r="I19" s="10"/>
      <c r="J19" s="10"/>
      <c r="K19" s="10"/>
      <c r="L19" s="10"/>
      <c r="M19" s="10"/>
      <c r="N19" s="10"/>
      <c r="O19" s="10"/>
      <c r="P19" s="10"/>
      <c r="Q19" s="10"/>
      <c r="R19" s="10"/>
      <c r="S19" s="10"/>
      <c r="T19" s="10"/>
      <c r="U19" s="10"/>
      <c r="V19" s="10"/>
      <c r="W19" s="10"/>
      <c r="X19" s="10"/>
      <c r="Y19" s="10"/>
      <c r="Z19" s="10"/>
    </row>
    <row r="20" ht="15.75" customHeight="1">
      <c r="A20" s="6">
        <v>16.0</v>
      </c>
      <c r="B20" s="7" t="s">
        <v>27</v>
      </c>
      <c r="C20" s="8">
        <f t="array" ref="C20">INDEX('Spreadsheet Exercise - Data'!B:B,MATCH(B20,'Spreadsheet Exercise - Data'!A:A,0))</f>
        <v>2210</v>
      </c>
      <c r="D20" s="8">
        <f t="array" ref="D20">INDEX('Spreadsheet Exercise - Data'!C:C,MATCH(B20,'Spreadsheet Exercise - Data'!A:A,0))</f>
        <v>2410</v>
      </c>
      <c r="E20" s="9">
        <v>40.0</v>
      </c>
      <c r="F20" s="8">
        <f t="shared" si="1"/>
        <v>8000</v>
      </c>
      <c r="G20" s="10"/>
      <c r="H20" s="10"/>
      <c r="I20" s="10"/>
      <c r="J20" s="10"/>
      <c r="K20" s="10"/>
      <c r="L20" s="10"/>
      <c r="M20" s="10"/>
      <c r="N20" s="10"/>
      <c r="O20" s="10"/>
      <c r="P20" s="10"/>
      <c r="Q20" s="10"/>
      <c r="R20" s="10"/>
      <c r="S20" s="10"/>
      <c r="T20" s="10"/>
      <c r="U20" s="10"/>
      <c r="V20" s="10"/>
      <c r="W20" s="10"/>
      <c r="X20" s="10"/>
      <c r="Y20" s="10"/>
      <c r="Z20" s="10"/>
    </row>
    <row r="21" ht="15.75" customHeight="1">
      <c r="A21" s="6">
        <v>17.0</v>
      </c>
      <c r="B21" s="7" t="s">
        <v>28</v>
      </c>
      <c r="C21" s="8">
        <f t="array" ref="C21">INDEX('Spreadsheet Exercise - Data'!B:B,MATCH(B21,'Spreadsheet Exercise - Data'!A:A,0))</f>
        <v>2280</v>
      </c>
      <c r="D21" s="8">
        <f t="array" ref="D21">INDEX('Spreadsheet Exercise - Data'!C:C,MATCH(B21,'Spreadsheet Exercise - Data'!A:A,0))</f>
        <v>2470</v>
      </c>
      <c r="E21" s="9">
        <v>30.0</v>
      </c>
      <c r="F21" s="8">
        <f t="shared" si="1"/>
        <v>5700</v>
      </c>
      <c r="G21" s="10"/>
      <c r="H21" s="10"/>
      <c r="I21" s="10"/>
      <c r="J21" s="10"/>
      <c r="K21" s="10"/>
      <c r="L21" s="10"/>
      <c r="M21" s="10"/>
      <c r="N21" s="10"/>
      <c r="O21" s="10"/>
      <c r="P21" s="10"/>
      <c r="Q21" s="10"/>
      <c r="R21" s="10"/>
      <c r="S21" s="10"/>
      <c r="T21" s="10"/>
      <c r="U21" s="10"/>
      <c r="V21" s="10"/>
      <c r="W21" s="10"/>
      <c r="X21" s="10"/>
      <c r="Y21" s="10"/>
      <c r="Z21" s="10"/>
    </row>
    <row r="22" ht="15.75" customHeight="1">
      <c r="A22" s="6">
        <v>18.0</v>
      </c>
      <c r="B22" s="7" t="s">
        <v>29</v>
      </c>
      <c r="C22" s="8">
        <f t="array" ref="C22">INDEX('Spreadsheet Exercise - Data'!B:B,MATCH(B22,'Spreadsheet Exercise - Data'!A:A,0))</f>
        <v>2360</v>
      </c>
      <c r="D22" s="8">
        <f t="array" ref="D22">INDEX('Spreadsheet Exercise - Data'!C:C,MATCH(B22,'Spreadsheet Exercise - Data'!A:A,0))</f>
        <v>2530</v>
      </c>
      <c r="E22" s="9">
        <v>24.0</v>
      </c>
      <c r="F22" s="8">
        <f t="shared" si="1"/>
        <v>4080</v>
      </c>
      <c r="G22" s="10"/>
      <c r="H22" s="10"/>
      <c r="I22" s="10"/>
      <c r="J22" s="10"/>
      <c r="K22" s="10"/>
      <c r="L22" s="10"/>
      <c r="M22" s="10"/>
      <c r="N22" s="10"/>
      <c r="O22" s="10"/>
      <c r="P22" s="10"/>
      <c r="Q22" s="10"/>
      <c r="R22" s="10"/>
      <c r="S22" s="10"/>
      <c r="T22" s="10"/>
      <c r="U22" s="10"/>
      <c r="V22" s="10"/>
      <c r="W22" s="10"/>
      <c r="X22" s="10"/>
      <c r="Y22" s="10"/>
      <c r="Z22" s="10"/>
    </row>
    <row r="23" ht="15.75" customHeight="1">
      <c r="A23" s="6">
        <v>19.0</v>
      </c>
      <c r="B23" s="7" t="s">
        <v>30</v>
      </c>
      <c r="C23" s="8">
        <f t="array" ref="C23">INDEX('Spreadsheet Exercise - Data'!B:B,MATCH(B23,'Spreadsheet Exercise - Data'!A:A,0))</f>
        <v>2440</v>
      </c>
      <c r="D23" s="8">
        <f t="array" ref="D23">INDEX('Spreadsheet Exercise - Data'!C:C,MATCH(B23,'Spreadsheet Exercise - Data'!A:A,0))</f>
        <v>2590</v>
      </c>
      <c r="E23" s="9">
        <v>3.0</v>
      </c>
      <c r="F23" s="8">
        <f t="shared" si="1"/>
        <v>450</v>
      </c>
      <c r="G23" s="10"/>
      <c r="H23" s="10"/>
      <c r="I23" s="10"/>
      <c r="J23" s="10"/>
      <c r="K23" s="10"/>
      <c r="L23" s="10"/>
      <c r="M23" s="10"/>
      <c r="N23" s="10"/>
      <c r="O23" s="10"/>
      <c r="P23" s="10"/>
      <c r="Q23" s="10"/>
      <c r="R23" s="10"/>
      <c r="S23" s="10"/>
      <c r="T23" s="10"/>
      <c r="U23" s="10"/>
      <c r="V23" s="10"/>
      <c r="W23" s="10"/>
      <c r="X23" s="10"/>
      <c r="Y23" s="10"/>
      <c r="Z23" s="10"/>
    </row>
    <row r="24" ht="15.75" customHeight="1">
      <c r="A24" s="6">
        <v>20.0</v>
      </c>
      <c r="B24" s="7" t="s">
        <v>31</v>
      </c>
      <c r="C24" s="8">
        <f t="array" ref="C24">INDEX('Spreadsheet Exercise - Data'!B:B,MATCH(B24,'Spreadsheet Exercise - Data'!A:A,0))</f>
        <v>2520</v>
      </c>
      <c r="D24" s="8">
        <f t="array" ref="D24">INDEX('Spreadsheet Exercise - Data'!C:C,MATCH(B24,'Spreadsheet Exercise - Data'!A:A,0))</f>
        <v>2640</v>
      </c>
      <c r="E24" s="9">
        <v>4.0</v>
      </c>
      <c r="F24" s="8">
        <f t="shared" si="1"/>
        <v>480</v>
      </c>
      <c r="G24" s="10"/>
      <c r="H24" s="10"/>
      <c r="I24" s="10"/>
      <c r="J24" s="10"/>
      <c r="K24" s="10"/>
      <c r="L24" s="10"/>
      <c r="M24" s="10"/>
      <c r="N24" s="10"/>
      <c r="O24" s="10"/>
      <c r="P24" s="10"/>
      <c r="Q24" s="10"/>
      <c r="R24" s="10"/>
      <c r="S24" s="10"/>
      <c r="T24" s="10"/>
      <c r="U24" s="10"/>
      <c r="V24" s="10"/>
      <c r="W24" s="10"/>
      <c r="X24" s="10"/>
      <c r="Y24" s="10"/>
      <c r="Z24" s="10"/>
    </row>
    <row r="25" ht="15.75" customHeight="1">
      <c r="A25" s="6">
        <v>21.0</v>
      </c>
      <c r="B25" s="7" t="s">
        <v>32</v>
      </c>
      <c r="C25" s="8">
        <f t="array" ref="C25">INDEX('Spreadsheet Exercise - Data'!B:B,MATCH(B25,'Spreadsheet Exercise - Data'!A:A,0))</f>
        <v>2600</v>
      </c>
      <c r="D25" s="8">
        <f t="array" ref="D25">INDEX('Spreadsheet Exercise - Data'!C:C,MATCH(B25,'Spreadsheet Exercise - Data'!A:A,0))</f>
        <v>2700</v>
      </c>
      <c r="E25" s="9">
        <v>10.0</v>
      </c>
      <c r="F25" s="8">
        <f t="shared" si="1"/>
        <v>1000</v>
      </c>
      <c r="G25" s="10"/>
      <c r="H25" s="10"/>
      <c r="I25" s="10"/>
      <c r="J25" s="10"/>
      <c r="K25" s="10"/>
      <c r="L25" s="10"/>
      <c r="M25" s="10"/>
      <c r="N25" s="10"/>
      <c r="O25" s="10"/>
      <c r="P25" s="10"/>
      <c r="Q25" s="10"/>
      <c r="R25" s="10"/>
      <c r="S25" s="10"/>
      <c r="T25" s="10"/>
      <c r="U25" s="10"/>
      <c r="V25" s="10"/>
      <c r="W25" s="10"/>
      <c r="X25" s="10"/>
      <c r="Y25" s="10"/>
      <c r="Z25" s="10"/>
    </row>
    <row r="26" ht="15.75" customHeight="1">
      <c r="A26" s="6">
        <v>22.0</v>
      </c>
      <c r="B26" s="7" t="s">
        <v>33</v>
      </c>
      <c r="C26" s="8">
        <f t="array" ref="C26">INDEX('Spreadsheet Exercise - Data'!B:B,MATCH(B26,'Spreadsheet Exercise - Data'!A:A,0))</f>
        <v>2680</v>
      </c>
      <c r="D26" s="8">
        <f t="array" ref="D26">INDEX('Spreadsheet Exercise - Data'!C:C,MATCH(B26,'Spreadsheet Exercise - Data'!A:A,0))</f>
        <v>2760</v>
      </c>
      <c r="E26" s="9">
        <v>3.0</v>
      </c>
      <c r="F26" s="8">
        <f t="shared" si="1"/>
        <v>240</v>
      </c>
      <c r="G26" s="10"/>
      <c r="H26" s="10"/>
      <c r="I26" s="10"/>
      <c r="J26" s="10"/>
      <c r="K26" s="10"/>
      <c r="L26" s="10"/>
      <c r="M26" s="10"/>
      <c r="N26" s="10"/>
      <c r="O26" s="10"/>
      <c r="P26" s="10"/>
      <c r="Q26" s="10"/>
      <c r="R26" s="10"/>
      <c r="S26" s="10"/>
      <c r="T26" s="10"/>
      <c r="U26" s="10"/>
      <c r="V26" s="10"/>
      <c r="W26" s="10"/>
      <c r="X26" s="10"/>
      <c r="Y26" s="10"/>
      <c r="Z26" s="10"/>
    </row>
    <row r="27" ht="15.75" customHeight="1">
      <c r="A27" s="6">
        <v>23.0</v>
      </c>
      <c r="B27" s="7" t="s">
        <v>34</v>
      </c>
      <c r="C27" s="8">
        <f t="array" ref="C27">INDEX('Spreadsheet Exercise - Data'!B:B,MATCH(B27,'Spreadsheet Exercise - Data'!A:A,0))</f>
        <v>2750</v>
      </c>
      <c r="D27" s="8">
        <f t="array" ref="D27">INDEX('Spreadsheet Exercise - Data'!C:C,MATCH(B27,'Spreadsheet Exercise - Data'!A:A,0))</f>
        <v>2820</v>
      </c>
      <c r="E27" s="9">
        <v>4.0</v>
      </c>
      <c r="F27" s="8">
        <f t="shared" si="1"/>
        <v>280</v>
      </c>
      <c r="G27" s="10"/>
      <c r="H27" s="10"/>
      <c r="I27" s="10"/>
      <c r="J27" s="10"/>
      <c r="K27" s="10"/>
      <c r="L27" s="10"/>
      <c r="M27" s="10"/>
      <c r="N27" s="10"/>
      <c r="O27" s="10"/>
      <c r="P27" s="10"/>
      <c r="Q27" s="10"/>
      <c r="R27" s="10"/>
      <c r="S27" s="10"/>
      <c r="T27" s="10"/>
      <c r="U27" s="10"/>
      <c r="V27" s="10"/>
      <c r="W27" s="10"/>
      <c r="X27" s="10"/>
      <c r="Y27" s="10"/>
      <c r="Z27" s="10"/>
    </row>
    <row r="28" ht="15.75" customHeight="1">
      <c r="A28" s="6">
        <v>24.0</v>
      </c>
      <c r="B28" s="7" t="s">
        <v>35</v>
      </c>
      <c r="C28" s="8">
        <f t="array" ref="C28">INDEX('Spreadsheet Exercise - Data'!B:B,MATCH(B28,'Spreadsheet Exercise - Data'!A:A,0))</f>
        <v>2830</v>
      </c>
      <c r="D28" s="8">
        <f t="array" ref="D28">INDEX('Spreadsheet Exercise - Data'!C:C,MATCH(B28,'Spreadsheet Exercise - Data'!A:A,0))</f>
        <v>2880</v>
      </c>
      <c r="E28" s="9">
        <v>20.0</v>
      </c>
      <c r="F28" s="8">
        <f t="shared" si="1"/>
        <v>1000</v>
      </c>
      <c r="G28" s="10"/>
      <c r="H28" s="10"/>
      <c r="I28" s="10"/>
      <c r="J28" s="10"/>
      <c r="K28" s="10"/>
      <c r="L28" s="10"/>
      <c r="M28" s="10"/>
      <c r="N28" s="10"/>
      <c r="O28" s="10"/>
      <c r="P28" s="10"/>
      <c r="Q28" s="10"/>
      <c r="R28" s="10"/>
      <c r="S28" s="10"/>
      <c r="T28" s="10"/>
      <c r="U28" s="10"/>
      <c r="V28" s="10"/>
      <c r="W28" s="10"/>
      <c r="X28" s="10"/>
      <c r="Y28" s="10"/>
      <c r="Z28" s="10"/>
    </row>
    <row r="29" ht="15.75" customHeight="1">
      <c r="A29" s="6">
        <v>25.0</v>
      </c>
      <c r="B29" s="7" t="s">
        <v>36</v>
      </c>
      <c r="C29" s="8">
        <f t="array" ref="C29">INDEX('Spreadsheet Exercise - Data'!B:B,MATCH(B29,'Spreadsheet Exercise - Data'!A:A,0))</f>
        <v>2910</v>
      </c>
      <c r="D29" s="8">
        <f t="array" ref="D29">INDEX('Spreadsheet Exercise - Data'!C:C,MATCH(B29,'Spreadsheet Exercise - Data'!A:A,0))</f>
        <v>2940</v>
      </c>
      <c r="E29" s="9">
        <v>40.0</v>
      </c>
      <c r="F29" s="8">
        <f t="shared" si="1"/>
        <v>1200</v>
      </c>
      <c r="G29" s="10"/>
      <c r="H29" s="10"/>
      <c r="I29" s="10"/>
      <c r="J29" s="10"/>
      <c r="K29" s="10"/>
      <c r="L29" s="10"/>
      <c r="M29" s="10"/>
      <c r="N29" s="10"/>
      <c r="O29" s="10"/>
      <c r="P29" s="10"/>
      <c r="Q29" s="10"/>
      <c r="R29" s="10"/>
      <c r="S29" s="10"/>
      <c r="T29" s="10"/>
      <c r="U29" s="10"/>
      <c r="V29" s="10"/>
      <c r="W29" s="10"/>
      <c r="X29" s="10"/>
      <c r="Y29" s="10"/>
      <c r="Z29" s="10"/>
    </row>
    <row r="30" ht="15.75" customHeight="1">
      <c r="A30" s="6">
        <v>26.0</v>
      </c>
      <c r="B30" s="7" t="s">
        <v>37</v>
      </c>
      <c r="C30" s="8">
        <f t="array" ref="C30">INDEX('Spreadsheet Exercise - Data'!B:B,MATCH(B30,'Spreadsheet Exercise - Data'!A:A,0))</f>
        <v>2990</v>
      </c>
      <c r="D30" s="8">
        <f t="array" ref="D30">INDEX('Spreadsheet Exercise - Data'!C:C,MATCH(B30,'Spreadsheet Exercise - Data'!A:A,0))</f>
        <v>3000</v>
      </c>
      <c r="E30" s="9">
        <v>30.0</v>
      </c>
      <c r="F30" s="8">
        <f t="shared" si="1"/>
        <v>300</v>
      </c>
      <c r="G30" s="10"/>
      <c r="H30" s="10"/>
      <c r="I30" s="10"/>
      <c r="J30" s="10"/>
      <c r="K30" s="10"/>
      <c r="L30" s="10"/>
      <c r="M30" s="10"/>
      <c r="N30" s="10"/>
      <c r="O30" s="10"/>
      <c r="P30" s="10"/>
      <c r="Q30" s="10"/>
      <c r="R30" s="10"/>
      <c r="S30" s="10"/>
      <c r="T30" s="10"/>
      <c r="U30" s="10"/>
      <c r="V30" s="10"/>
      <c r="W30" s="10"/>
      <c r="X30" s="10"/>
      <c r="Y30" s="10"/>
      <c r="Z30" s="10"/>
    </row>
    <row r="31" ht="15.75" customHeight="1">
      <c r="A31" s="6">
        <v>27.0</v>
      </c>
      <c r="B31" s="7" t="s">
        <v>38</v>
      </c>
      <c r="C31" s="8">
        <f t="array" ref="C31">INDEX('Spreadsheet Exercise - Data'!B:B,MATCH(B31,'Spreadsheet Exercise - Data'!A:A,0))</f>
        <v>3070</v>
      </c>
      <c r="D31" s="8">
        <f t="array" ref="D31">INDEX('Spreadsheet Exercise - Data'!C:C,MATCH(B31,'Spreadsheet Exercise - Data'!A:A,0))</f>
        <v>3060</v>
      </c>
      <c r="E31" s="9">
        <v>24.0</v>
      </c>
      <c r="F31" s="8">
        <f t="shared" si="1"/>
        <v>-240</v>
      </c>
      <c r="G31" s="10"/>
      <c r="H31" s="10"/>
      <c r="I31" s="10"/>
      <c r="J31" s="10"/>
      <c r="K31" s="10"/>
      <c r="L31" s="10"/>
      <c r="M31" s="10"/>
      <c r="N31" s="10"/>
      <c r="O31" s="10"/>
      <c r="P31" s="10"/>
      <c r="Q31" s="10"/>
      <c r="R31" s="10"/>
      <c r="S31" s="10"/>
      <c r="T31" s="10"/>
      <c r="U31" s="10"/>
      <c r="V31" s="10"/>
      <c r="W31" s="10"/>
      <c r="X31" s="10"/>
      <c r="Y31" s="10"/>
      <c r="Z31" s="10"/>
    </row>
    <row r="32" ht="15.75" customHeight="1">
      <c r="A32" s="6">
        <v>28.0</v>
      </c>
      <c r="B32" s="7" t="s">
        <v>39</v>
      </c>
      <c r="C32" s="8">
        <f t="array" ref="C32">INDEX('Spreadsheet Exercise - Data'!B:B,MATCH(B32,'Spreadsheet Exercise - Data'!A:A,0))</f>
        <v>3380</v>
      </c>
      <c r="D32" s="8">
        <f t="array" ref="D32">INDEX('Spreadsheet Exercise - Data'!C:C,MATCH(B32,'Spreadsheet Exercise - Data'!A:A,0))</f>
        <v>3290</v>
      </c>
      <c r="E32" s="9">
        <v>3.0</v>
      </c>
      <c r="F32" s="8">
        <f t="shared" si="1"/>
        <v>-270</v>
      </c>
      <c r="G32" s="10"/>
      <c r="H32" s="10"/>
      <c r="I32" s="10"/>
      <c r="J32" s="10"/>
      <c r="K32" s="10"/>
      <c r="L32" s="10"/>
      <c r="M32" s="10"/>
      <c r="N32" s="10"/>
      <c r="O32" s="10"/>
      <c r="P32" s="10"/>
      <c r="Q32" s="10"/>
      <c r="R32" s="10"/>
      <c r="S32" s="10"/>
      <c r="T32" s="10"/>
      <c r="U32" s="10"/>
      <c r="V32" s="10"/>
      <c r="W32" s="10"/>
      <c r="X32" s="10"/>
      <c r="Y32" s="10"/>
      <c r="Z32" s="10"/>
    </row>
    <row r="33" ht="15.75" customHeight="1">
      <c r="A33" s="6">
        <v>29.0</v>
      </c>
      <c r="B33" s="7" t="s">
        <v>40</v>
      </c>
      <c r="C33" s="8">
        <f t="array" ref="C33">INDEX('Spreadsheet Exercise - Data'!B:B,MATCH(B33,'Spreadsheet Exercise - Data'!A:A,0))</f>
        <v>3460</v>
      </c>
      <c r="D33" s="8">
        <f t="array" ref="D33">INDEX('Spreadsheet Exercise - Data'!C:C,MATCH(B33,'Spreadsheet Exercise - Data'!A:A,0))</f>
        <v>3350</v>
      </c>
      <c r="E33" s="9">
        <v>4.0</v>
      </c>
      <c r="F33" s="8">
        <f t="shared" si="1"/>
        <v>-440</v>
      </c>
      <c r="G33" s="10"/>
      <c r="H33" s="10"/>
      <c r="I33" s="10"/>
      <c r="J33" s="10"/>
      <c r="K33" s="10"/>
      <c r="L33" s="10"/>
      <c r="M33" s="10"/>
      <c r="N33" s="10"/>
      <c r="O33" s="10"/>
      <c r="P33" s="10"/>
      <c r="Q33" s="10"/>
      <c r="R33" s="10"/>
      <c r="S33" s="10"/>
      <c r="T33" s="10"/>
      <c r="U33" s="10"/>
      <c r="V33" s="10"/>
      <c r="W33" s="10"/>
      <c r="X33" s="10"/>
      <c r="Y33" s="10"/>
      <c r="Z33" s="10"/>
    </row>
    <row r="34" ht="15.75" customHeight="1">
      <c r="A34" s="6">
        <v>30.0</v>
      </c>
      <c r="B34" s="7" t="s">
        <v>41</v>
      </c>
      <c r="C34" s="8">
        <f t="array" ref="C34">INDEX('Spreadsheet Exercise - Data'!B:B,MATCH(B34,'Spreadsheet Exercise - Data'!A:A,0))</f>
        <v>3540</v>
      </c>
      <c r="D34" s="8">
        <f t="array" ref="D34">INDEX('Spreadsheet Exercise - Data'!C:C,MATCH(B34,'Spreadsheet Exercise - Data'!A:A,0))</f>
        <v>3410</v>
      </c>
      <c r="E34" s="9">
        <v>10.0</v>
      </c>
      <c r="F34" s="8">
        <f t="shared" si="1"/>
        <v>-1300</v>
      </c>
      <c r="G34" s="10"/>
      <c r="H34" s="10"/>
      <c r="I34" s="10"/>
      <c r="J34" s="10"/>
      <c r="K34" s="10"/>
      <c r="L34" s="10"/>
      <c r="M34" s="10"/>
      <c r="N34" s="10"/>
      <c r="O34" s="10"/>
      <c r="P34" s="10"/>
      <c r="Q34" s="10"/>
      <c r="R34" s="10"/>
      <c r="S34" s="10"/>
      <c r="T34" s="10"/>
      <c r="U34" s="10"/>
      <c r="V34" s="10"/>
      <c r="W34" s="10"/>
      <c r="X34" s="10"/>
      <c r="Y34" s="10"/>
      <c r="Z34" s="10"/>
    </row>
    <row r="35" ht="15.75" customHeight="1">
      <c r="A35" s="6">
        <v>31.0</v>
      </c>
      <c r="B35" s="7" t="s">
        <v>42</v>
      </c>
      <c r="C35" s="8">
        <f t="array" ref="C35">INDEX('Spreadsheet Exercise - Data'!B:B,MATCH(B35,'Spreadsheet Exercise - Data'!A:A,0))</f>
        <v>3610</v>
      </c>
      <c r="D35" s="8">
        <f t="array" ref="D35">INDEX('Spreadsheet Exercise - Data'!C:C,MATCH(B35,'Spreadsheet Exercise - Data'!A:A,0))</f>
        <v>3470</v>
      </c>
      <c r="E35" s="9">
        <v>3.0</v>
      </c>
      <c r="F35" s="8">
        <f t="shared" si="1"/>
        <v>-420</v>
      </c>
      <c r="G35" s="10"/>
      <c r="H35" s="10"/>
      <c r="I35" s="10"/>
      <c r="J35" s="10"/>
      <c r="K35" s="10"/>
      <c r="L35" s="10"/>
      <c r="M35" s="10"/>
      <c r="N35" s="10"/>
      <c r="O35" s="10"/>
      <c r="P35" s="10"/>
      <c r="Q35" s="10"/>
      <c r="R35" s="10"/>
      <c r="S35" s="10"/>
      <c r="T35" s="10"/>
      <c r="U35" s="10"/>
      <c r="V35" s="10"/>
      <c r="W35" s="10"/>
      <c r="X35" s="10"/>
      <c r="Y35" s="10"/>
      <c r="Z35" s="10"/>
    </row>
    <row r="36" ht="15.75" customHeight="1">
      <c r="A36" s="6">
        <v>32.0</v>
      </c>
      <c r="B36" s="7" t="s">
        <v>43</v>
      </c>
      <c r="C36" s="8">
        <f t="array" ref="C36">INDEX('Spreadsheet Exercise - Data'!B:B,MATCH(B36,'Spreadsheet Exercise - Data'!A:A,0))</f>
        <v>3690</v>
      </c>
      <c r="D36" s="8">
        <f t="array" ref="D36">INDEX('Spreadsheet Exercise - Data'!C:C,MATCH(B36,'Spreadsheet Exercise - Data'!A:A,0))</f>
        <v>3530</v>
      </c>
      <c r="E36" s="9">
        <v>4.0</v>
      </c>
      <c r="F36" s="8">
        <f t="shared" si="1"/>
        <v>-640</v>
      </c>
      <c r="G36" s="10"/>
      <c r="H36" s="10"/>
      <c r="I36" s="10"/>
      <c r="J36" s="10"/>
      <c r="K36" s="10"/>
      <c r="L36" s="10"/>
      <c r="M36" s="10"/>
      <c r="N36" s="10"/>
      <c r="O36" s="10"/>
      <c r="P36" s="10"/>
      <c r="Q36" s="10"/>
      <c r="R36" s="10"/>
      <c r="S36" s="10"/>
      <c r="T36" s="10"/>
      <c r="U36" s="10"/>
      <c r="V36" s="10"/>
      <c r="W36" s="10"/>
      <c r="X36" s="10"/>
      <c r="Y36" s="10"/>
      <c r="Z36" s="10"/>
    </row>
    <row r="37" ht="15.75" customHeight="1">
      <c r="A37" s="6">
        <v>33.0</v>
      </c>
      <c r="B37" s="7" t="s">
        <v>44</v>
      </c>
      <c r="C37" s="8">
        <f t="array" ref="C37">INDEX('Spreadsheet Exercise - Data'!B:B,MATCH(B37,'Spreadsheet Exercise - Data'!A:A,0))</f>
        <v>3770</v>
      </c>
      <c r="D37" s="8">
        <f t="array" ref="D37">INDEX('Spreadsheet Exercise - Data'!C:C,MATCH(B37,'Spreadsheet Exercise - Data'!A:A,0))</f>
        <v>3590</v>
      </c>
      <c r="E37" s="9">
        <v>20.0</v>
      </c>
      <c r="F37" s="8">
        <f t="shared" si="1"/>
        <v>-3600</v>
      </c>
      <c r="G37" s="10"/>
      <c r="H37" s="10"/>
      <c r="I37" s="10"/>
      <c r="J37" s="10"/>
      <c r="K37" s="10"/>
      <c r="L37" s="10"/>
      <c r="M37" s="10"/>
      <c r="N37" s="10"/>
      <c r="O37" s="10"/>
      <c r="P37" s="10"/>
      <c r="Q37" s="10"/>
      <c r="R37" s="10"/>
      <c r="S37" s="10"/>
      <c r="T37" s="10"/>
      <c r="U37" s="10"/>
      <c r="V37" s="10"/>
      <c r="W37" s="10"/>
      <c r="X37" s="10"/>
      <c r="Y37" s="10"/>
      <c r="Z37" s="10"/>
    </row>
    <row r="38" ht="15.75" customHeight="1">
      <c r="A38" s="6">
        <v>34.0</v>
      </c>
      <c r="B38" s="7" t="s">
        <v>36</v>
      </c>
      <c r="C38" s="8">
        <f t="array" ref="C38">INDEX('Spreadsheet Exercise - Data'!B:B,MATCH(B38,'Spreadsheet Exercise - Data'!A:A,0))</f>
        <v>2910</v>
      </c>
      <c r="D38" s="8">
        <f t="array" ref="D38">INDEX('Spreadsheet Exercise - Data'!C:C,MATCH(B38,'Spreadsheet Exercise - Data'!A:A,0))</f>
        <v>2940</v>
      </c>
      <c r="E38" s="9">
        <v>40.0</v>
      </c>
      <c r="F38" s="8">
        <f t="shared" si="1"/>
        <v>1200</v>
      </c>
      <c r="G38" s="10"/>
      <c r="H38" s="10"/>
      <c r="I38" s="10"/>
      <c r="J38" s="10"/>
      <c r="K38" s="10"/>
      <c r="L38" s="10"/>
      <c r="M38" s="10"/>
      <c r="N38" s="10"/>
      <c r="O38" s="10"/>
      <c r="P38" s="10"/>
      <c r="Q38" s="10"/>
      <c r="R38" s="10"/>
      <c r="S38" s="10"/>
      <c r="T38" s="10"/>
      <c r="U38" s="10"/>
      <c r="V38" s="10"/>
      <c r="W38" s="10"/>
      <c r="X38" s="10"/>
      <c r="Y38" s="10"/>
      <c r="Z38" s="10"/>
    </row>
    <row r="39" ht="15.75" customHeight="1">
      <c r="A39" s="6">
        <v>35.0</v>
      </c>
      <c r="B39" s="7" t="s">
        <v>37</v>
      </c>
      <c r="C39" s="8">
        <f t="array" ref="C39">INDEX('Spreadsheet Exercise - Data'!B:B,MATCH(B39,'Spreadsheet Exercise - Data'!A:A,0))</f>
        <v>2990</v>
      </c>
      <c r="D39" s="8">
        <f t="array" ref="D39">INDEX('Spreadsheet Exercise - Data'!C:C,MATCH(B39,'Spreadsheet Exercise - Data'!A:A,0))</f>
        <v>3000</v>
      </c>
      <c r="E39" s="9">
        <v>30.0</v>
      </c>
      <c r="F39" s="8">
        <f t="shared" si="1"/>
        <v>300</v>
      </c>
      <c r="G39" s="10"/>
      <c r="H39" s="10"/>
      <c r="I39" s="10"/>
      <c r="J39" s="10"/>
      <c r="K39" s="10"/>
      <c r="L39" s="10"/>
      <c r="M39" s="10"/>
      <c r="N39" s="10"/>
      <c r="O39" s="10"/>
      <c r="P39" s="10"/>
      <c r="Q39" s="10"/>
      <c r="R39" s="10"/>
      <c r="S39" s="10"/>
      <c r="T39" s="10"/>
      <c r="U39" s="10"/>
      <c r="V39" s="10"/>
      <c r="W39" s="10"/>
      <c r="X39" s="10"/>
      <c r="Y39" s="10"/>
      <c r="Z39" s="10"/>
    </row>
    <row r="40" ht="15.75" customHeight="1">
      <c r="A40" s="6">
        <v>36.0</v>
      </c>
      <c r="B40" s="7" t="s">
        <v>38</v>
      </c>
      <c r="C40" s="8">
        <f t="array" ref="C40">INDEX('Spreadsheet Exercise - Data'!B:B,MATCH(B40,'Spreadsheet Exercise - Data'!A:A,0))</f>
        <v>3070</v>
      </c>
      <c r="D40" s="8">
        <f t="array" ref="D40">INDEX('Spreadsheet Exercise - Data'!C:C,MATCH(B40,'Spreadsheet Exercise - Data'!A:A,0))</f>
        <v>3060</v>
      </c>
      <c r="E40" s="9">
        <v>24.0</v>
      </c>
      <c r="F40" s="8">
        <f t="shared" si="1"/>
        <v>-240</v>
      </c>
      <c r="G40" s="10"/>
      <c r="H40" s="10"/>
      <c r="I40" s="10"/>
      <c r="J40" s="10"/>
      <c r="K40" s="10"/>
      <c r="L40" s="10"/>
      <c r="M40" s="10"/>
      <c r="N40" s="10"/>
      <c r="O40" s="10"/>
      <c r="P40" s="10"/>
      <c r="Q40" s="10"/>
      <c r="R40" s="10"/>
      <c r="S40" s="10"/>
      <c r="T40" s="10"/>
      <c r="U40" s="10"/>
      <c r="V40" s="10"/>
      <c r="W40" s="10"/>
      <c r="X40" s="10"/>
      <c r="Y40" s="10"/>
      <c r="Z40" s="10"/>
    </row>
    <row r="41" ht="15.75" customHeight="1">
      <c r="A41" s="6">
        <v>37.0</v>
      </c>
      <c r="B41" s="7" t="s">
        <v>39</v>
      </c>
      <c r="C41" s="8">
        <f t="array" ref="C41">INDEX('Spreadsheet Exercise - Data'!B:B,MATCH(B41,'Spreadsheet Exercise - Data'!A:A,0))</f>
        <v>3380</v>
      </c>
      <c r="D41" s="8">
        <f t="array" ref="D41">INDEX('Spreadsheet Exercise - Data'!C:C,MATCH(B41,'Spreadsheet Exercise - Data'!A:A,0))</f>
        <v>3290</v>
      </c>
      <c r="E41" s="9">
        <v>3.0</v>
      </c>
      <c r="F41" s="8">
        <f t="shared" si="1"/>
        <v>-270</v>
      </c>
      <c r="G41" s="10"/>
      <c r="H41" s="10"/>
      <c r="I41" s="10"/>
      <c r="J41" s="10"/>
      <c r="K41" s="10"/>
      <c r="L41" s="10"/>
      <c r="M41" s="10"/>
      <c r="N41" s="10"/>
      <c r="O41" s="10"/>
      <c r="P41" s="10"/>
      <c r="Q41" s="10"/>
      <c r="R41" s="10"/>
      <c r="S41" s="10"/>
      <c r="T41" s="10"/>
      <c r="U41" s="10"/>
      <c r="V41" s="10"/>
      <c r="W41" s="10"/>
      <c r="X41" s="10"/>
      <c r="Y41" s="10"/>
      <c r="Z41" s="10"/>
    </row>
    <row r="42" ht="15.75" customHeight="1">
      <c r="A42" s="6">
        <v>38.0</v>
      </c>
      <c r="B42" s="7" t="s">
        <v>40</v>
      </c>
      <c r="C42" s="8">
        <f t="array" ref="C42">INDEX('Spreadsheet Exercise - Data'!B:B,MATCH(B42,'Spreadsheet Exercise - Data'!A:A,0))</f>
        <v>3460</v>
      </c>
      <c r="D42" s="8">
        <f t="array" ref="D42">INDEX('Spreadsheet Exercise - Data'!C:C,MATCH(B42,'Spreadsheet Exercise - Data'!A:A,0))</f>
        <v>3350</v>
      </c>
      <c r="E42" s="9">
        <v>2.0</v>
      </c>
      <c r="F42" s="8">
        <f t="shared" si="1"/>
        <v>-220</v>
      </c>
      <c r="G42" s="10"/>
      <c r="H42" s="10"/>
      <c r="I42" s="10"/>
      <c r="J42" s="10"/>
      <c r="K42" s="10"/>
      <c r="L42" s="10"/>
      <c r="M42" s="10"/>
      <c r="N42" s="10"/>
      <c r="O42" s="10"/>
      <c r="P42" s="10"/>
      <c r="Q42" s="10"/>
      <c r="R42" s="10"/>
      <c r="S42" s="10"/>
      <c r="T42" s="10"/>
      <c r="U42" s="10"/>
      <c r="V42" s="10"/>
      <c r="W42" s="10"/>
      <c r="X42" s="10"/>
      <c r="Y42" s="10"/>
      <c r="Z42" s="10"/>
    </row>
    <row r="43" ht="15.75" customHeight="1">
      <c r="A43" s="6">
        <v>39.0</v>
      </c>
      <c r="B43" s="7" t="s">
        <v>41</v>
      </c>
      <c r="C43" s="8">
        <f t="array" ref="C43">INDEX('Spreadsheet Exercise - Data'!B:B,MATCH(B43,'Spreadsheet Exercise - Data'!A:A,0))</f>
        <v>3540</v>
      </c>
      <c r="D43" s="8">
        <f t="array" ref="D43">INDEX('Spreadsheet Exercise - Data'!C:C,MATCH(B43,'Spreadsheet Exercise - Data'!A:A,0))</f>
        <v>3410</v>
      </c>
      <c r="E43" s="9">
        <v>1.0</v>
      </c>
      <c r="F43" s="8">
        <f t="shared" si="1"/>
        <v>-130</v>
      </c>
      <c r="G43" s="10"/>
      <c r="H43" s="10"/>
      <c r="I43" s="10"/>
      <c r="J43" s="10"/>
      <c r="K43" s="10"/>
      <c r="L43" s="10"/>
      <c r="M43" s="10"/>
      <c r="N43" s="10"/>
      <c r="O43" s="10"/>
      <c r="P43" s="10"/>
      <c r="Q43" s="10"/>
      <c r="R43" s="10"/>
      <c r="S43" s="10"/>
      <c r="T43" s="10"/>
      <c r="U43" s="10"/>
      <c r="V43" s="10"/>
      <c r="W43" s="10"/>
      <c r="X43" s="10"/>
      <c r="Y43" s="10"/>
      <c r="Z43" s="10"/>
    </row>
    <row r="44" ht="15.75" customHeight="1">
      <c r="A44" s="6">
        <v>40.0</v>
      </c>
      <c r="B44" s="7" t="s">
        <v>45</v>
      </c>
      <c r="C44" s="8">
        <f t="array" ref="C44">INDEX('Spreadsheet Exercise - Data'!B:B,MATCH(B44,'Spreadsheet Exercise - Data'!A:A,0))</f>
        <v>1000</v>
      </c>
      <c r="D44" s="8">
        <f t="array" ref="D44">INDEX('Spreadsheet Exercise - Data'!C:C,MATCH(B44,'Spreadsheet Exercise - Data'!A:A,0))</f>
        <v>1550</v>
      </c>
      <c r="E44" s="9">
        <v>4.0</v>
      </c>
      <c r="F44" s="8">
        <f t="shared" si="1"/>
        <v>2200</v>
      </c>
      <c r="G44" s="10"/>
      <c r="H44" s="10"/>
      <c r="I44" s="10"/>
      <c r="J44" s="10"/>
      <c r="K44" s="10"/>
      <c r="L44" s="10"/>
      <c r="M44" s="10"/>
      <c r="N44" s="10"/>
      <c r="O44" s="10"/>
      <c r="P44" s="10"/>
      <c r="Q44" s="10"/>
      <c r="R44" s="10"/>
      <c r="S44" s="10"/>
      <c r="T44" s="10"/>
      <c r="U44" s="10"/>
      <c r="V44" s="10"/>
      <c r="W44" s="10"/>
      <c r="X44" s="10"/>
      <c r="Y44" s="10"/>
      <c r="Z44" s="10"/>
    </row>
    <row r="45" ht="15.75" customHeight="1">
      <c r="A45" s="6">
        <v>41.0</v>
      </c>
      <c r="B45" s="7" t="s">
        <v>46</v>
      </c>
      <c r="C45" s="8">
        <f t="array" ref="C45">INDEX('Spreadsheet Exercise - Data'!B:B,MATCH(B45,'Spreadsheet Exercise - Data'!A:A,0))</f>
        <v>1200</v>
      </c>
      <c r="D45" s="8">
        <f t="array" ref="D45">INDEX('Spreadsheet Exercise - Data'!C:C,MATCH(B45,'Spreadsheet Exercise - Data'!A:A,0))</f>
        <v>1860</v>
      </c>
      <c r="E45" s="9">
        <v>20.0</v>
      </c>
      <c r="F45" s="8">
        <f t="shared" si="1"/>
        <v>13200</v>
      </c>
      <c r="G45" s="10"/>
      <c r="H45" s="10"/>
      <c r="I45" s="10"/>
      <c r="J45" s="10"/>
      <c r="K45" s="10"/>
      <c r="L45" s="10"/>
      <c r="M45" s="10"/>
      <c r="N45" s="10"/>
      <c r="O45" s="10"/>
      <c r="P45" s="10"/>
      <c r="Q45" s="10"/>
      <c r="R45" s="10"/>
      <c r="S45" s="10"/>
      <c r="T45" s="10"/>
      <c r="U45" s="10"/>
      <c r="V45" s="10"/>
      <c r="W45" s="10"/>
      <c r="X45" s="10"/>
      <c r="Y45" s="10"/>
      <c r="Z45" s="10"/>
    </row>
    <row r="46" ht="15.75" customHeight="1">
      <c r="A46" s="6">
        <v>42.0</v>
      </c>
      <c r="B46" s="7" t="s">
        <v>47</v>
      </c>
      <c r="C46" s="8">
        <f t="array" ref="C46">INDEX('Spreadsheet Exercise - Data'!B:B,MATCH(B46,'Spreadsheet Exercise - Data'!A:A,0))</f>
        <v>800</v>
      </c>
      <c r="D46" s="8">
        <f t="array" ref="D46">INDEX('Spreadsheet Exercise - Data'!C:C,MATCH(B46,'Spreadsheet Exercise - Data'!A:A,0))</f>
        <v>1240</v>
      </c>
      <c r="E46" s="9">
        <v>40.0</v>
      </c>
      <c r="F46" s="8">
        <f t="shared" si="1"/>
        <v>17600</v>
      </c>
      <c r="G46" s="10"/>
      <c r="H46" s="10"/>
      <c r="I46" s="10"/>
      <c r="J46" s="10"/>
      <c r="K46" s="10"/>
      <c r="L46" s="10"/>
      <c r="M46" s="10"/>
      <c r="N46" s="10"/>
      <c r="O46" s="10"/>
      <c r="P46" s="10"/>
      <c r="Q46" s="10"/>
      <c r="R46" s="10"/>
      <c r="S46" s="10"/>
      <c r="T46" s="10"/>
      <c r="U46" s="10"/>
      <c r="V46" s="10"/>
      <c r="W46" s="10"/>
      <c r="X46" s="10"/>
      <c r="Y46" s="10"/>
      <c r="Z46" s="10"/>
    </row>
    <row r="47" ht="15.75" customHeight="1">
      <c r="A47" s="6">
        <v>43.0</v>
      </c>
      <c r="B47" s="7" t="s">
        <v>8</v>
      </c>
      <c r="C47" s="8">
        <f t="array" ref="C47">INDEX('Spreadsheet Exercise - Data'!B:B,MATCH(B47,'Spreadsheet Exercise - Data'!A:A,0))</f>
        <v>500</v>
      </c>
      <c r="D47" s="8">
        <f t="array" ref="D47">INDEX('Spreadsheet Exercise - Data'!C:C,MATCH(B47,'Spreadsheet Exercise - Data'!A:A,0))</f>
        <v>780</v>
      </c>
      <c r="E47" s="9">
        <v>30.0</v>
      </c>
      <c r="F47" s="8">
        <f t="shared" si="1"/>
        <v>8400</v>
      </c>
      <c r="G47" s="10"/>
      <c r="H47" s="10"/>
      <c r="I47" s="10"/>
      <c r="J47" s="10"/>
      <c r="K47" s="10"/>
      <c r="L47" s="10"/>
      <c r="M47" s="10"/>
      <c r="N47" s="10"/>
      <c r="O47" s="10"/>
      <c r="P47" s="10"/>
      <c r="Q47" s="10"/>
      <c r="R47" s="10"/>
      <c r="S47" s="10"/>
      <c r="T47" s="10"/>
      <c r="U47" s="10"/>
      <c r="V47" s="10"/>
      <c r="W47" s="10"/>
      <c r="X47" s="10"/>
      <c r="Y47" s="10"/>
      <c r="Z47" s="10"/>
    </row>
    <row r="48" ht="15.75" customHeight="1">
      <c r="A48" s="6">
        <v>44.0</v>
      </c>
      <c r="B48" s="7" t="s">
        <v>9</v>
      </c>
      <c r="C48" s="8">
        <f t="array" ref="C48">INDEX('Spreadsheet Exercise - Data'!B:B,MATCH(B48,'Spreadsheet Exercise - Data'!A:A,0))</f>
        <v>1000</v>
      </c>
      <c r="D48" s="8">
        <f t="array" ref="D48">INDEX('Spreadsheet Exercise - Data'!C:C,MATCH(B48,'Spreadsheet Exercise - Data'!A:A,0))</f>
        <v>1550</v>
      </c>
      <c r="E48" s="9">
        <v>24.0</v>
      </c>
      <c r="F48" s="8">
        <f t="shared" si="1"/>
        <v>13200</v>
      </c>
      <c r="G48" s="10"/>
      <c r="H48" s="10"/>
      <c r="I48" s="10"/>
      <c r="J48" s="10"/>
      <c r="K48" s="10"/>
      <c r="L48" s="10"/>
      <c r="M48" s="10"/>
      <c r="N48" s="10"/>
      <c r="O48" s="10"/>
      <c r="P48" s="10"/>
      <c r="Q48" s="10"/>
      <c r="R48" s="10"/>
      <c r="S48" s="10"/>
      <c r="T48" s="10"/>
      <c r="U48" s="10"/>
      <c r="V48" s="10"/>
      <c r="W48" s="10"/>
      <c r="X48" s="10"/>
      <c r="Y48" s="10"/>
      <c r="Z48" s="10"/>
    </row>
    <row r="49" ht="15.75" customHeight="1">
      <c r="A49" s="6">
        <v>45.0</v>
      </c>
      <c r="B49" s="7" t="s">
        <v>11</v>
      </c>
      <c r="C49" s="8">
        <f t="array" ref="C49">INDEX('Spreadsheet Exercise - Data'!B:B,MATCH(B49,'Spreadsheet Exercise - Data'!A:A,0))</f>
        <v>1800</v>
      </c>
      <c r="D49" s="8">
        <f t="array" ref="D49">INDEX('Spreadsheet Exercise - Data'!C:C,MATCH(B49,'Spreadsheet Exercise - Data'!A:A,0))</f>
        <v>2790</v>
      </c>
      <c r="E49" s="9">
        <v>3.0</v>
      </c>
      <c r="F49" s="8">
        <f t="shared" si="1"/>
        <v>2970</v>
      </c>
      <c r="G49" s="10"/>
      <c r="H49" s="10"/>
      <c r="I49" s="10"/>
      <c r="J49" s="10"/>
      <c r="K49" s="10"/>
      <c r="L49" s="10"/>
      <c r="M49" s="10"/>
      <c r="N49" s="10"/>
      <c r="O49" s="10"/>
      <c r="P49" s="10"/>
      <c r="Q49" s="10"/>
      <c r="R49" s="10"/>
      <c r="S49" s="10"/>
      <c r="T49" s="10"/>
      <c r="U49" s="10"/>
      <c r="V49" s="10"/>
      <c r="W49" s="10"/>
      <c r="X49" s="10"/>
      <c r="Y49" s="10"/>
      <c r="Z49" s="10"/>
    </row>
    <row r="50" ht="15.75" customHeight="1">
      <c r="A50" s="6">
        <v>46.0</v>
      </c>
      <c r="B50" s="7" t="s">
        <v>13</v>
      </c>
      <c r="C50" s="8">
        <f t="array" ref="C50">INDEX('Spreadsheet Exercise - Data'!B:B,MATCH(B50,'Spreadsheet Exercise - Data'!A:A,0))</f>
        <v>800</v>
      </c>
      <c r="D50" s="8">
        <f t="array" ref="D50">INDEX('Spreadsheet Exercise - Data'!C:C,MATCH(B50,'Spreadsheet Exercise - Data'!A:A,0))</f>
        <v>1240</v>
      </c>
      <c r="E50" s="9">
        <v>4.0</v>
      </c>
      <c r="F50" s="8">
        <f t="shared" si="1"/>
        <v>1760</v>
      </c>
      <c r="G50" s="10"/>
      <c r="H50" s="10"/>
      <c r="I50" s="10"/>
      <c r="J50" s="10"/>
      <c r="K50" s="10"/>
      <c r="L50" s="10"/>
      <c r="M50" s="10"/>
      <c r="N50" s="10"/>
      <c r="O50" s="10"/>
      <c r="P50" s="10"/>
      <c r="Q50" s="10"/>
      <c r="R50" s="10"/>
      <c r="S50" s="10"/>
      <c r="T50" s="10"/>
      <c r="U50" s="10"/>
      <c r="V50" s="10"/>
      <c r="W50" s="10"/>
      <c r="X50" s="10"/>
      <c r="Y50" s="10"/>
      <c r="Z50" s="10"/>
    </row>
    <row r="51" ht="15.75" customHeight="1">
      <c r="A51" s="6">
        <v>47.0</v>
      </c>
      <c r="B51" s="7" t="s">
        <v>48</v>
      </c>
      <c r="C51" s="8">
        <f t="array" ref="C51">INDEX('Spreadsheet Exercise - Data'!B:B,MATCH(B51,'Spreadsheet Exercise - Data'!A:A,0))</f>
        <v>500</v>
      </c>
      <c r="D51" s="8">
        <f t="array" ref="D51">INDEX('Spreadsheet Exercise - Data'!C:C,MATCH(B51,'Spreadsheet Exercise - Data'!A:A,0))</f>
        <v>780</v>
      </c>
      <c r="E51" s="9">
        <v>10.0</v>
      </c>
      <c r="F51" s="8">
        <f t="shared" si="1"/>
        <v>2800</v>
      </c>
      <c r="G51" s="10"/>
      <c r="H51" s="10"/>
      <c r="I51" s="10"/>
      <c r="J51" s="10"/>
      <c r="K51" s="10"/>
      <c r="L51" s="10"/>
      <c r="M51" s="10"/>
      <c r="N51" s="10"/>
      <c r="O51" s="10"/>
      <c r="P51" s="10"/>
      <c r="Q51" s="10"/>
      <c r="R51" s="10"/>
      <c r="S51" s="10"/>
      <c r="T51" s="10"/>
      <c r="U51" s="10"/>
      <c r="V51" s="10"/>
      <c r="W51" s="10"/>
      <c r="X51" s="10"/>
      <c r="Y51" s="10"/>
      <c r="Z51" s="10"/>
    </row>
    <row r="52" ht="15.75" customHeight="1">
      <c r="A52" s="6">
        <v>48.0</v>
      </c>
      <c r="B52" s="7" t="s">
        <v>15</v>
      </c>
      <c r="C52" s="8">
        <f t="array" ref="C52">INDEX('Spreadsheet Exercise - Data'!B:B,MATCH(B52,'Spreadsheet Exercise - Data'!A:A,0))</f>
        <v>1200</v>
      </c>
      <c r="D52" s="8">
        <f t="array" ref="D52">INDEX('Spreadsheet Exercise - Data'!C:C,MATCH(B52,'Spreadsheet Exercise - Data'!A:A,0))</f>
        <v>1090</v>
      </c>
      <c r="E52" s="9">
        <v>3.0</v>
      </c>
      <c r="F52" s="8">
        <f t="shared" si="1"/>
        <v>-330</v>
      </c>
      <c r="G52" s="10"/>
      <c r="H52" s="10"/>
      <c r="I52" s="10"/>
      <c r="J52" s="10"/>
      <c r="K52" s="10"/>
      <c r="L52" s="10"/>
      <c r="M52" s="10"/>
      <c r="N52" s="10"/>
      <c r="O52" s="10"/>
      <c r="P52" s="10"/>
      <c r="Q52" s="10"/>
      <c r="R52" s="10"/>
      <c r="S52" s="10"/>
      <c r="T52" s="10"/>
      <c r="U52" s="10"/>
      <c r="V52" s="10"/>
      <c r="W52" s="10"/>
      <c r="X52" s="10"/>
      <c r="Y52" s="10"/>
      <c r="Z52" s="10"/>
    </row>
    <row r="53" ht="15.75" customHeight="1">
      <c r="A53" s="6">
        <v>49.0</v>
      </c>
      <c r="B53" s="7" t="s">
        <v>17</v>
      </c>
      <c r="C53" s="8">
        <f t="array" ref="C53">INDEX('Spreadsheet Exercise - Data'!B:B,MATCH(B53,'Spreadsheet Exercise - Data'!A:A,0))</f>
        <v>1000</v>
      </c>
      <c r="D53" s="8">
        <f t="array" ref="D53">INDEX('Spreadsheet Exercise - Data'!C:C,MATCH(B53,'Spreadsheet Exercise - Data'!A:A,0))</f>
        <v>1550</v>
      </c>
      <c r="E53" s="9">
        <v>4.0</v>
      </c>
      <c r="F53" s="8">
        <f t="shared" si="1"/>
        <v>2200</v>
      </c>
      <c r="G53" s="10"/>
      <c r="H53" s="10"/>
      <c r="I53" s="10"/>
      <c r="J53" s="10"/>
      <c r="K53" s="10"/>
      <c r="L53" s="10"/>
      <c r="M53" s="10"/>
      <c r="N53" s="10"/>
      <c r="O53" s="10"/>
      <c r="P53" s="10"/>
      <c r="Q53" s="10"/>
      <c r="R53" s="10"/>
      <c r="S53" s="10"/>
      <c r="T53" s="10"/>
      <c r="U53" s="10"/>
      <c r="V53" s="10"/>
      <c r="W53" s="10"/>
      <c r="X53" s="10"/>
      <c r="Y53" s="10"/>
      <c r="Z53" s="10"/>
    </row>
    <row r="54" ht="15.75" customHeight="1">
      <c r="A54" s="6">
        <v>50.0</v>
      </c>
      <c r="B54" s="7" t="s">
        <v>18</v>
      </c>
      <c r="C54" s="8">
        <f t="array" ref="C54">INDEX('Spreadsheet Exercise - Data'!B:B,MATCH(B54,'Spreadsheet Exercise - Data'!A:A,0))</f>
        <v>1100</v>
      </c>
      <c r="D54" s="8">
        <f t="array" ref="D54">INDEX('Spreadsheet Exercise - Data'!C:C,MATCH(B54,'Spreadsheet Exercise - Data'!A:A,0))</f>
        <v>1710</v>
      </c>
      <c r="E54" s="9">
        <v>20.0</v>
      </c>
      <c r="F54" s="8">
        <f t="shared" si="1"/>
        <v>12200</v>
      </c>
      <c r="G54" s="10"/>
      <c r="H54" s="10"/>
      <c r="I54" s="10"/>
      <c r="J54" s="10"/>
      <c r="K54" s="10"/>
      <c r="L54" s="10"/>
      <c r="M54" s="10"/>
      <c r="N54" s="10"/>
      <c r="O54" s="10"/>
      <c r="P54" s="10"/>
      <c r="Q54" s="10"/>
      <c r="R54" s="10"/>
      <c r="S54" s="10"/>
      <c r="T54" s="10"/>
      <c r="U54" s="10"/>
      <c r="V54" s="10"/>
      <c r="W54" s="10"/>
      <c r="X54" s="10"/>
      <c r="Y54" s="10"/>
      <c r="Z54" s="10"/>
    </row>
    <row r="55" ht="15.75" customHeight="1">
      <c r="A55" s="6">
        <v>51.0</v>
      </c>
      <c r="B55" s="7" t="s">
        <v>19</v>
      </c>
      <c r="C55" s="8">
        <f t="array" ref="C55">INDEX('Spreadsheet Exercise - Data'!B:B,MATCH(B55,'Spreadsheet Exercise - Data'!A:A,0))</f>
        <v>2800</v>
      </c>
      <c r="D55" s="8">
        <f t="array" ref="D55">INDEX('Spreadsheet Exercise - Data'!C:C,MATCH(B55,'Spreadsheet Exercise - Data'!A:A,0))</f>
        <v>2790</v>
      </c>
      <c r="E55" s="9">
        <v>40.0</v>
      </c>
      <c r="F55" s="8">
        <f t="shared" si="1"/>
        <v>-400</v>
      </c>
      <c r="G55" s="10"/>
      <c r="H55" s="10"/>
      <c r="I55" s="10"/>
      <c r="J55" s="10"/>
      <c r="K55" s="10"/>
      <c r="L55" s="10"/>
      <c r="M55" s="10"/>
      <c r="N55" s="10"/>
      <c r="O55" s="10"/>
      <c r="P55" s="10"/>
      <c r="Q55" s="10"/>
      <c r="R55" s="10"/>
      <c r="S55" s="10"/>
      <c r="T55" s="10"/>
      <c r="U55" s="10"/>
      <c r="V55" s="10"/>
      <c r="W55" s="10"/>
      <c r="X55" s="10"/>
      <c r="Y55" s="10"/>
      <c r="Z55" s="10"/>
    </row>
    <row r="56" ht="15.75" customHeight="1">
      <c r="A56" s="6">
        <v>52.0</v>
      </c>
      <c r="B56" s="7" t="s">
        <v>20</v>
      </c>
      <c r="C56" s="8">
        <f t="array" ref="C56">INDEX('Spreadsheet Exercise - Data'!B:B,MATCH(B56,'Spreadsheet Exercise - Data'!A:A,0))</f>
        <v>1900</v>
      </c>
      <c r="D56" s="8">
        <f t="array" ref="D56">INDEX('Spreadsheet Exercise - Data'!C:C,MATCH(B56,'Spreadsheet Exercise - Data'!A:A,0))</f>
        <v>2950</v>
      </c>
      <c r="E56" s="9">
        <v>30.0</v>
      </c>
      <c r="F56" s="8">
        <f t="shared" si="1"/>
        <v>31500</v>
      </c>
      <c r="G56" s="10"/>
      <c r="H56" s="10"/>
      <c r="I56" s="10"/>
      <c r="J56" s="10"/>
      <c r="K56" s="10"/>
      <c r="L56" s="10"/>
      <c r="M56" s="10"/>
      <c r="N56" s="10"/>
      <c r="O56" s="10"/>
      <c r="P56" s="10"/>
      <c r="Q56" s="10"/>
      <c r="R56" s="10"/>
      <c r="S56" s="10"/>
      <c r="T56" s="10"/>
      <c r="U56" s="10"/>
      <c r="V56" s="10"/>
      <c r="W56" s="10"/>
      <c r="X56" s="10"/>
      <c r="Y56" s="10"/>
      <c r="Z56" s="10"/>
    </row>
    <row r="57" ht="15.75" customHeight="1">
      <c r="A57" s="6">
        <v>53.0</v>
      </c>
      <c r="B57" s="7" t="s">
        <v>21</v>
      </c>
      <c r="C57" s="8">
        <f t="array" ref="C57">INDEX('Spreadsheet Exercise - Data'!B:B,MATCH(B57,'Spreadsheet Exercise - Data'!A:A,0))</f>
        <v>1600</v>
      </c>
      <c r="D57" s="8">
        <f t="array" ref="D57">INDEX('Spreadsheet Exercise - Data'!C:C,MATCH(B57,'Spreadsheet Exercise - Data'!A:A,0))</f>
        <v>1550</v>
      </c>
      <c r="E57" s="9">
        <v>24.0</v>
      </c>
      <c r="F57" s="8">
        <f t="shared" si="1"/>
        <v>-1200</v>
      </c>
      <c r="G57" s="10"/>
      <c r="H57" s="10"/>
      <c r="I57" s="10"/>
      <c r="J57" s="10"/>
      <c r="K57" s="10"/>
      <c r="L57" s="10"/>
      <c r="M57" s="10"/>
      <c r="N57" s="10"/>
      <c r="O57" s="10"/>
      <c r="P57" s="10"/>
      <c r="Q57" s="10"/>
      <c r="R57" s="10"/>
      <c r="S57" s="10"/>
      <c r="T57" s="10"/>
      <c r="U57" s="10"/>
      <c r="V57" s="10"/>
      <c r="W57" s="10"/>
      <c r="X57" s="10"/>
      <c r="Y57" s="10"/>
      <c r="Z57" s="10"/>
    </row>
    <row r="58" ht="15.75" customHeight="1">
      <c r="A58" s="6">
        <v>54.0</v>
      </c>
      <c r="B58" s="7" t="s">
        <v>22</v>
      </c>
      <c r="C58" s="8">
        <f t="array" ref="C58">INDEX('Spreadsheet Exercise - Data'!B:B,MATCH(B58,'Spreadsheet Exercise - Data'!A:A,0))</f>
        <v>1820</v>
      </c>
      <c r="D58" s="8">
        <f t="array" ref="D58">INDEX('Spreadsheet Exercise - Data'!C:C,MATCH(B58,'Spreadsheet Exercise - Data'!A:A,0))</f>
        <v>2110</v>
      </c>
      <c r="E58" s="9">
        <v>3.0</v>
      </c>
      <c r="F58" s="8">
        <f t="shared" si="1"/>
        <v>870</v>
      </c>
      <c r="G58" s="10"/>
      <c r="H58" s="10"/>
      <c r="I58" s="10"/>
      <c r="J58" s="10"/>
      <c r="K58" s="10"/>
      <c r="L58" s="10"/>
      <c r="M58" s="10"/>
      <c r="N58" s="10"/>
      <c r="O58" s="10"/>
      <c r="P58" s="10"/>
      <c r="Q58" s="10"/>
      <c r="R58" s="10"/>
      <c r="S58" s="10"/>
      <c r="T58" s="10"/>
      <c r="U58" s="10"/>
      <c r="V58" s="10"/>
      <c r="W58" s="10"/>
      <c r="X58" s="10"/>
      <c r="Y58" s="10"/>
      <c r="Z58" s="10"/>
    </row>
    <row r="59" ht="15.75" customHeight="1">
      <c r="A59" s="6">
        <v>55.0</v>
      </c>
      <c r="B59" s="7" t="s">
        <v>23</v>
      </c>
      <c r="C59" s="8">
        <f t="array" ref="C59">INDEX('Spreadsheet Exercise - Data'!B:B,MATCH(B59,'Spreadsheet Exercise - Data'!A:A,0))</f>
        <v>1890</v>
      </c>
      <c r="D59" s="8">
        <f t="array" ref="D59">INDEX('Spreadsheet Exercise - Data'!C:C,MATCH(B59,'Spreadsheet Exercise - Data'!A:A,0))</f>
        <v>2170</v>
      </c>
      <c r="E59" s="9">
        <v>4.0</v>
      </c>
      <c r="F59" s="8">
        <f t="shared" si="1"/>
        <v>1120</v>
      </c>
      <c r="G59" s="10"/>
      <c r="H59" s="10"/>
      <c r="I59" s="10"/>
      <c r="J59" s="10"/>
      <c r="K59" s="10"/>
      <c r="L59" s="10"/>
      <c r="M59" s="10"/>
      <c r="N59" s="10"/>
      <c r="O59" s="10"/>
      <c r="P59" s="10"/>
      <c r="Q59" s="10"/>
      <c r="R59" s="10"/>
      <c r="S59" s="10"/>
      <c r="T59" s="10"/>
      <c r="U59" s="10"/>
      <c r="V59" s="10"/>
      <c r="W59" s="10"/>
      <c r="X59" s="10"/>
      <c r="Y59" s="10"/>
      <c r="Z59" s="10"/>
    </row>
    <row r="60" ht="15.75" customHeight="1">
      <c r="A60" s="6">
        <v>56.0</v>
      </c>
      <c r="B60" s="7" t="s">
        <v>24</v>
      </c>
      <c r="C60" s="8">
        <f t="array" ref="C60">INDEX('Spreadsheet Exercise - Data'!B:B,MATCH(B60,'Spreadsheet Exercise - Data'!A:A,0))</f>
        <v>1970</v>
      </c>
      <c r="D60" s="8">
        <f t="array" ref="D60">INDEX('Spreadsheet Exercise - Data'!C:C,MATCH(B60,'Spreadsheet Exercise - Data'!A:A,0))</f>
        <v>2230</v>
      </c>
      <c r="E60" s="9">
        <v>10.0</v>
      </c>
      <c r="F60" s="8">
        <f t="shared" si="1"/>
        <v>2600</v>
      </c>
      <c r="G60" s="10"/>
      <c r="H60" s="10"/>
      <c r="I60" s="10"/>
      <c r="J60" s="10"/>
      <c r="K60" s="10"/>
      <c r="L60" s="10"/>
      <c r="M60" s="10"/>
      <c r="N60" s="10"/>
      <c r="O60" s="10"/>
      <c r="P60" s="10"/>
      <c r="Q60" s="10"/>
      <c r="R60" s="10"/>
      <c r="S60" s="10"/>
      <c r="T60" s="10"/>
      <c r="U60" s="10"/>
      <c r="V60" s="10"/>
      <c r="W60" s="10"/>
      <c r="X60" s="10"/>
      <c r="Y60" s="10"/>
      <c r="Z60" s="10"/>
    </row>
    <row r="61" ht="15.75" customHeight="1">
      <c r="A61" s="6">
        <v>57.0</v>
      </c>
      <c r="B61" s="7" t="s">
        <v>25</v>
      </c>
      <c r="C61" s="8">
        <f t="array" ref="C61">INDEX('Spreadsheet Exercise - Data'!B:B,MATCH(B61,'Spreadsheet Exercise - Data'!A:A,0))</f>
        <v>2050</v>
      </c>
      <c r="D61" s="8">
        <f t="array" ref="D61">INDEX('Spreadsheet Exercise - Data'!C:C,MATCH(B61,'Spreadsheet Exercise - Data'!A:A,0))</f>
        <v>2290</v>
      </c>
      <c r="E61" s="9">
        <v>3.0</v>
      </c>
      <c r="F61" s="8">
        <f t="shared" si="1"/>
        <v>720</v>
      </c>
      <c r="G61" s="10"/>
      <c r="H61" s="10"/>
      <c r="I61" s="10"/>
      <c r="J61" s="10"/>
      <c r="K61" s="10"/>
      <c r="L61" s="10"/>
      <c r="M61" s="10"/>
      <c r="N61" s="10"/>
      <c r="O61" s="10"/>
      <c r="P61" s="10"/>
      <c r="Q61" s="10"/>
      <c r="R61" s="10"/>
      <c r="S61" s="10"/>
      <c r="T61" s="10"/>
      <c r="U61" s="10"/>
      <c r="V61" s="10"/>
      <c r="W61" s="10"/>
      <c r="X61" s="10"/>
      <c r="Y61" s="10"/>
      <c r="Z61" s="10"/>
    </row>
    <row r="62" ht="15.75" customHeight="1">
      <c r="A62" s="6">
        <v>58.0</v>
      </c>
      <c r="B62" s="7" t="s">
        <v>26</v>
      </c>
      <c r="C62" s="8">
        <f t="array" ref="C62">INDEX('Spreadsheet Exercise - Data'!B:B,MATCH(B62,'Spreadsheet Exercise - Data'!A:A,0))</f>
        <v>2130</v>
      </c>
      <c r="D62" s="8">
        <f t="array" ref="D62">INDEX('Spreadsheet Exercise - Data'!C:C,MATCH(B62,'Spreadsheet Exercise - Data'!A:A,0))</f>
        <v>2350</v>
      </c>
      <c r="E62" s="9">
        <v>4.0</v>
      </c>
      <c r="F62" s="8">
        <f t="shared" si="1"/>
        <v>880</v>
      </c>
      <c r="G62" s="10"/>
      <c r="H62" s="10"/>
      <c r="I62" s="10"/>
      <c r="J62" s="10"/>
      <c r="K62" s="10"/>
      <c r="L62" s="10"/>
      <c r="M62" s="10"/>
      <c r="N62" s="10"/>
      <c r="O62" s="10"/>
      <c r="P62" s="10"/>
      <c r="Q62" s="10"/>
      <c r="R62" s="10"/>
      <c r="S62" s="10"/>
      <c r="T62" s="10"/>
      <c r="U62" s="10"/>
      <c r="V62" s="10"/>
      <c r="W62" s="10"/>
      <c r="X62" s="10"/>
      <c r="Y62" s="10"/>
      <c r="Z62" s="10"/>
    </row>
    <row r="63" ht="15.75" customHeight="1">
      <c r="A63" s="6">
        <v>59.0</v>
      </c>
      <c r="B63" s="7" t="s">
        <v>27</v>
      </c>
      <c r="C63" s="8">
        <f t="array" ref="C63">INDEX('Spreadsheet Exercise - Data'!B:B,MATCH(B63,'Spreadsheet Exercise - Data'!A:A,0))</f>
        <v>2210</v>
      </c>
      <c r="D63" s="8">
        <f t="array" ref="D63">INDEX('Spreadsheet Exercise - Data'!C:C,MATCH(B63,'Spreadsheet Exercise - Data'!A:A,0))</f>
        <v>2410</v>
      </c>
      <c r="E63" s="9">
        <v>20.0</v>
      </c>
      <c r="F63" s="8">
        <f t="shared" si="1"/>
        <v>4000</v>
      </c>
      <c r="G63" s="10"/>
      <c r="H63" s="10"/>
      <c r="I63" s="10"/>
      <c r="J63" s="10"/>
      <c r="K63" s="10"/>
      <c r="L63" s="10"/>
      <c r="M63" s="10"/>
      <c r="N63" s="10"/>
      <c r="O63" s="10"/>
      <c r="P63" s="10"/>
      <c r="Q63" s="10"/>
      <c r="R63" s="10"/>
      <c r="S63" s="10"/>
      <c r="T63" s="10"/>
      <c r="U63" s="10"/>
      <c r="V63" s="10"/>
      <c r="W63" s="10"/>
      <c r="X63" s="10"/>
      <c r="Y63" s="10"/>
      <c r="Z63" s="10"/>
    </row>
    <row r="64" ht="15.75" customHeight="1">
      <c r="A64" s="6">
        <v>60.0</v>
      </c>
      <c r="B64" s="7" t="s">
        <v>28</v>
      </c>
      <c r="C64" s="8">
        <f t="array" ref="C64">INDEX('Spreadsheet Exercise - Data'!B:B,MATCH(B64,'Spreadsheet Exercise - Data'!A:A,0))</f>
        <v>2280</v>
      </c>
      <c r="D64" s="8">
        <f t="array" ref="D64">INDEX('Spreadsheet Exercise - Data'!C:C,MATCH(B64,'Spreadsheet Exercise - Data'!A:A,0))</f>
        <v>2470</v>
      </c>
      <c r="E64" s="9">
        <v>40.0</v>
      </c>
      <c r="F64" s="8">
        <f t="shared" si="1"/>
        <v>7600</v>
      </c>
      <c r="G64" s="10"/>
      <c r="H64" s="10"/>
      <c r="I64" s="10"/>
      <c r="J64" s="10"/>
      <c r="K64" s="10"/>
      <c r="L64" s="10"/>
      <c r="M64" s="10"/>
      <c r="N64" s="10"/>
      <c r="O64" s="10"/>
      <c r="P64" s="10"/>
      <c r="Q64" s="10"/>
      <c r="R64" s="10"/>
      <c r="S64" s="10"/>
      <c r="T64" s="10"/>
      <c r="U64" s="10"/>
      <c r="V64" s="10"/>
      <c r="W64" s="10"/>
      <c r="X64" s="10"/>
      <c r="Y64" s="10"/>
      <c r="Z64" s="10"/>
    </row>
    <row r="65" ht="15.75" customHeight="1">
      <c r="A65" s="6">
        <v>61.0</v>
      </c>
      <c r="B65" s="7" t="s">
        <v>29</v>
      </c>
      <c r="C65" s="8">
        <f t="array" ref="C65">INDEX('Spreadsheet Exercise - Data'!B:B,MATCH(B65,'Spreadsheet Exercise - Data'!A:A,0))</f>
        <v>2360</v>
      </c>
      <c r="D65" s="8">
        <f t="array" ref="D65">INDEX('Spreadsheet Exercise - Data'!C:C,MATCH(B65,'Spreadsheet Exercise - Data'!A:A,0))</f>
        <v>2530</v>
      </c>
      <c r="E65" s="9">
        <v>30.0</v>
      </c>
      <c r="F65" s="8">
        <f t="shared" si="1"/>
        <v>5100</v>
      </c>
      <c r="G65" s="10"/>
      <c r="H65" s="10"/>
      <c r="I65" s="10"/>
      <c r="J65" s="10"/>
      <c r="K65" s="10"/>
      <c r="L65" s="10"/>
      <c r="M65" s="10"/>
      <c r="N65" s="10"/>
      <c r="O65" s="10"/>
      <c r="P65" s="10"/>
      <c r="Q65" s="10"/>
      <c r="R65" s="10"/>
      <c r="S65" s="10"/>
      <c r="T65" s="10"/>
      <c r="U65" s="10"/>
      <c r="V65" s="10"/>
      <c r="W65" s="10"/>
      <c r="X65" s="10"/>
      <c r="Y65" s="10"/>
      <c r="Z65" s="10"/>
    </row>
    <row r="66" ht="15.75" customHeight="1">
      <c r="A66" s="6">
        <v>62.0</v>
      </c>
      <c r="B66" s="7" t="s">
        <v>30</v>
      </c>
      <c r="C66" s="8">
        <f t="array" ref="C66">INDEX('Spreadsheet Exercise - Data'!B:B,MATCH(B66,'Spreadsheet Exercise - Data'!A:A,0))</f>
        <v>2440</v>
      </c>
      <c r="D66" s="8">
        <f t="array" ref="D66">INDEX('Spreadsheet Exercise - Data'!C:C,MATCH(B66,'Spreadsheet Exercise - Data'!A:A,0))</f>
        <v>2590</v>
      </c>
      <c r="E66" s="9">
        <v>24.0</v>
      </c>
      <c r="F66" s="8">
        <f t="shared" si="1"/>
        <v>3600</v>
      </c>
      <c r="G66" s="10"/>
      <c r="H66" s="10"/>
      <c r="I66" s="10"/>
      <c r="J66" s="10"/>
      <c r="K66" s="10"/>
      <c r="L66" s="10"/>
      <c r="M66" s="10"/>
      <c r="N66" s="10"/>
      <c r="O66" s="10"/>
      <c r="P66" s="10"/>
      <c r="Q66" s="10"/>
      <c r="R66" s="10"/>
      <c r="S66" s="10"/>
      <c r="T66" s="10"/>
      <c r="U66" s="10"/>
      <c r="V66" s="10"/>
      <c r="W66" s="10"/>
      <c r="X66" s="10"/>
      <c r="Y66" s="10"/>
      <c r="Z66" s="10"/>
    </row>
    <row r="67" ht="15.75" customHeight="1">
      <c r="A67" s="6">
        <v>63.0</v>
      </c>
      <c r="B67" s="7" t="s">
        <v>31</v>
      </c>
      <c r="C67" s="8">
        <f t="array" ref="C67">INDEX('Spreadsheet Exercise - Data'!B:B,MATCH(B67,'Spreadsheet Exercise - Data'!A:A,0))</f>
        <v>2520</v>
      </c>
      <c r="D67" s="8">
        <f t="array" ref="D67">INDEX('Spreadsheet Exercise - Data'!C:C,MATCH(B67,'Spreadsheet Exercise - Data'!A:A,0))</f>
        <v>2640</v>
      </c>
      <c r="E67" s="9">
        <v>3.0</v>
      </c>
      <c r="F67" s="8">
        <f t="shared" si="1"/>
        <v>360</v>
      </c>
      <c r="G67" s="10"/>
      <c r="H67" s="10"/>
      <c r="I67" s="10"/>
      <c r="J67" s="10"/>
      <c r="K67" s="10"/>
      <c r="L67" s="10"/>
      <c r="M67" s="10"/>
      <c r="N67" s="10"/>
      <c r="O67" s="10"/>
      <c r="P67" s="10"/>
      <c r="Q67" s="10"/>
      <c r="R67" s="10"/>
      <c r="S67" s="10"/>
      <c r="T67" s="10"/>
      <c r="U67" s="10"/>
      <c r="V67" s="10"/>
      <c r="W67" s="10"/>
      <c r="X67" s="10"/>
      <c r="Y67" s="10"/>
      <c r="Z67" s="10"/>
    </row>
    <row r="68" ht="15.75" customHeight="1">
      <c r="A68" s="6">
        <v>64.0</v>
      </c>
      <c r="B68" s="7" t="s">
        <v>32</v>
      </c>
      <c r="C68" s="8">
        <f t="array" ref="C68">INDEX('Spreadsheet Exercise - Data'!B:B,MATCH(B68,'Spreadsheet Exercise - Data'!A:A,0))</f>
        <v>2600</v>
      </c>
      <c r="D68" s="8">
        <f t="array" ref="D68">INDEX('Spreadsheet Exercise - Data'!C:C,MATCH(B68,'Spreadsheet Exercise - Data'!A:A,0))</f>
        <v>2700</v>
      </c>
      <c r="E68" s="9">
        <v>4.0</v>
      </c>
      <c r="F68" s="8">
        <f t="shared" si="1"/>
        <v>400</v>
      </c>
      <c r="G68" s="10"/>
      <c r="H68" s="10"/>
      <c r="I68" s="10"/>
      <c r="J68" s="10"/>
      <c r="K68" s="10"/>
      <c r="L68" s="10"/>
      <c r="M68" s="10"/>
      <c r="N68" s="10"/>
      <c r="O68" s="10"/>
      <c r="P68" s="10"/>
      <c r="Q68" s="10"/>
      <c r="R68" s="10"/>
      <c r="S68" s="10"/>
      <c r="T68" s="10"/>
      <c r="U68" s="10"/>
      <c r="V68" s="10"/>
      <c r="W68" s="10"/>
      <c r="X68" s="10"/>
      <c r="Y68" s="10"/>
      <c r="Z68" s="10"/>
    </row>
    <row r="69" ht="15.75" customHeight="1">
      <c r="A69" s="6">
        <v>65.0</v>
      </c>
      <c r="B69" s="7" t="s">
        <v>33</v>
      </c>
      <c r="C69" s="8">
        <f t="array" ref="C69">INDEX('Spreadsheet Exercise - Data'!B:B,MATCH(B69,'Spreadsheet Exercise - Data'!A:A,0))</f>
        <v>2680</v>
      </c>
      <c r="D69" s="8">
        <f t="array" ref="D69">INDEX('Spreadsheet Exercise - Data'!C:C,MATCH(B69,'Spreadsheet Exercise - Data'!A:A,0))</f>
        <v>2760</v>
      </c>
      <c r="E69" s="9">
        <v>10.0</v>
      </c>
      <c r="F69" s="8">
        <f t="shared" si="1"/>
        <v>800</v>
      </c>
      <c r="G69" s="10"/>
      <c r="H69" s="10"/>
      <c r="I69" s="10"/>
      <c r="J69" s="10"/>
      <c r="K69" s="10"/>
      <c r="L69" s="10"/>
      <c r="M69" s="10"/>
      <c r="N69" s="10"/>
      <c r="O69" s="10"/>
      <c r="P69" s="10"/>
      <c r="Q69" s="10"/>
      <c r="R69" s="10"/>
      <c r="S69" s="10"/>
      <c r="T69" s="10"/>
      <c r="U69" s="10"/>
      <c r="V69" s="10"/>
      <c r="W69" s="10"/>
      <c r="X69" s="10"/>
      <c r="Y69" s="10"/>
      <c r="Z69" s="10"/>
    </row>
    <row r="70" ht="15.75" customHeight="1">
      <c r="A70" s="6">
        <v>66.0</v>
      </c>
      <c r="B70" s="7" t="s">
        <v>34</v>
      </c>
      <c r="C70" s="8">
        <f t="array" ref="C70">INDEX('Spreadsheet Exercise - Data'!B:B,MATCH(B70,'Spreadsheet Exercise - Data'!A:A,0))</f>
        <v>2750</v>
      </c>
      <c r="D70" s="8">
        <f t="array" ref="D70">INDEX('Spreadsheet Exercise - Data'!C:C,MATCH(B70,'Spreadsheet Exercise - Data'!A:A,0))</f>
        <v>2820</v>
      </c>
      <c r="E70" s="9">
        <v>19.0</v>
      </c>
      <c r="F70" s="8">
        <f t="shared" si="1"/>
        <v>1330</v>
      </c>
      <c r="G70" s="10"/>
      <c r="H70" s="10"/>
      <c r="I70" s="10"/>
      <c r="J70" s="10"/>
      <c r="K70" s="10"/>
      <c r="L70" s="10"/>
      <c r="M70" s="10"/>
      <c r="N70" s="10"/>
      <c r="O70" s="10"/>
      <c r="P70" s="10"/>
      <c r="Q70" s="10"/>
      <c r="R70" s="10"/>
      <c r="S70" s="10"/>
      <c r="T70" s="10"/>
      <c r="U70" s="10"/>
      <c r="V70" s="10"/>
      <c r="W70" s="10"/>
      <c r="X70" s="10"/>
      <c r="Y70" s="10"/>
      <c r="Z70" s="10"/>
    </row>
    <row r="71" ht="15.75" customHeight="1">
      <c r="A71" s="6">
        <v>67.0</v>
      </c>
      <c r="B71" s="7" t="s">
        <v>35</v>
      </c>
      <c r="C71" s="8">
        <f t="array" ref="C71">INDEX('Spreadsheet Exercise - Data'!B:B,MATCH(B71,'Spreadsheet Exercise - Data'!A:A,0))</f>
        <v>2830</v>
      </c>
      <c r="D71" s="8">
        <f t="array" ref="D71">INDEX('Spreadsheet Exercise - Data'!C:C,MATCH(B71,'Spreadsheet Exercise - Data'!A:A,0))</f>
        <v>2880</v>
      </c>
      <c r="E71" s="9">
        <v>18.0</v>
      </c>
      <c r="F71" s="8">
        <f t="shared" si="1"/>
        <v>900</v>
      </c>
      <c r="G71" s="10"/>
      <c r="H71" s="10"/>
      <c r="I71" s="10"/>
      <c r="J71" s="10"/>
      <c r="K71" s="10"/>
      <c r="L71" s="10"/>
      <c r="M71" s="10"/>
      <c r="N71" s="10"/>
      <c r="O71" s="10"/>
      <c r="P71" s="10"/>
      <c r="Q71" s="10"/>
      <c r="R71" s="10"/>
      <c r="S71" s="10"/>
      <c r="T71" s="10"/>
      <c r="U71" s="10"/>
      <c r="V71" s="10"/>
      <c r="W71" s="10"/>
      <c r="X71" s="10"/>
      <c r="Y71" s="10"/>
      <c r="Z71" s="10"/>
    </row>
    <row r="72" ht="15.75" customHeight="1">
      <c r="A72" s="6">
        <v>68.0</v>
      </c>
      <c r="B72" s="7" t="s">
        <v>36</v>
      </c>
      <c r="C72" s="8">
        <f t="array" ref="C72">INDEX('Spreadsheet Exercise - Data'!B:B,MATCH(B72,'Spreadsheet Exercise - Data'!A:A,0))</f>
        <v>2910</v>
      </c>
      <c r="D72" s="8">
        <f t="array" ref="D72">INDEX('Spreadsheet Exercise - Data'!C:C,MATCH(B72,'Spreadsheet Exercise - Data'!A:A,0))</f>
        <v>2940</v>
      </c>
      <c r="E72" s="9">
        <v>17.0</v>
      </c>
      <c r="F72" s="8">
        <f t="shared" si="1"/>
        <v>510</v>
      </c>
      <c r="G72" s="10"/>
      <c r="H72" s="10"/>
      <c r="I72" s="10"/>
      <c r="J72" s="10"/>
      <c r="K72" s="10"/>
      <c r="L72" s="10"/>
      <c r="M72" s="10"/>
      <c r="N72" s="10"/>
      <c r="O72" s="10"/>
      <c r="P72" s="10"/>
      <c r="Q72" s="10"/>
      <c r="R72" s="10"/>
      <c r="S72" s="10"/>
      <c r="T72" s="10"/>
      <c r="U72" s="10"/>
      <c r="V72" s="10"/>
      <c r="W72" s="10"/>
      <c r="X72" s="10"/>
      <c r="Y72" s="10"/>
      <c r="Z72" s="10"/>
    </row>
    <row r="73" ht="15.75" customHeight="1">
      <c r="A73" s="6">
        <v>69.0</v>
      </c>
      <c r="B73" s="7" t="s">
        <v>37</v>
      </c>
      <c r="C73" s="8">
        <f t="array" ref="C73">INDEX('Spreadsheet Exercise - Data'!B:B,MATCH(B73,'Spreadsheet Exercise - Data'!A:A,0))</f>
        <v>2990</v>
      </c>
      <c r="D73" s="8">
        <f t="array" ref="D73">INDEX('Spreadsheet Exercise - Data'!C:C,MATCH(B73,'Spreadsheet Exercise - Data'!A:A,0))</f>
        <v>3000</v>
      </c>
      <c r="E73" s="9">
        <v>19.0</v>
      </c>
      <c r="F73" s="8">
        <f t="shared" si="1"/>
        <v>190</v>
      </c>
      <c r="G73" s="10"/>
      <c r="H73" s="10"/>
      <c r="I73" s="10"/>
      <c r="J73" s="10"/>
      <c r="K73" s="10"/>
      <c r="L73" s="10"/>
      <c r="M73" s="10"/>
      <c r="N73" s="10"/>
      <c r="O73" s="10"/>
      <c r="P73" s="10"/>
      <c r="Q73" s="10"/>
      <c r="R73" s="10"/>
      <c r="S73" s="10"/>
      <c r="T73" s="10"/>
      <c r="U73" s="10"/>
      <c r="V73" s="10"/>
      <c r="W73" s="10"/>
      <c r="X73" s="10"/>
      <c r="Y73" s="10"/>
      <c r="Z73" s="10"/>
    </row>
    <row r="74" ht="15.75" customHeight="1">
      <c r="A74" s="6">
        <v>70.0</v>
      </c>
      <c r="B74" s="7" t="s">
        <v>38</v>
      </c>
      <c r="C74" s="8">
        <f t="array" ref="C74">INDEX('Spreadsheet Exercise - Data'!B:B,MATCH(B74,'Spreadsheet Exercise - Data'!A:A,0))</f>
        <v>3070</v>
      </c>
      <c r="D74" s="8">
        <f t="array" ref="D74">INDEX('Spreadsheet Exercise - Data'!C:C,MATCH(B74,'Spreadsheet Exercise - Data'!A:A,0))</f>
        <v>3060</v>
      </c>
      <c r="E74" s="9">
        <v>18.0</v>
      </c>
      <c r="F74" s="8">
        <f t="shared" si="1"/>
        <v>-180</v>
      </c>
      <c r="G74" s="10"/>
      <c r="H74" s="10"/>
      <c r="I74" s="10"/>
      <c r="J74" s="10"/>
      <c r="K74" s="10"/>
      <c r="L74" s="10"/>
      <c r="M74" s="10"/>
      <c r="N74" s="10"/>
      <c r="O74" s="10"/>
      <c r="P74" s="10"/>
      <c r="Q74" s="10"/>
      <c r="R74" s="10"/>
      <c r="S74" s="10"/>
      <c r="T74" s="10"/>
      <c r="U74" s="10"/>
      <c r="V74" s="10"/>
      <c r="W74" s="10"/>
      <c r="X74" s="10"/>
      <c r="Y74" s="10"/>
      <c r="Z74" s="10"/>
    </row>
    <row r="75" ht="15.75" customHeight="1">
      <c r="A75" s="6">
        <v>71.0</v>
      </c>
      <c r="B75" s="7" t="s">
        <v>49</v>
      </c>
      <c r="C75" s="8">
        <f t="array" ref="C75">INDEX('Spreadsheet Exercise - Data'!B:B,MATCH(B75,'Spreadsheet Exercise - Data'!A:A,0))</f>
        <v>3150</v>
      </c>
      <c r="D75" s="8">
        <f t="array" ref="D75">INDEX('Spreadsheet Exercise - Data'!C:C,MATCH(B75,'Spreadsheet Exercise - Data'!A:A,0))</f>
        <v>3120</v>
      </c>
      <c r="E75" s="9">
        <v>23.0</v>
      </c>
      <c r="F75" s="8">
        <f t="shared" si="1"/>
        <v>-690</v>
      </c>
      <c r="G75" s="10"/>
      <c r="H75" s="10"/>
      <c r="I75" s="10"/>
      <c r="J75" s="10"/>
      <c r="K75" s="10"/>
      <c r="L75" s="10"/>
      <c r="M75" s="10"/>
      <c r="N75" s="10"/>
      <c r="O75" s="10"/>
      <c r="P75" s="10"/>
      <c r="Q75" s="10"/>
      <c r="R75" s="10"/>
      <c r="S75" s="10"/>
      <c r="T75" s="10"/>
      <c r="U75" s="10"/>
      <c r="V75" s="10"/>
      <c r="W75" s="10"/>
      <c r="X75" s="10"/>
      <c r="Y75" s="10"/>
      <c r="Z75" s="10"/>
    </row>
    <row r="76" ht="15.75" customHeight="1">
      <c r="A76" s="6">
        <v>72.0</v>
      </c>
      <c r="B76" s="7" t="s">
        <v>50</v>
      </c>
      <c r="C76" s="8">
        <f t="array" ref="C76">INDEX('Spreadsheet Exercise - Data'!B:B,MATCH(B76,'Spreadsheet Exercise - Data'!A:A,0))</f>
        <v>3220</v>
      </c>
      <c r="D76" s="8">
        <f t="array" ref="D76">INDEX('Spreadsheet Exercise - Data'!C:C,MATCH(B76,'Spreadsheet Exercise - Data'!A:A,0))</f>
        <v>3170</v>
      </c>
      <c r="E76" s="9">
        <v>17.0</v>
      </c>
      <c r="F76" s="8">
        <f t="shared" si="1"/>
        <v>-850</v>
      </c>
      <c r="G76" s="10"/>
      <c r="H76" s="10"/>
      <c r="I76" s="10"/>
      <c r="J76" s="10"/>
      <c r="K76" s="10"/>
      <c r="L76" s="10"/>
      <c r="M76" s="10"/>
      <c r="N76" s="10"/>
      <c r="O76" s="10"/>
      <c r="P76" s="10"/>
      <c r="Q76" s="10"/>
      <c r="R76" s="10"/>
      <c r="S76" s="10"/>
      <c r="T76" s="10"/>
      <c r="U76" s="10"/>
      <c r="V76" s="10"/>
      <c r="W76" s="10"/>
      <c r="X76" s="10"/>
      <c r="Y76" s="10"/>
      <c r="Z76" s="10"/>
    </row>
    <row r="77" ht="15.75" customHeight="1">
      <c r="A77" s="6">
        <v>73.0</v>
      </c>
      <c r="B77" s="7" t="s">
        <v>51</v>
      </c>
      <c r="C77" s="8">
        <f t="array" ref="C77">INDEX('Spreadsheet Exercise - Data'!B:B,MATCH(B77,'Spreadsheet Exercise - Data'!A:A,0))</f>
        <v>3300</v>
      </c>
      <c r="D77" s="8">
        <f t="array" ref="D77">INDEX('Spreadsheet Exercise - Data'!C:C,MATCH(B77,'Spreadsheet Exercise - Data'!A:A,0))</f>
        <v>3230</v>
      </c>
      <c r="E77" s="9">
        <v>17.0</v>
      </c>
      <c r="F77" s="8">
        <f t="shared" si="1"/>
        <v>-1190</v>
      </c>
      <c r="G77" s="10"/>
      <c r="H77" s="10"/>
      <c r="I77" s="10"/>
      <c r="J77" s="10"/>
      <c r="K77" s="10"/>
      <c r="L77" s="10"/>
      <c r="M77" s="10"/>
      <c r="N77" s="10"/>
      <c r="O77" s="10"/>
      <c r="P77" s="10"/>
      <c r="Q77" s="10"/>
      <c r="R77" s="10"/>
      <c r="S77" s="10"/>
      <c r="T77" s="10"/>
      <c r="U77" s="10"/>
      <c r="V77" s="10"/>
      <c r="W77" s="10"/>
      <c r="X77" s="10"/>
      <c r="Y77" s="10"/>
      <c r="Z77" s="10"/>
    </row>
    <row r="78" ht="15.75" customHeight="1">
      <c r="A78" s="6">
        <v>74.0</v>
      </c>
      <c r="B78" s="7" t="s">
        <v>39</v>
      </c>
      <c r="C78" s="8">
        <f t="array" ref="C78">INDEX('Spreadsheet Exercise - Data'!B:B,MATCH(B78,'Spreadsheet Exercise - Data'!A:A,0))</f>
        <v>3380</v>
      </c>
      <c r="D78" s="8">
        <f t="array" ref="D78">INDEX('Spreadsheet Exercise - Data'!C:C,MATCH(B78,'Spreadsheet Exercise - Data'!A:A,0))</f>
        <v>3290</v>
      </c>
      <c r="E78" s="9">
        <v>18.0</v>
      </c>
      <c r="F78" s="8">
        <f t="shared" si="1"/>
        <v>-1620</v>
      </c>
      <c r="G78" s="10"/>
      <c r="H78" s="10"/>
      <c r="I78" s="10"/>
      <c r="J78" s="10"/>
      <c r="K78" s="10"/>
      <c r="L78" s="10"/>
      <c r="M78" s="10"/>
      <c r="N78" s="10"/>
      <c r="O78" s="10"/>
      <c r="P78" s="10"/>
      <c r="Q78" s="10"/>
      <c r="R78" s="10"/>
      <c r="S78" s="10"/>
      <c r="T78" s="10"/>
      <c r="U78" s="10"/>
      <c r="V78" s="10"/>
      <c r="W78" s="10"/>
      <c r="X78" s="10"/>
      <c r="Y78" s="10"/>
      <c r="Z78" s="10"/>
    </row>
    <row r="79" ht="15.75" customHeight="1">
      <c r="A79" s="6">
        <v>75.0</v>
      </c>
      <c r="B79" s="7" t="s">
        <v>40</v>
      </c>
      <c r="C79" s="8">
        <f t="array" ref="C79">INDEX('Spreadsheet Exercise - Data'!B:B,MATCH(B79,'Spreadsheet Exercise - Data'!A:A,0))</f>
        <v>3460</v>
      </c>
      <c r="D79" s="8">
        <f t="array" ref="D79">INDEX('Spreadsheet Exercise - Data'!C:C,MATCH(B79,'Spreadsheet Exercise - Data'!A:A,0))</f>
        <v>3350</v>
      </c>
      <c r="E79" s="9">
        <v>17.0</v>
      </c>
      <c r="F79" s="8">
        <f t="shared" si="1"/>
        <v>-1870</v>
      </c>
      <c r="G79" s="10"/>
      <c r="H79" s="10"/>
      <c r="I79" s="10"/>
      <c r="J79" s="10"/>
      <c r="K79" s="10"/>
      <c r="L79" s="10"/>
      <c r="M79" s="10"/>
      <c r="N79" s="10"/>
      <c r="O79" s="10"/>
      <c r="P79" s="10"/>
      <c r="Q79" s="10"/>
      <c r="R79" s="10"/>
      <c r="S79" s="10"/>
      <c r="T79" s="10"/>
      <c r="U79" s="10"/>
      <c r="V79" s="10"/>
      <c r="W79" s="10"/>
      <c r="X79" s="10"/>
      <c r="Y79" s="10"/>
      <c r="Z79" s="10"/>
    </row>
    <row r="80" ht="15.75" customHeight="1">
      <c r="A80" s="6">
        <v>76.0</v>
      </c>
      <c r="B80" s="7" t="s">
        <v>41</v>
      </c>
      <c r="C80" s="8">
        <f t="array" ref="C80">INDEX('Spreadsheet Exercise - Data'!B:B,MATCH(B80,'Spreadsheet Exercise - Data'!A:A,0))</f>
        <v>3540</v>
      </c>
      <c r="D80" s="8">
        <f t="array" ref="D80">INDEX('Spreadsheet Exercise - Data'!C:C,MATCH(B80,'Spreadsheet Exercise - Data'!A:A,0))</f>
        <v>3410</v>
      </c>
      <c r="E80" s="9">
        <v>16.0</v>
      </c>
      <c r="F80" s="8">
        <f t="shared" si="1"/>
        <v>-2080</v>
      </c>
      <c r="G80" s="10"/>
      <c r="H80" s="10"/>
      <c r="I80" s="10"/>
      <c r="J80" s="10"/>
      <c r="K80" s="10"/>
      <c r="L80" s="10"/>
      <c r="M80" s="10"/>
      <c r="N80" s="10"/>
      <c r="O80" s="10"/>
      <c r="P80" s="10"/>
      <c r="Q80" s="10"/>
      <c r="R80" s="10"/>
      <c r="S80" s="10"/>
      <c r="T80" s="10"/>
      <c r="U80" s="10"/>
      <c r="V80" s="10"/>
      <c r="W80" s="10"/>
      <c r="X80" s="10"/>
      <c r="Y80" s="10"/>
      <c r="Z80" s="10"/>
    </row>
    <row r="81" ht="15.75" customHeight="1">
      <c r="A81" s="6">
        <v>77.0</v>
      </c>
      <c r="B81" s="7" t="s">
        <v>42</v>
      </c>
      <c r="C81" s="8">
        <f t="array" ref="C81">INDEX('Spreadsheet Exercise - Data'!B:B,MATCH(B81,'Spreadsheet Exercise - Data'!A:A,0))</f>
        <v>3610</v>
      </c>
      <c r="D81" s="8">
        <f t="array" ref="D81">INDEX('Spreadsheet Exercise - Data'!C:C,MATCH(B81,'Spreadsheet Exercise - Data'!A:A,0))</f>
        <v>3470</v>
      </c>
      <c r="E81" s="9">
        <v>20.0</v>
      </c>
      <c r="F81" s="8">
        <f t="shared" si="1"/>
        <v>-2800</v>
      </c>
      <c r="G81" s="10"/>
      <c r="H81" s="10"/>
      <c r="I81" s="10"/>
      <c r="J81" s="10"/>
      <c r="K81" s="10"/>
      <c r="L81" s="10"/>
      <c r="M81" s="10"/>
      <c r="N81" s="10"/>
      <c r="O81" s="10"/>
      <c r="P81" s="10"/>
      <c r="Q81" s="10"/>
      <c r="R81" s="10"/>
      <c r="S81" s="10"/>
      <c r="T81" s="10"/>
      <c r="U81" s="10"/>
      <c r="V81" s="10"/>
      <c r="W81" s="10"/>
      <c r="X81" s="10"/>
      <c r="Y81" s="10"/>
      <c r="Z81" s="10"/>
    </row>
    <row r="82" ht="15.75" customHeight="1">
      <c r="A82" s="6">
        <v>78.0</v>
      </c>
      <c r="B82" s="7" t="s">
        <v>43</v>
      </c>
      <c r="C82" s="8">
        <f t="array" ref="C82">INDEX('Spreadsheet Exercise - Data'!B:B,MATCH(B82,'Spreadsheet Exercise - Data'!A:A,0))</f>
        <v>3690</v>
      </c>
      <c r="D82" s="8">
        <f t="array" ref="D82">INDEX('Spreadsheet Exercise - Data'!C:C,MATCH(B82,'Spreadsheet Exercise - Data'!A:A,0))</f>
        <v>3530</v>
      </c>
      <c r="E82" s="9">
        <v>17.0</v>
      </c>
      <c r="F82" s="8">
        <f t="shared" si="1"/>
        <v>-2720</v>
      </c>
      <c r="G82" s="10"/>
      <c r="H82" s="10"/>
      <c r="I82" s="10"/>
      <c r="J82" s="10"/>
      <c r="K82" s="10"/>
      <c r="L82" s="10"/>
      <c r="M82" s="10"/>
      <c r="N82" s="10"/>
      <c r="O82" s="10"/>
      <c r="P82" s="10"/>
      <c r="Q82" s="10"/>
      <c r="R82" s="10"/>
      <c r="S82" s="10"/>
      <c r="T82" s="10"/>
      <c r="U82" s="10"/>
      <c r="V82" s="10"/>
      <c r="W82" s="10"/>
      <c r="X82" s="10"/>
      <c r="Y82" s="10"/>
      <c r="Z82" s="10"/>
    </row>
    <row r="83" ht="15.75" customHeight="1">
      <c r="A83" s="6">
        <v>79.0</v>
      </c>
      <c r="B83" s="7" t="s">
        <v>44</v>
      </c>
      <c r="C83" s="8">
        <f t="array" ref="C83">INDEX('Spreadsheet Exercise - Data'!B:B,MATCH(B83,'Spreadsheet Exercise - Data'!A:A,0))</f>
        <v>3770</v>
      </c>
      <c r="D83" s="8">
        <f t="array" ref="D83">INDEX('Spreadsheet Exercise - Data'!C:C,MATCH(B83,'Spreadsheet Exercise - Data'!A:A,0))</f>
        <v>3590</v>
      </c>
      <c r="E83" s="9">
        <v>14.0</v>
      </c>
      <c r="F83" s="8">
        <f t="shared" si="1"/>
        <v>-2520</v>
      </c>
      <c r="G83" s="10"/>
      <c r="H83" s="10"/>
      <c r="I83" s="10"/>
      <c r="J83" s="10"/>
      <c r="K83" s="10"/>
      <c r="L83" s="10"/>
      <c r="M83" s="10"/>
      <c r="N83" s="10"/>
      <c r="O83" s="10"/>
      <c r="P83" s="10"/>
      <c r="Q83" s="10"/>
      <c r="R83" s="10"/>
      <c r="S83" s="10"/>
      <c r="T83" s="10"/>
      <c r="U83" s="10"/>
      <c r="V83" s="10"/>
      <c r="W83" s="10"/>
      <c r="X83" s="10"/>
      <c r="Y83" s="10"/>
      <c r="Z83" s="10"/>
    </row>
    <row r="84" ht="15.75" customHeight="1">
      <c r="A84" s="6">
        <v>80.0</v>
      </c>
      <c r="B84" s="7" t="s">
        <v>52</v>
      </c>
      <c r="C84" s="8">
        <f t="array" ref="C84">INDEX('Spreadsheet Exercise - Data'!B:B,MATCH(B84,'Spreadsheet Exercise - Data'!A:A,0))</f>
        <v>3850</v>
      </c>
      <c r="D84" s="8">
        <f t="array" ref="D84">INDEX('Spreadsheet Exercise - Data'!C:C,MATCH(B84,'Spreadsheet Exercise - Data'!A:A,0))</f>
        <v>3650</v>
      </c>
      <c r="E84" s="9">
        <v>19.0</v>
      </c>
      <c r="F84" s="8">
        <f t="shared" si="1"/>
        <v>-3800</v>
      </c>
      <c r="G84" s="10"/>
      <c r="H84" s="10"/>
      <c r="I84" s="10"/>
      <c r="J84" s="10"/>
      <c r="K84" s="10"/>
      <c r="L84" s="10"/>
      <c r="M84" s="10"/>
      <c r="N84" s="10"/>
      <c r="O84" s="10"/>
      <c r="P84" s="10"/>
      <c r="Q84" s="10"/>
      <c r="R84" s="10"/>
      <c r="S84" s="10"/>
      <c r="T84" s="10"/>
      <c r="U84" s="10"/>
      <c r="V84" s="10"/>
      <c r="W84" s="10"/>
      <c r="X84" s="10"/>
      <c r="Y84" s="10"/>
      <c r="Z84" s="10"/>
    </row>
    <row r="85" ht="15.75" customHeight="1">
      <c r="A85" s="6">
        <v>81.0</v>
      </c>
      <c r="B85" s="7" t="s">
        <v>53</v>
      </c>
      <c r="C85" s="8">
        <f t="array" ref="C85">INDEX('Spreadsheet Exercise - Data'!B:B,MATCH(B85,'Spreadsheet Exercise - Data'!A:A,0))</f>
        <v>3930</v>
      </c>
      <c r="D85" s="8">
        <f t="array" ref="D85">INDEX('Spreadsheet Exercise - Data'!C:C,MATCH(B85,'Spreadsheet Exercise - Data'!A:A,0))</f>
        <v>3710</v>
      </c>
      <c r="E85" s="9">
        <v>22.0</v>
      </c>
      <c r="F85" s="8">
        <f t="shared" si="1"/>
        <v>-4840</v>
      </c>
      <c r="G85" s="10"/>
      <c r="H85" s="10"/>
      <c r="I85" s="10"/>
      <c r="J85" s="10"/>
      <c r="K85" s="10"/>
      <c r="L85" s="10"/>
      <c r="M85" s="10"/>
      <c r="N85" s="10"/>
      <c r="O85" s="10"/>
      <c r="P85" s="10"/>
      <c r="Q85" s="10"/>
      <c r="R85" s="10"/>
      <c r="S85" s="10"/>
      <c r="T85" s="10"/>
      <c r="U85" s="10"/>
      <c r="V85" s="10"/>
      <c r="W85" s="10"/>
      <c r="X85" s="10"/>
      <c r="Y85" s="10"/>
      <c r="Z85" s="10"/>
    </row>
    <row r="86" ht="15.75" customHeight="1">
      <c r="A86" s="6">
        <v>82.0</v>
      </c>
      <c r="B86" s="7" t="s">
        <v>54</v>
      </c>
      <c r="C86" s="8">
        <f t="array" ref="C86">INDEX('Spreadsheet Exercise - Data'!B:B,MATCH(B86,'Spreadsheet Exercise - Data'!A:A,0))</f>
        <v>4010</v>
      </c>
      <c r="D86" s="8">
        <f t="array" ref="D86">INDEX('Spreadsheet Exercise - Data'!C:C,MATCH(B86,'Spreadsheet Exercise - Data'!A:A,0))</f>
        <v>3760</v>
      </c>
      <c r="E86" s="9">
        <v>19.0</v>
      </c>
      <c r="F86" s="8">
        <f t="shared" si="1"/>
        <v>-4750</v>
      </c>
      <c r="G86" s="10"/>
      <c r="H86" s="10"/>
      <c r="I86" s="10"/>
      <c r="J86" s="10"/>
      <c r="K86" s="10"/>
      <c r="L86" s="10"/>
      <c r="M86" s="10"/>
      <c r="N86" s="10"/>
      <c r="O86" s="10"/>
      <c r="P86" s="10"/>
      <c r="Q86" s="10"/>
      <c r="R86" s="10"/>
      <c r="S86" s="10"/>
      <c r="T86" s="10"/>
      <c r="U86" s="10"/>
      <c r="V86" s="10"/>
      <c r="W86" s="10"/>
      <c r="X86" s="10"/>
      <c r="Y86" s="10"/>
      <c r="Z86" s="10"/>
    </row>
    <row r="87" ht="15.75" customHeight="1">
      <c r="A87" s="6">
        <v>83.0</v>
      </c>
      <c r="B87" s="7" t="s">
        <v>55</v>
      </c>
      <c r="C87" s="8">
        <f t="array" ref="C87">INDEX('Spreadsheet Exercise - Data'!B:B,MATCH(B87,'Spreadsheet Exercise - Data'!A:A,0))</f>
        <v>4080</v>
      </c>
      <c r="D87" s="8">
        <f t="array" ref="D87">INDEX('Spreadsheet Exercise - Data'!C:C,MATCH(B87,'Spreadsheet Exercise - Data'!A:A,0))</f>
        <v>3820</v>
      </c>
      <c r="E87" s="9">
        <v>20.0</v>
      </c>
      <c r="F87" s="8">
        <f t="shared" si="1"/>
        <v>-5200</v>
      </c>
      <c r="G87" s="10"/>
      <c r="H87" s="10"/>
      <c r="I87" s="10"/>
      <c r="J87" s="10"/>
      <c r="K87" s="10"/>
      <c r="L87" s="10"/>
      <c r="M87" s="10"/>
      <c r="N87" s="10"/>
      <c r="O87" s="10"/>
      <c r="P87" s="10"/>
      <c r="Q87" s="10"/>
      <c r="R87" s="10"/>
      <c r="S87" s="10"/>
      <c r="T87" s="10"/>
      <c r="U87" s="10"/>
      <c r="V87" s="10"/>
      <c r="W87" s="10"/>
      <c r="X87" s="10"/>
      <c r="Y87" s="10"/>
      <c r="Z87" s="10"/>
    </row>
    <row r="88" ht="15.75" customHeight="1">
      <c r="A88" s="6">
        <v>84.0</v>
      </c>
      <c r="B88" s="7" t="s">
        <v>56</v>
      </c>
      <c r="C88" s="8">
        <f t="array" ref="C88">INDEX('Spreadsheet Exercise - Data'!B:B,MATCH(B88,'Spreadsheet Exercise - Data'!A:A,0))</f>
        <v>4160</v>
      </c>
      <c r="D88" s="8">
        <f t="array" ref="D88">INDEX('Spreadsheet Exercise - Data'!C:C,MATCH(B88,'Spreadsheet Exercise - Data'!A:A,0))</f>
        <v>3880</v>
      </c>
      <c r="E88" s="9">
        <v>14.0</v>
      </c>
      <c r="F88" s="8">
        <f t="shared" si="1"/>
        <v>-3920</v>
      </c>
      <c r="G88" s="10"/>
      <c r="H88" s="10"/>
      <c r="I88" s="10"/>
      <c r="J88" s="10"/>
      <c r="K88" s="10"/>
      <c r="L88" s="10"/>
      <c r="M88" s="10"/>
      <c r="N88" s="10"/>
      <c r="O88" s="10"/>
      <c r="P88" s="10"/>
      <c r="Q88" s="10"/>
      <c r="R88" s="10"/>
      <c r="S88" s="10"/>
      <c r="T88" s="10"/>
      <c r="U88" s="10"/>
      <c r="V88" s="10"/>
      <c r="W88" s="10"/>
      <c r="X88" s="10"/>
      <c r="Y88" s="10"/>
      <c r="Z88" s="10"/>
    </row>
    <row r="89" ht="15.75" customHeight="1">
      <c r="A89" s="6">
        <v>85.0</v>
      </c>
      <c r="B89" s="7" t="s">
        <v>57</v>
      </c>
      <c r="C89" s="8">
        <f t="array" ref="C89">INDEX('Spreadsheet Exercise - Data'!B:B,MATCH(B89,'Spreadsheet Exercise - Data'!A:A,0))</f>
        <v>4240</v>
      </c>
      <c r="D89" s="8">
        <f t="array" ref="D89">INDEX('Spreadsheet Exercise - Data'!C:C,MATCH(B89,'Spreadsheet Exercise - Data'!A:A,0))</f>
        <v>3940</v>
      </c>
      <c r="E89" s="9">
        <v>22.0</v>
      </c>
      <c r="F89" s="8">
        <f t="shared" si="1"/>
        <v>-6600</v>
      </c>
      <c r="G89" s="10"/>
      <c r="H89" s="10"/>
      <c r="I89" s="10"/>
      <c r="J89" s="10"/>
      <c r="K89" s="10"/>
      <c r="L89" s="10"/>
      <c r="M89" s="10"/>
      <c r="N89" s="10"/>
      <c r="O89" s="10"/>
      <c r="P89" s="10"/>
      <c r="Q89" s="10"/>
      <c r="R89" s="10"/>
      <c r="S89" s="10"/>
      <c r="T89" s="10"/>
      <c r="U89" s="10"/>
      <c r="V89" s="10"/>
      <c r="W89" s="10"/>
      <c r="X89" s="10"/>
      <c r="Y89" s="10"/>
      <c r="Z89" s="10"/>
    </row>
    <row r="90" ht="15.75" customHeight="1">
      <c r="A90" s="6">
        <v>86.0</v>
      </c>
      <c r="B90" s="7" t="s">
        <v>58</v>
      </c>
      <c r="C90" s="8">
        <f t="array" ref="C90">INDEX('Spreadsheet Exercise - Data'!B:B,MATCH(B90,'Spreadsheet Exercise - Data'!A:A,0))</f>
        <v>4320</v>
      </c>
      <c r="D90" s="8">
        <f t="array" ref="D90">INDEX('Spreadsheet Exercise - Data'!C:C,MATCH(B90,'Spreadsheet Exercise - Data'!A:A,0))</f>
        <v>4000</v>
      </c>
      <c r="E90" s="9">
        <v>40.0</v>
      </c>
      <c r="F90" s="8">
        <f t="shared" si="1"/>
        <v>-12800</v>
      </c>
      <c r="G90" s="10"/>
      <c r="H90" s="10"/>
      <c r="I90" s="10"/>
      <c r="J90" s="10"/>
      <c r="K90" s="10"/>
      <c r="L90" s="10"/>
      <c r="M90" s="10"/>
      <c r="N90" s="10"/>
      <c r="O90" s="10"/>
      <c r="P90" s="10"/>
      <c r="Q90" s="10"/>
      <c r="R90" s="10"/>
      <c r="S90" s="10"/>
      <c r="T90" s="10"/>
      <c r="U90" s="10"/>
      <c r="V90" s="10"/>
      <c r="W90" s="10"/>
      <c r="X90" s="10"/>
      <c r="Y90" s="10"/>
      <c r="Z90" s="10"/>
    </row>
    <row r="91" ht="15.75" customHeight="1">
      <c r="A91" s="6">
        <v>87.0</v>
      </c>
      <c r="B91" s="7" t="s">
        <v>59</v>
      </c>
      <c r="C91" s="8">
        <f t="array" ref="C91">INDEX('Spreadsheet Exercise - Data'!B:B,MATCH(B91,'Spreadsheet Exercise - Data'!A:A,0))</f>
        <v>4400</v>
      </c>
      <c r="D91" s="8">
        <f t="array" ref="D91">INDEX('Spreadsheet Exercise - Data'!C:C,MATCH(B91,'Spreadsheet Exercise - Data'!A:A,0))</f>
        <v>4060</v>
      </c>
      <c r="E91" s="9">
        <v>30.0</v>
      </c>
      <c r="F91" s="8">
        <f t="shared" si="1"/>
        <v>-10200</v>
      </c>
      <c r="G91" s="10"/>
      <c r="H91" s="10"/>
      <c r="I91" s="10"/>
      <c r="J91" s="10"/>
      <c r="K91" s="10"/>
      <c r="L91" s="10"/>
      <c r="M91" s="10"/>
      <c r="N91" s="10"/>
      <c r="O91" s="10"/>
      <c r="P91" s="10"/>
      <c r="Q91" s="10"/>
      <c r="R91" s="10"/>
      <c r="S91" s="10"/>
      <c r="T91" s="10"/>
      <c r="U91" s="10"/>
      <c r="V91" s="10"/>
      <c r="W91" s="10"/>
      <c r="X91" s="10"/>
      <c r="Y91" s="10"/>
      <c r="Z91" s="10"/>
    </row>
    <row r="92" ht="15.75" customHeight="1">
      <c r="A92" s="6">
        <v>88.0</v>
      </c>
      <c r="B92" s="7" t="s">
        <v>60</v>
      </c>
      <c r="C92" s="8">
        <f t="array" ref="C92">INDEX('Spreadsheet Exercise - Data'!B:B,MATCH(B92,'Spreadsheet Exercise - Data'!A:A,0))</f>
        <v>4480</v>
      </c>
      <c r="D92" s="8">
        <f t="array" ref="D92">INDEX('Spreadsheet Exercise - Data'!C:C,MATCH(B92,'Spreadsheet Exercise - Data'!A:A,0))</f>
        <v>4120</v>
      </c>
      <c r="E92" s="9">
        <v>24.0</v>
      </c>
      <c r="F92" s="8">
        <f t="shared" si="1"/>
        <v>-8640</v>
      </c>
      <c r="G92" s="10"/>
      <c r="H92" s="10"/>
      <c r="I92" s="10"/>
      <c r="J92" s="10"/>
      <c r="K92" s="10"/>
      <c r="L92" s="10"/>
      <c r="M92" s="10"/>
      <c r="N92" s="10"/>
      <c r="O92" s="10"/>
      <c r="P92" s="10"/>
      <c r="Q92" s="10"/>
      <c r="R92" s="10"/>
      <c r="S92" s="10"/>
      <c r="T92" s="10"/>
      <c r="U92" s="10"/>
      <c r="V92" s="10"/>
      <c r="W92" s="10"/>
      <c r="X92" s="10"/>
      <c r="Y92" s="10"/>
      <c r="Z92" s="10"/>
    </row>
    <row r="93" ht="15.75" customHeight="1">
      <c r="A93" s="6">
        <v>89.0</v>
      </c>
      <c r="B93" s="7" t="s">
        <v>61</v>
      </c>
      <c r="C93" s="8">
        <f t="array" ref="C93">INDEX('Spreadsheet Exercise - Data'!B:B,MATCH(B93,'Spreadsheet Exercise - Data'!A:A,0))</f>
        <v>4550</v>
      </c>
      <c r="D93" s="8">
        <f t="array" ref="D93">INDEX('Spreadsheet Exercise - Data'!C:C,MATCH(B93,'Spreadsheet Exercise - Data'!A:A,0))</f>
        <v>4180</v>
      </c>
      <c r="E93" s="9">
        <v>3.0</v>
      </c>
      <c r="F93" s="8">
        <f t="shared" si="1"/>
        <v>-1110</v>
      </c>
      <c r="G93" s="10"/>
      <c r="H93" s="10"/>
      <c r="I93" s="10"/>
      <c r="J93" s="10"/>
      <c r="K93" s="10"/>
      <c r="L93" s="10"/>
      <c r="M93" s="10"/>
      <c r="N93" s="10"/>
      <c r="O93" s="10"/>
      <c r="P93" s="10"/>
      <c r="Q93" s="10"/>
      <c r="R93" s="10"/>
      <c r="S93" s="10"/>
      <c r="T93" s="10"/>
      <c r="U93" s="10"/>
      <c r="V93" s="10"/>
      <c r="W93" s="10"/>
      <c r="X93" s="10"/>
      <c r="Y93" s="10"/>
      <c r="Z93" s="10"/>
    </row>
    <row r="94" ht="15.75" customHeight="1">
      <c r="A94" s="6">
        <v>90.0</v>
      </c>
      <c r="B94" s="7" t="s">
        <v>62</v>
      </c>
      <c r="C94" s="8">
        <f t="array" ref="C94">INDEX('Spreadsheet Exercise - Data'!B:B,MATCH(B94,'Spreadsheet Exercise - Data'!A:A,0))</f>
        <v>4630</v>
      </c>
      <c r="D94" s="8">
        <f t="array" ref="D94">INDEX('Spreadsheet Exercise - Data'!C:C,MATCH(B94,'Spreadsheet Exercise - Data'!A:A,0))</f>
        <v>4240</v>
      </c>
      <c r="E94" s="9">
        <v>4.0</v>
      </c>
      <c r="F94" s="8">
        <f t="shared" si="1"/>
        <v>-1560</v>
      </c>
      <c r="G94" s="10"/>
      <c r="H94" s="10"/>
      <c r="I94" s="10"/>
      <c r="J94" s="10"/>
      <c r="K94" s="10"/>
      <c r="L94" s="10"/>
      <c r="M94" s="10"/>
      <c r="N94" s="10"/>
      <c r="O94" s="10"/>
      <c r="P94" s="10"/>
      <c r="Q94" s="10"/>
      <c r="R94" s="10"/>
      <c r="S94" s="10"/>
      <c r="T94" s="10"/>
      <c r="U94" s="10"/>
      <c r="V94" s="10"/>
      <c r="W94" s="10"/>
      <c r="X94" s="10"/>
      <c r="Y94" s="10"/>
      <c r="Z94" s="10"/>
    </row>
    <row r="95" ht="15.75" customHeight="1">
      <c r="A95" s="6">
        <v>91.0</v>
      </c>
      <c r="B95" s="7" t="s">
        <v>63</v>
      </c>
      <c r="C95" s="8">
        <f t="array" ref="C95">INDEX('Spreadsheet Exercise - Data'!B:B,MATCH(B95,'Spreadsheet Exercise - Data'!A:A,0))</f>
        <v>4710</v>
      </c>
      <c r="D95" s="8">
        <f t="array" ref="D95">INDEX('Spreadsheet Exercise - Data'!C:C,MATCH(B95,'Spreadsheet Exercise - Data'!A:A,0))</f>
        <v>4290</v>
      </c>
      <c r="E95" s="9">
        <v>10.0</v>
      </c>
      <c r="F95" s="8">
        <f t="shared" si="1"/>
        <v>-4200</v>
      </c>
      <c r="G95" s="10"/>
      <c r="H95" s="10"/>
      <c r="I95" s="10"/>
      <c r="J95" s="10"/>
      <c r="K95" s="10"/>
      <c r="L95" s="10"/>
      <c r="M95" s="10"/>
      <c r="N95" s="10"/>
      <c r="O95" s="10"/>
      <c r="P95" s="10"/>
      <c r="Q95" s="10"/>
      <c r="R95" s="10"/>
      <c r="S95" s="10"/>
      <c r="T95" s="10"/>
      <c r="U95" s="10"/>
      <c r="V95" s="10"/>
      <c r="W95" s="10"/>
      <c r="X95" s="10"/>
      <c r="Y95" s="10"/>
      <c r="Z95" s="10"/>
    </row>
    <row r="96" ht="15.75" customHeight="1">
      <c r="A96" s="6">
        <v>92.0</v>
      </c>
      <c r="B96" s="7" t="s">
        <v>64</v>
      </c>
      <c r="C96" s="8">
        <f t="array" ref="C96">INDEX('Spreadsheet Exercise - Data'!B:B,MATCH(B96,'Spreadsheet Exercise - Data'!A:A,0))</f>
        <v>4790</v>
      </c>
      <c r="D96" s="8">
        <f t="array" ref="D96">INDEX('Spreadsheet Exercise - Data'!C:C,MATCH(B96,'Spreadsheet Exercise - Data'!A:A,0))</f>
        <v>4350</v>
      </c>
      <c r="E96" s="9">
        <v>3.0</v>
      </c>
      <c r="F96" s="8">
        <f t="shared" si="1"/>
        <v>-1320</v>
      </c>
      <c r="G96" s="10"/>
      <c r="H96" s="10"/>
      <c r="I96" s="10"/>
      <c r="J96" s="10"/>
      <c r="K96" s="10"/>
      <c r="L96" s="10"/>
      <c r="M96" s="10"/>
      <c r="N96" s="10"/>
      <c r="O96" s="10"/>
      <c r="P96" s="10"/>
      <c r="Q96" s="10"/>
      <c r="R96" s="10"/>
      <c r="S96" s="10"/>
      <c r="T96" s="10"/>
      <c r="U96" s="10"/>
      <c r="V96" s="10"/>
      <c r="W96" s="10"/>
      <c r="X96" s="10"/>
      <c r="Y96" s="10"/>
      <c r="Z96" s="10"/>
    </row>
    <row r="97" ht="15.75" customHeight="1">
      <c r="A97" s="6">
        <v>93.0</v>
      </c>
      <c r="B97" s="7" t="s">
        <v>65</v>
      </c>
      <c r="C97" s="8">
        <f t="array" ref="C97">INDEX('Spreadsheet Exercise - Data'!B:B,MATCH(B97,'Spreadsheet Exercise - Data'!A:A,0))</f>
        <v>4870</v>
      </c>
      <c r="D97" s="8">
        <f t="array" ref="D97">INDEX('Spreadsheet Exercise - Data'!C:C,MATCH(B97,'Spreadsheet Exercise - Data'!A:A,0))</f>
        <v>4410</v>
      </c>
      <c r="E97" s="9">
        <v>4.0</v>
      </c>
      <c r="F97" s="8">
        <f t="shared" si="1"/>
        <v>-1840</v>
      </c>
      <c r="G97" s="10"/>
      <c r="H97" s="10"/>
      <c r="I97" s="10"/>
      <c r="J97" s="10"/>
      <c r="K97" s="10"/>
      <c r="L97" s="10"/>
      <c r="M97" s="10"/>
      <c r="N97" s="10"/>
      <c r="O97" s="10"/>
      <c r="P97" s="10"/>
      <c r="Q97" s="10"/>
      <c r="R97" s="10"/>
      <c r="S97" s="10"/>
      <c r="T97" s="10"/>
      <c r="U97" s="10"/>
      <c r="V97" s="10"/>
      <c r="W97" s="10"/>
      <c r="X97" s="10"/>
      <c r="Y97" s="10"/>
      <c r="Z97" s="10"/>
    </row>
    <row r="98" ht="15.75" customHeight="1">
      <c r="A98" s="6">
        <v>94.0</v>
      </c>
      <c r="B98" s="7" t="s">
        <v>66</v>
      </c>
      <c r="C98" s="8">
        <f t="array" ref="C98">INDEX('Spreadsheet Exercise - Data'!B:B,MATCH(B98,'Spreadsheet Exercise - Data'!A:A,0))</f>
        <v>4950</v>
      </c>
      <c r="D98" s="8">
        <f t="array" ref="D98">INDEX('Spreadsheet Exercise - Data'!C:C,MATCH(B98,'Spreadsheet Exercise - Data'!A:A,0))</f>
        <v>4470</v>
      </c>
      <c r="E98" s="9">
        <v>20.0</v>
      </c>
      <c r="F98" s="8">
        <f t="shared" si="1"/>
        <v>-9600</v>
      </c>
      <c r="G98" s="10"/>
      <c r="H98" s="10"/>
      <c r="I98" s="10"/>
      <c r="J98" s="10"/>
      <c r="K98" s="10"/>
      <c r="L98" s="10"/>
      <c r="M98" s="10"/>
      <c r="N98" s="10"/>
      <c r="O98" s="10"/>
      <c r="P98" s="10"/>
      <c r="Q98" s="10"/>
      <c r="R98" s="10"/>
      <c r="S98" s="10"/>
      <c r="T98" s="10"/>
      <c r="U98" s="10"/>
      <c r="V98" s="10"/>
      <c r="W98" s="10"/>
      <c r="X98" s="10"/>
      <c r="Y98" s="10"/>
      <c r="Z98" s="10"/>
    </row>
    <row r="99" ht="15.75" customHeight="1">
      <c r="A99" s="6">
        <v>95.0</v>
      </c>
      <c r="B99" s="7" t="s">
        <v>67</v>
      </c>
      <c r="C99" s="8">
        <f t="array" ref="C99">INDEX('Spreadsheet Exercise - Data'!B:B,MATCH(B99,'Spreadsheet Exercise - Data'!A:A,0))</f>
        <v>5020</v>
      </c>
      <c r="D99" s="8">
        <f t="array" ref="D99">INDEX('Spreadsheet Exercise - Data'!C:C,MATCH(B99,'Spreadsheet Exercise - Data'!A:A,0))</f>
        <v>4530</v>
      </c>
      <c r="E99" s="9">
        <v>40.0</v>
      </c>
      <c r="F99" s="8">
        <f t="shared" si="1"/>
        <v>-19600</v>
      </c>
      <c r="G99" s="10"/>
      <c r="H99" s="10"/>
      <c r="I99" s="10"/>
      <c r="J99" s="10"/>
      <c r="K99" s="10"/>
      <c r="L99" s="10"/>
      <c r="M99" s="10"/>
      <c r="N99" s="10"/>
      <c r="O99" s="10"/>
      <c r="P99" s="10"/>
      <c r="Q99" s="10"/>
      <c r="R99" s="10"/>
      <c r="S99" s="10"/>
      <c r="T99" s="10"/>
      <c r="U99" s="10"/>
      <c r="V99" s="10"/>
      <c r="W99" s="10"/>
      <c r="X99" s="10"/>
      <c r="Y99" s="10"/>
      <c r="Z99" s="10"/>
    </row>
    <row r="100" ht="15.75" customHeight="1">
      <c r="A100" s="6">
        <v>96.0</v>
      </c>
      <c r="B100" s="7" t="s">
        <v>68</v>
      </c>
      <c r="C100" s="8">
        <f t="array" ref="C100">INDEX('Spreadsheet Exercise - Data'!B:B,MATCH(B100,'Spreadsheet Exercise - Data'!A:A,0))</f>
        <v>5100</v>
      </c>
      <c r="D100" s="8">
        <f t="array" ref="D100">INDEX('Spreadsheet Exercise - Data'!C:C,MATCH(B100,'Spreadsheet Exercise - Data'!A:A,0))</f>
        <v>4590</v>
      </c>
      <c r="E100" s="9">
        <v>30.0</v>
      </c>
      <c r="F100" s="8">
        <f t="shared" si="1"/>
        <v>-15300</v>
      </c>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6">
        <v>97.0</v>
      </c>
      <c r="B101" s="7" t="s">
        <v>69</v>
      </c>
      <c r="C101" s="8">
        <f t="array" ref="C101">INDEX('Spreadsheet Exercise - Data'!B:B,MATCH(B101,'Spreadsheet Exercise - Data'!A:A,0))</f>
        <v>5180</v>
      </c>
      <c r="D101" s="8">
        <f t="array" ref="D101">INDEX('Spreadsheet Exercise - Data'!C:C,MATCH(B101,'Spreadsheet Exercise - Data'!A:A,0))</f>
        <v>4650</v>
      </c>
      <c r="E101" s="9">
        <v>24.0</v>
      </c>
      <c r="F101" s="8">
        <f t="shared" si="1"/>
        <v>-12720</v>
      </c>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6">
        <v>98.0</v>
      </c>
      <c r="B102" s="7" t="s">
        <v>70</v>
      </c>
      <c r="C102" s="8">
        <f t="array" ref="C102">INDEX('Spreadsheet Exercise - Data'!B:B,MATCH(B102,'Spreadsheet Exercise - Data'!A:A,0))</f>
        <v>5260</v>
      </c>
      <c r="D102" s="8">
        <f t="array" ref="D102">INDEX('Spreadsheet Exercise - Data'!C:C,MATCH(B102,'Spreadsheet Exercise - Data'!A:A,0))</f>
        <v>4710</v>
      </c>
      <c r="E102" s="9">
        <v>3.0</v>
      </c>
      <c r="F102" s="8">
        <f t="shared" si="1"/>
        <v>-1650</v>
      </c>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6">
        <v>99.0</v>
      </c>
      <c r="B103" s="7" t="s">
        <v>71</v>
      </c>
      <c r="C103" s="8">
        <f t="array" ref="C103">INDEX('Spreadsheet Exercise - Data'!B:B,MATCH(B103,'Spreadsheet Exercise - Data'!A:A,0))</f>
        <v>5340</v>
      </c>
      <c r="D103" s="8">
        <f t="array" ref="D103">INDEX('Spreadsheet Exercise - Data'!C:C,MATCH(B103,'Spreadsheet Exercise - Data'!A:A,0))</f>
        <v>4770</v>
      </c>
      <c r="E103" s="9">
        <v>4.0</v>
      </c>
      <c r="F103" s="8">
        <f t="shared" si="1"/>
        <v>-2280</v>
      </c>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6">
        <v>100.0</v>
      </c>
      <c r="B104" s="7" t="s">
        <v>72</v>
      </c>
      <c r="C104" s="8">
        <f t="array" ref="C104">INDEX('Spreadsheet Exercise - Data'!B:B,MATCH(B104,'Spreadsheet Exercise - Data'!A:A,0))</f>
        <v>5410</v>
      </c>
      <c r="D104" s="8">
        <f t="array" ref="D104">INDEX('Spreadsheet Exercise - Data'!C:C,MATCH(B104,'Spreadsheet Exercise - Data'!A:A,0))</f>
        <v>4820</v>
      </c>
      <c r="E104" s="9">
        <v>10.0</v>
      </c>
      <c r="F104" s="8">
        <f t="shared" si="1"/>
        <v>-5900</v>
      </c>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6">
        <v>101.0</v>
      </c>
      <c r="B105" s="7" t="s">
        <v>73</v>
      </c>
      <c r="C105" s="8">
        <f t="array" ref="C105">INDEX('Spreadsheet Exercise - Data'!B:B,MATCH(B105,'Spreadsheet Exercise - Data'!A:A,0))</f>
        <v>5490</v>
      </c>
      <c r="D105" s="8">
        <f t="array" ref="D105">INDEX('Spreadsheet Exercise - Data'!C:C,MATCH(B105,'Spreadsheet Exercise - Data'!A:A,0))</f>
        <v>4880</v>
      </c>
      <c r="E105" s="9">
        <v>3.0</v>
      </c>
      <c r="F105" s="8">
        <f t="shared" si="1"/>
        <v>-1830</v>
      </c>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6">
        <v>102.0</v>
      </c>
      <c r="B106" s="7" t="s">
        <v>74</v>
      </c>
      <c r="C106" s="8">
        <f t="array" ref="C106">INDEX('Spreadsheet Exercise - Data'!B:B,MATCH(B106,'Spreadsheet Exercise - Data'!A:A,0))</f>
        <v>5570</v>
      </c>
      <c r="D106" s="8">
        <f t="array" ref="D106">INDEX('Spreadsheet Exercise - Data'!C:C,MATCH(B106,'Spreadsheet Exercise - Data'!A:A,0))</f>
        <v>4940</v>
      </c>
      <c r="E106" s="9">
        <v>4.0</v>
      </c>
      <c r="F106" s="8">
        <f t="shared" si="1"/>
        <v>-2520</v>
      </c>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6">
        <v>103.0</v>
      </c>
      <c r="B107" s="7" t="s">
        <v>75</v>
      </c>
      <c r="C107" s="8">
        <f t="array" ref="C107">INDEX('Spreadsheet Exercise - Data'!B:B,MATCH(B107,'Spreadsheet Exercise - Data'!A:A,0))</f>
        <v>5650</v>
      </c>
      <c r="D107" s="8">
        <f t="array" ref="D107">INDEX('Spreadsheet Exercise - Data'!C:C,MATCH(B107,'Spreadsheet Exercise - Data'!A:A,0))</f>
        <v>5000</v>
      </c>
      <c r="E107" s="9">
        <v>20.0</v>
      </c>
      <c r="F107" s="8">
        <f t="shared" si="1"/>
        <v>-13000</v>
      </c>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6">
        <v>104.0</v>
      </c>
      <c r="B108" s="7" t="s">
        <v>76</v>
      </c>
      <c r="C108" s="8">
        <f t="array" ref="C108">INDEX('Spreadsheet Exercise - Data'!B:B,MATCH(B108,'Spreadsheet Exercise - Data'!A:A,0))</f>
        <v>5730</v>
      </c>
      <c r="D108" s="8">
        <f t="array" ref="D108">INDEX('Spreadsheet Exercise - Data'!C:C,MATCH(B108,'Spreadsheet Exercise - Data'!A:A,0))</f>
        <v>5060</v>
      </c>
      <c r="E108" s="9">
        <v>10.0</v>
      </c>
      <c r="F108" s="8">
        <f t="shared" si="1"/>
        <v>-6700</v>
      </c>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6">
        <v>105.0</v>
      </c>
      <c r="B109" s="7" t="s">
        <v>77</v>
      </c>
      <c r="C109" s="8">
        <f t="array" ref="C109">INDEX('Spreadsheet Exercise - Data'!B:B,MATCH(B109,'Spreadsheet Exercise - Data'!A:A,0))</f>
        <v>5810</v>
      </c>
      <c r="D109" s="8">
        <f t="array" ref="D109">INDEX('Spreadsheet Exercise - Data'!C:C,MATCH(B109,'Spreadsheet Exercise - Data'!A:A,0))</f>
        <v>5120</v>
      </c>
      <c r="E109" s="9">
        <v>17.0</v>
      </c>
      <c r="F109" s="8">
        <f t="shared" si="1"/>
        <v>-11730</v>
      </c>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6">
        <v>106.0</v>
      </c>
      <c r="B110" s="7" t="s">
        <v>78</v>
      </c>
      <c r="C110" s="8">
        <f t="array" ref="C110">INDEX('Spreadsheet Exercise - Data'!B:B,MATCH(B110,'Spreadsheet Exercise - Data'!A:A,0))</f>
        <v>5880</v>
      </c>
      <c r="D110" s="8">
        <f t="array" ref="D110">INDEX('Spreadsheet Exercise - Data'!C:C,MATCH(B110,'Spreadsheet Exercise - Data'!A:A,0))</f>
        <v>5180</v>
      </c>
      <c r="E110" s="9">
        <v>21.0</v>
      </c>
      <c r="F110" s="8">
        <f t="shared" si="1"/>
        <v>-14700</v>
      </c>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6">
        <v>107.0</v>
      </c>
      <c r="B111" s="7" t="s">
        <v>62</v>
      </c>
      <c r="C111" s="8">
        <f t="array" ref="C111">INDEX('Spreadsheet Exercise - Data'!B:B,MATCH(B111,'Spreadsheet Exercise - Data'!A:A,0))</f>
        <v>4630</v>
      </c>
      <c r="D111" s="8">
        <f t="array" ref="D111">INDEX('Spreadsheet Exercise - Data'!C:C,MATCH(B111,'Spreadsheet Exercise - Data'!A:A,0))</f>
        <v>4240</v>
      </c>
      <c r="E111" s="9">
        <v>20.0</v>
      </c>
      <c r="F111" s="8">
        <f t="shared" si="1"/>
        <v>-7800</v>
      </c>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6">
        <v>108.0</v>
      </c>
      <c r="B112" s="7" t="s">
        <v>63</v>
      </c>
      <c r="C112" s="8">
        <f t="array" ref="C112">INDEX('Spreadsheet Exercise - Data'!B:B,MATCH(B112,'Spreadsheet Exercise - Data'!A:A,0))</f>
        <v>4710</v>
      </c>
      <c r="D112" s="8">
        <f t="array" ref="D112">INDEX('Spreadsheet Exercise - Data'!C:C,MATCH(B112,'Spreadsheet Exercise - Data'!A:A,0))</f>
        <v>4290</v>
      </c>
      <c r="E112" s="9">
        <v>23.0</v>
      </c>
      <c r="F112" s="8">
        <f t="shared" si="1"/>
        <v>-9660</v>
      </c>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6">
        <v>109.0</v>
      </c>
      <c r="B113" s="7" t="s">
        <v>64</v>
      </c>
      <c r="C113" s="8">
        <f t="array" ref="C113">INDEX('Spreadsheet Exercise - Data'!B:B,MATCH(B113,'Spreadsheet Exercise - Data'!A:A,0))</f>
        <v>4790</v>
      </c>
      <c r="D113" s="8">
        <f t="array" ref="D113">INDEX('Spreadsheet Exercise - Data'!C:C,MATCH(B113,'Spreadsheet Exercise - Data'!A:A,0))</f>
        <v>4350</v>
      </c>
      <c r="E113" s="9">
        <v>18.0</v>
      </c>
      <c r="F113" s="8">
        <f t="shared" si="1"/>
        <v>-7920</v>
      </c>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6">
        <v>110.0</v>
      </c>
      <c r="B114" s="7" t="s">
        <v>65</v>
      </c>
      <c r="C114" s="8">
        <f t="array" ref="C114">INDEX('Spreadsheet Exercise - Data'!B:B,MATCH(B114,'Spreadsheet Exercise - Data'!A:A,0))</f>
        <v>4870</v>
      </c>
      <c r="D114" s="8">
        <f t="array" ref="D114">INDEX('Spreadsheet Exercise - Data'!C:C,MATCH(B114,'Spreadsheet Exercise - Data'!A:A,0))</f>
        <v>4410</v>
      </c>
      <c r="E114" s="9">
        <v>22.0</v>
      </c>
      <c r="F114" s="8">
        <f t="shared" si="1"/>
        <v>-10120</v>
      </c>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6">
        <v>111.0</v>
      </c>
      <c r="B115" s="7" t="s">
        <v>66</v>
      </c>
      <c r="C115" s="8">
        <f t="array" ref="C115">INDEX('Spreadsheet Exercise - Data'!B:B,MATCH(B115,'Spreadsheet Exercise - Data'!A:A,0))</f>
        <v>4950</v>
      </c>
      <c r="D115" s="8">
        <f t="array" ref="D115">INDEX('Spreadsheet Exercise - Data'!C:C,MATCH(B115,'Spreadsheet Exercise - Data'!A:A,0))</f>
        <v>4470</v>
      </c>
      <c r="E115" s="9">
        <v>16.0</v>
      </c>
      <c r="F115" s="8">
        <f t="shared" si="1"/>
        <v>-7680</v>
      </c>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6">
        <v>112.0</v>
      </c>
      <c r="B116" s="7" t="s">
        <v>67</v>
      </c>
      <c r="C116" s="8">
        <f t="array" ref="C116">INDEX('Spreadsheet Exercise - Data'!B:B,MATCH(B116,'Spreadsheet Exercise - Data'!A:A,0))</f>
        <v>5020</v>
      </c>
      <c r="D116" s="8">
        <f t="array" ref="D116">INDEX('Spreadsheet Exercise - Data'!C:C,MATCH(B116,'Spreadsheet Exercise - Data'!A:A,0))</f>
        <v>4530</v>
      </c>
      <c r="E116" s="9">
        <v>20.0</v>
      </c>
      <c r="F116" s="8">
        <f t="shared" si="1"/>
        <v>-9800</v>
      </c>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6">
        <v>113.0</v>
      </c>
      <c r="B117" s="7" t="s">
        <v>68</v>
      </c>
      <c r="C117" s="8">
        <f t="array" ref="C117">INDEX('Spreadsheet Exercise - Data'!B:B,MATCH(B117,'Spreadsheet Exercise - Data'!A:A,0))</f>
        <v>5100</v>
      </c>
      <c r="D117" s="8">
        <f t="array" ref="D117">INDEX('Spreadsheet Exercise - Data'!C:C,MATCH(B117,'Spreadsheet Exercise - Data'!A:A,0))</f>
        <v>4590</v>
      </c>
      <c r="E117" s="9">
        <v>20.0</v>
      </c>
      <c r="F117" s="8">
        <f t="shared" si="1"/>
        <v>-10200</v>
      </c>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6">
        <v>114.0</v>
      </c>
      <c r="B118" s="7" t="s">
        <v>69</v>
      </c>
      <c r="C118" s="8">
        <f t="array" ref="C118">INDEX('Spreadsheet Exercise - Data'!B:B,MATCH(B118,'Spreadsheet Exercise - Data'!A:A,0))</f>
        <v>5180</v>
      </c>
      <c r="D118" s="8">
        <f t="array" ref="D118">INDEX('Spreadsheet Exercise - Data'!C:C,MATCH(B118,'Spreadsheet Exercise - Data'!A:A,0))</f>
        <v>4650</v>
      </c>
      <c r="E118" s="9">
        <v>19.0</v>
      </c>
      <c r="F118" s="8">
        <f t="shared" si="1"/>
        <v>-10070</v>
      </c>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6">
        <v>115.0</v>
      </c>
      <c r="B119" s="7" t="s">
        <v>70</v>
      </c>
      <c r="C119" s="8">
        <f t="array" ref="C119">INDEX('Spreadsheet Exercise - Data'!B:B,MATCH(B119,'Spreadsheet Exercise - Data'!A:A,0))</f>
        <v>5260</v>
      </c>
      <c r="D119" s="8">
        <f t="array" ref="D119">INDEX('Spreadsheet Exercise - Data'!C:C,MATCH(B119,'Spreadsheet Exercise - Data'!A:A,0))</f>
        <v>4710</v>
      </c>
      <c r="E119" s="9">
        <v>21.0</v>
      </c>
      <c r="F119" s="8">
        <f t="shared" si="1"/>
        <v>-11550</v>
      </c>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6">
        <v>116.0</v>
      </c>
      <c r="B120" s="7" t="s">
        <v>71</v>
      </c>
      <c r="C120" s="8">
        <f t="array" ref="C120">INDEX('Spreadsheet Exercise - Data'!B:B,MATCH(B120,'Spreadsheet Exercise - Data'!A:A,0))</f>
        <v>5340</v>
      </c>
      <c r="D120" s="8">
        <f t="array" ref="D120">INDEX('Spreadsheet Exercise - Data'!C:C,MATCH(B120,'Spreadsheet Exercise - Data'!A:A,0))</f>
        <v>4770</v>
      </c>
      <c r="E120" s="9">
        <v>23.0</v>
      </c>
      <c r="F120" s="8">
        <f t="shared" si="1"/>
        <v>-13110</v>
      </c>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6">
        <v>117.0</v>
      </c>
      <c r="B121" s="7" t="s">
        <v>72</v>
      </c>
      <c r="C121" s="8">
        <f t="array" ref="C121">INDEX('Spreadsheet Exercise - Data'!B:B,MATCH(B121,'Spreadsheet Exercise - Data'!A:A,0))</f>
        <v>5410</v>
      </c>
      <c r="D121" s="8">
        <f t="array" ref="D121">INDEX('Spreadsheet Exercise - Data'!C:C,MATCH(B121,'Spreadsheet Exercise - Data'!A:A,0))</f>
        <v>4820</v>
      </c>
      <c r="E121" s="9">
        <v>18.0</v>
      </c>
      <c r="F121" s="8">
        <f t="shared" si="1"/>
        <v>-10620</v>
      </c>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6">
        <v>118.0</v>
      </c>
      <c r="B122" s="7" t="s">
        <v>73</v>
      </c>
      <c r="C122" s="8">
        <f t="array" ref="C122">INDEX('Spreadsheet Exercise - Data'!B:B,MATCH(B122,'Spreadsheet Exercise - Data'!A:A,0))</f>
        <v>5490</v>
      </c>
      <c r="D122" s="8">
        <f t="array" ref="D122">INDEX('Spreadsheet Exercise - Data'!C:C,MATCH(B122,'Spreadsheet Exercise - Data'!A:A,0))</f>
        <v>4880</v>
      </c>
      <c r="E122" s="9">
        <v>17.0</v>
      </c>
      <c r="F122" s="8">
        <f t="shared" si="1"/>
        <v>-10370</v>
      </c>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6">
        <v>119.0</v>
      </c>
      <c r="B123" s="7" t="s">
        <v>74</v>
      </c>
      <c r="C123" s="8">
        <f t="array" ref="C123">INDEX('Spreadsheet Exercise - Data'!B:B,MATCH(B123,'Spreadsheet Exercise - Data'!A:A,0))</f>
        <v>5570</v>
      </c>
      <c r="D123" s="8">
        <f t="array" ref="D123">INDEX('Spreadsheet Exercise - Data'!C:C,MATCH(B123,'Spreadsheet Exercise - Data'!A:A,0))</f>
        <v>4940</v>
      </c>
      <c r="E123" s="9">
        <v>23.0</v>
      </c>
      <c r="F123" s="8">
        <f t="shared" si="1"/>
        <v>-14490</v>
      </c>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6">
        <v>120.0</v>
      </c>
      <c r="B124" s="7" t="s">
        <v>75</v>
      </c>
      <c r="C124" s="8">
        <f t="array" ref="C124">INDEX('Spreadsheet Exercise - Data'!B:B,MATCH(B124,'Spreadsheet Exercise - Data'!A:A,0))</f>
        <v>5650</v>
      </c>
      <c r="D124" s="8">
        <f t="array" ref="D124">INDEX('Spreadsheet Exercise - Data'!C:C,MATCH(B124,'Spreadsheet Exercise - Data'!A:A,0))</f>
        <v>5000</v>
      </c>
      <c r="E124" s="9">
        <v>15.0</v>
      </c>
      <c r="F124" s="8">
        <f t="shared" si="1"/>
        <v>-9750</v>
      </c>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6">
        <v>121.0</v>
      </c>
      <c r="B125" s="7" t="s">
        <v>76</v>
      </c>
      <c r="C125" s="8">
        <f t="array" ref="C125">INDEX('Spreadsheet Exercise - Data'!B:B,MATCH(B125,'Spreadsheet Exercise - Data'!A:A,0))</f>
        <v>5730</v>
      </c>
      <c r="D125" s="8">
        <f t="array" ref="D125">INDEX('Spreadsheet Exercise - Data'!C:C,MATCH(B125,'Spreadsheet Exercise - Data'!A:A,0))</f>
        <v>5060</v>
      </c>
      <c r="E125" s="9">
        <v>13.0</v>
      </c>
      <c r="F125" s="8">
        <f t="shared" si="1"/>
        <v>-8710</v>
      </c>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6">
        <v>122.0</v>
      </c>
      <c r="B126" s="7" t="s">
        <v>77</v>
      </c>
      <c r="C126" s="8">
        <f t="array" ref="C126">INDEX('Spreadsheet Exercise - Data'!B:B,MATCH(B126,'Spreadsheet Exercise - Data'!A:A,0))</f>
        <v>5810</v>
      </c>
      <c r="D126" s="8">
        <f t="array" ref="D126">INDEX('Spreadsheet Exercise - Data'!C:C,MATCH(B126,'Spreadsheet Exercise - Data'!A:A,0))</f>
        <v>5120</v>
      </c>
      <c r="E126" s="9">
        <v>9.0</v>
      </c>
      <c r="F126" s="8">
        <f t="shared" si="1"/>
        <v>-6210</v>
      </c>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6">
        <v>123.0</v>
      </c>
      <c r="B127" s="7" t="s">
        <v>78</v>
      </c>
      <c r="C127" s="8">
        <f t="array" ref="C127">INDEX('Spreadsheet Exercise - Data'!B:B,MATCH(B127,'Spreadsheet Exercise - Data'!A:A,0))</f>
        <v>5880</v>
      </c>
      <c r="D127" s="8">
        <f t="array" ref="D127">INDEX('Spreadsheet Exercise - Data'!C:C,MATCH(B127,'Spreadsheet Exercise - Data'!A:A,0))</f>
        <v>5180</v>
      </c>
      <c r="E127" s="9">
        <v>14.0</v>
      </c>
      <c r="F127" s="8">
        <f t="shared" si="1"/>
        <v>-9800</v>
      </c>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6">
        <v>124.0</v>
      </c>
      <c r="B128" s="7" t="s">
        <v>51</v>
      </c>
      <c r="C128" s="8">
        <f t="array" ref="C128">INDEX('Spreadsheet Exercise - Data'!B:B,MATCH(B128,'Spreadsheet Exercise - Data'!A:A,0))</f>
        <v>3300</v>
      </c>
      <c r="D128" s="8">
        <f t="array" ref="D128">INDEX('Spreadsheet Exercise - Data'!C:C,MATCH(B128,'Spreadsheet Exercise - Data'!A:A,0))</f>
        <v>3230</v>
      </c>
      <c r="E128" s="9">
        <v>9.0</v>
      </c>
      <c r="F128" s="8">
        <f t="shared" si="1"/>
        <v>-630</v>
      </c>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6">
        <v>125.0</v>
      </c>
      <c r="B129" s="7" t="s">
        <v>39</v>
      </c>
      <c r="C129" s="8">
        <f t="array" ref="C129">INDEX('Spreadsheet Exercise - Data'!B:B,MATCH(B129,'Spreadsheet Exercise - Data'!A:A,0))</f>
        <v>3380</v>
      </c>
      <c r="D129" s="8">
        <f t="array" ref="D129">INDEX('Spreadsheet Exercise - Data'!C:C,MATCH(B129,'Spreadsheet Exercise - Data'!A:A,0))</f>
        <v>3290</v>
      </c>
      <c r="E129" s="9">
        <v>15.0</v>
      </c>
      <c r="F129" s="8">
        <f t="shared" si="1"/>
        <v>-1350</v>
      </c>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6">
        <v>126.0</v>
      </c>
      <c r="B130" s="7" t="s">
        <v>40</v>
      </c>
      <c r="C130" s="8">
        <f t="array" ref="C130">INDEX('Spreadsheet Exercise - Data'!B:B,MATCH(B130,'Spreadsheet Exercise - Data'!A:A,0))</f>
        <v>3460</v>
      </c>
      <c r="D130" s="8">
        <f t="array" ref="D130">INDEX('Spreadsheet Exercise - Data'!C:C,MATCH(B130,'Spreadsheet Exercise - Data'!A:A,0))</f>
        <v>3350</v>
      </c>
      <c r="E130" s="9">
        <v>11.0</v>
      </c>
      <c r="F130" s="8">
        <f t="shared" si="1"/>
        <v>-1210</v>
      </c>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6">
        <v>127.0</v>
      </c>
      <c r="B131" s="7" t="s">
        <v>41</v>
      </c>
      <c r="C131" s="8">
        <f t="array" ref="C131">INDEX('Spreadsheet Exercise - Data'!B:B,MATCH(B131,'Spreadsheet Exercise - Data'!A:A,0))</f>
        <v>3540</v>
      </c>
      <c r="D131" s="8">
        <f t="array" ref="D131">INDEX('Spreadsheet Exercise - Data'!C:C,MATCH(B131,'Spreadsheet Exercise - Data'!A:A,0))</f>
        <v>3410</v>
      </c>
      <c r="E131" s="9">
        <v>17.0</v>
      </c>
      <c r="F131" s="8">
        <f t="shared" si="1"/>
        <v>-2210</v>
      </c>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6">
        <v>128.0</v>
      </c>
      <c r="B132" s="7" t="s">
        <v>42</v>
      </c>
      <c r="C132" s="8">
        <f t="array" ref="C132">INDEX('Spreadsheet Exercise - Data'!B:B,MATCH(B132,'Spreadsheet Exercise - Data'!A:A,0))</f>
        <v>3610</v>
      </c>
      <c r="D132" s="8">
        <f t="array" ref="D132">INDEX('Spreadsheet Exercise - Data'!C:C,MATCH(B132,'Spreadsheet Exercise - Data'!A:A,0))</f>
        <v>3470</v>
      </c>
      <c r="E132" s="9">
        <v>16.0</v>
      </c>
      <c r="F132" s="8">
        <f t="shared" si="1"/>
        <v>-2240</v>
      </c>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6">
        <v>129.0</v>
      </c>
      <c r="B133" s="7" t="s">
        <v>43</v>
      </c>
      <c r="C133" s="8">
        <f t="array" ref="C133">INDEX('Spreadsheet Exercise - Data'!B:B,MATCH(B133,'Spreadsheet Exercise - Data'!A:A,0))</f>
        <v>3690</v>
      </c>
      <c r="D133" s="8">
        <f t="array" ref="D133">INDEX('Spreadsheet Exercise - Data'!C:C,MATCH(B133,'Spreadsheet Exercise - Data'!A:A,0))</f>
        <v>3530</v>
      </c>
      <c r="E133" s="9">
        <v>16.0</v>
      </c>
      <c r="F133" s="8">
        <f t="shared" si="1"/>
        <v>-2560</v>
      </c>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6">
        <v>130.0</v>
      </c>
      <c r="B134" s="7" t="s">
        <v>44</v>
      </c>
      <c r="C134" s="8">
        <f t="array" ref="C134">INDEX('Spreadsheet Exercise - Data'!B:B,MATCH(B134,'Spreadsheet Exercise - Data'!A:A,0))</f>
        <v>3770</v>
      </c>
      <c r="D134" s="8">
        <f t="array" ref="D134">INDEX('Spreadsheet Exercise - Data'!C:C,MATCH(B134,'Spreadsheet Exercise - Data'!A:A,0))</f>
        <v>3590</v>
      </c>
      <c r="E134" s="9">
        <v>17.0</v>
      </c>
      <c r="F134" s="8">
        <f t="shared" si="1"/>
        <v>-3060</v>
      </c>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6">
        <v>131.0</v>
      </c>
      <c r="B135" s="7" t="s">
        <v>52</v>
      </c>
      <c r="C135" s="8">
        <f t="array" ref="C135">INDEX('Spreadsheet Exercise - Data'!B:B,MATCH(B135,'Spreadsheet Exercise - Data'!A:A,0))</f>
        <v>3850</v>
      </c>
      <c r="D135" s="8">
        <f t="array" ref="D135">INDEX('Spreadsheet Exercise - Data'!C:C,MATCH(B135,'Spreadsheet Exercise - Data'!A:A,0))</f>
        <v>3650</v>
      </c>
      <c r="E135" s="9">
        <v>14.0</v>
      </c>
      <c r="F135" s="8">
        <f t="shared" si="1"/>
        <v>-2800</v>
      </c>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6">
        <v>132.0</v>
      </c>
      <c r="B136" s="7" t="s">
        <v>53</v>
      </c>
      <c r="C136" s="8">
        <f t="array" ref="C136">INDEX('Spreadsheet Exercise - Data'!B:B,MATCH(B136,'Spreadsheet Exercise - Data'!A:A,0))</f>
        <v>3930</v>
      </c>
      <c r="D136" s="8">
        <f t="array" ref="D136">INDEX('Spreadsheet Exercise - Data'!C:C,MATCH(B136,'Spreadsheet Exercise - Data'!A:A,0))</f>
        <v>3710</v>
      </c>
      <c r="E136" s="9">
        <v>18.0</v>
      </c>
      <c r="F136" s="8">
        <f t="shared" si="1"/>
        <v>-3960</v>
      </c>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6">
        <v>133.0</v>
      </c>
      <c r="B137" s="7" t="s">
        <v>54</v>
      </c>
      <c r="C137" s="8">
        <f t="array" ref="C137">INDEX('Spreadsheet Exercise - Data'!B:B,MATCH(B137,'Spreadsheet Exercise - Data'!A:A,0))</f>
        <v>4010</v>
      </c>
      <c r="D137" s="8">
        <f t="array" ref="D137">INDEX('Spreadsheet Exercise - Data'!C:C,MATCH(B137,'Spreadsheet Exercise - Data'!A:A,0))</f>
        <v>3760</v>
      </c>
      <c r="E137" s="9">
        <v>15.0</v>
      </c>
      <c r="F137" s="8">
        <f t="shared" si="1"/>
        <v>-3750</v>
      </c>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6">
        <v>134.0</v>
      </c>
      <c r="B138" s="7" t="s">
        <v>55</v>
      </c>
      <c r="C138" s="8">
        <f t="array" ref="C138">INDEX('Spreadsheet Exercise - Data'!B:B,MATCH(B138,'Spreadsheet Exercise - Data'!A:A,0))</f>
        <v>4080</v>
      </c>
      <c r="D138" s="8">
        <f t="array" ref="D138">INDEX('Spreadsheet Exercise - Data'!C:C,MATCH(B138,'Spreadsheet Exercise - Data'!A:A,0))</f>
        <v>3820</v>
      </c>
      <c r="E138" s="9">
        <v>17.0</v>
      </c>
      <c r="F138" s="8">
        <f t="shared" si="1"/>
        <v>-4420</v>
      </c>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6">
        <v>135.0</v>
      </c>
      <c r="B139" s="7" t="s">
        <v>56</v>
      </c>
      <c r="C139" s="8">
        <f t="array" ref="C139">INDEX('Spreadsheet Exercise - Data'!B:B,MATCH(B139,'Spreadsheet Exercise - Data'!A:A,0))</f>
        <v>4160</v>
      </c>
      <c r="D139" s="8">
        <f t="array" ref="D139">INDEX('Spreadsheet Exercise - Data'!C:C,MATCH(B139,'Spreadsheet Exercise - Data'!A:A,0))</f>
        <v>3880</v>
      </c>
      <c r="E139" s="9">
        <v>14.0</v>
      </c>
      <c r="F139" s="8">
        <f t="shared" si="1"/>
        <v>-3920</v>
      </c>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6">
        <v>136.0</v>
      </c>
      <c r="B140" s="7" t="s">
        <v>57</v>
      </c>
      <c r="C140" s="8">
        <f t="array" ref="C140">INDEX('Spreadsheet Exercise - Data'!B:B,MATCH(B140,'Spreadsheet Exercise - Data'!A:A,0))</f>
        <v>4240</v>
      </c>
      <c r="D140" s="8">
        <f t="array" ref="D140">INDEX('Spreadsheet Exercise - Data'!C:C,MATCH(B140,'Spreadsheet Exercise - Data'!A:A,0))</f>
        <v>3940</v>
      </c>
      <c r="E140" s="9">
        <v>12.0</v>
      </c>
      <c r="F140" s="8">
        <f t="shared" si="1"/>
        <v>-3600</v>
      </c>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6">
        <v>137.0</v>
      </c>
      <c r="B141" s="7" t="s">
        <v>58</v>
      </c>
      <c r="C141" s="8">
        <f t="array" ref="C141">INDEX('Spreadsheet Exercise - Data'!B:B,MATCH(B141,'Spreadsheet Exercise - Data'!A:A,0))</f>
        <v>4320</v>
      </c>
      <c r="D141" s="8">
        <f t="array" ref="D141">INDEX('Spreadsheet Exercise - Data'!C:C,MATCH(B141,'Spreadsheet Exercise - Data'!A:A,0))</f>
        <v>4000</v>
      </c>
      <c r="E141" s="9">
        <v>13.0</v>
      </c>
      <c r="F141" s="8">
        <f t="shared" si="1"/>
        <v>-4160</v>
      </c>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6">
        <v>138.0</v>
      </c>
      <c r="B142" s="7" t="s">
        <v>59</v>
      </c>
      <c r="C142" s="8">
        <f t="array" ref="C142">INDEX('Spreadsheet Exercise - Data'!B:B,MATCH(B142,'Spreadsheet Exercise - Data'!A:A,0))</f>
        <v>4400</v>
      </c>
      <c r="D142" s="8">
        <f t="array" ref="D142">INDEX('Spreadsheet Exercise - Data'!C:C,MATCH(B142,'Spreadsheet Exercise - Data'!A:A,0))</f>
        <v>4060</v>
      </c>
      <c r="E142" s="9">
        <v>15.0</v>
      </c>
      <c r="F142" s="8">
        <f t="shared" si="1"/>
        <v>-5100</v>
      </c>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6">
        <v>139.0</v>
      </c>
      <c r="B143" s="7" t="s">
        <v>60</v>
      </c>
      <c r="C143" s="8">
        <f t="array" ref="C143">INDEX('Spreadsheet Exercise - Data'!B:B,MATCH(B143,'Spreadsheet Exercise - Data'!A:A,0))</f>
        <v>4480</v>
      </c>
      <c r="D143" s="8">
        <f t="array" ref="D143">INDEX('Spreadsheet Exercise - Data'!C:C,MATCH(B143,'Spreadsheet Exercise - Data'!A:A,0))</f>
        <v>4120</v>
      </c>
      <c r="E143" s="9">
        <v>12.0</v>
      </c>
      <c r="F143" s="8">
        <f t="shared" si="1"/>
        <v>-4320</v>
      </c>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6">
        <v>140.0</v>
      </c>
      <c r="B144" s="7" t="s">
        <v>61</v>
      </c>
      <c r="C144" s="8">
        <f t="array" ref="C144">INDEX('Spreadsheet Exercise - Data'!B:B,MATCH(B144,'Spreadsheet Exercise - Data'!A:A,0))</f>
        <v>4550</v>
      </c>
      <c r="D144" s="8">
        <f t="array" ref="D144">INDEX('Spreadsheet Exercise - Data'!C:C,MATCH(B144,'Spreadsheet Exercise - Data'!A:A,0))</f>
        <v>4180</v>
      </c>
      <c r="E144" s="9">
        <v>16.0</v>
      </c>
      <c r="F144" s="8">
        <f t="shared" si="1"/>
        <v>-5920</v>
      </c>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2"/>
      <c r="B145" s="10"/>
      <c r="C145" s="8"/>
      <c r="D145" s="8"/>
      <c r="E145" s="12"/>
      <c r="F145" s="8"/>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2"/>
      <c r="B146" s="10"/>
      <c r="C146" s="8"/>
      <c r="D146" s="8"/>
      <c r="E146" s="12"/>
      <c r="F146" s="8"/>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2"/>
      <c r="B147" s="10"/>
      <c r="C147" s="8"/>
      <c r="D147" s="8"/>
      <c r="E147" s="12"/>
      <c r="F147" s="8"/>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2"/>
      <c r="B148" s="10"/>
      <c r="C148" s="8"/>
      <c r="D148" s="8"/>
      <c r="E148" s="12"/>
      <c r="F148" s="8"/>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2"/>
      <c r="B149" s="10"/>
      <c r="C149" s="8"/>
      <c r="D149" s="8"/>
      <c r="E149" s="12"/>
      <c r="F149" s="8"/>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2"/>
      <c r="B150" s="10"/>
      <c r="C150" s="8"/>
      <c r="D150" s="8"/>
      <c r="E150" s="12"/>
      <c r="F150" s="8"/>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2"/>
      <c r="B151" s="10"/>
      <c r="C151" s="8"/>
      <c r="D151" s="8"/>
      <c r="E151" s="12"/>
      <c r="F151" s="8"/>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2"/>
      <c r="B152" s="10"/>
      <c r="C152" s="8"/>
      <c r="D152" s="8"/>
      <c r="E152" s="12"/>
      <c r="F152" s="8"/>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2"/>
      <c r="B153" s="10"/>
      <c r="C153" s="8"/>
      <c r="D153" s="8"/>
      <c r="E153" s="12"/>
      <c r="F153" s="8"/>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2"/>
      <c r="B154" s="10"/>
      <c r="C154" s="8"/>
      <c r="D154" s="8"/>
      <c r="E154" s="12"/>
      <c r="F154" s="8"/>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2"/>
      <c r="B155" s="10"/>
      <c r="C155" s="8"/>
      <c r="D155" s="8"/>
      <c r="E155" s="12"/>
      <c r="F155" s="8"/>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2"/>
      <c r="B156" s="10"/>
      <c r="C156" s="8"/>
      <c r="D156" s="8"/>
      <c r="E156" s="12"/>
      <c r="F156" s="8"/>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2"/>
      <c r="B157" s="10"/>
      <c r="C157" s="8"/>
      <c r="D157" s="8"/>
      <c r="E157" s="12"/>
      <c r="F157" s="8"/>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2"/>
      <c r="B158" s="10"/>
      <c r="C158" s="8"/>
      <c r="D158" s="8"/>
      <c r="E158" s="12"/>
      <c r="F158" s="8"/>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2"/>
      <c r="B159" s="10"/>
      <c r="C159" s="8"/>
      <c r="D159" s="8"/>
      <c r="E159" s="12"/>
      <c r="F159" s="8"/>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2"/>
      <c r="B160" s="10"/>
      <c r="C160" s="8"/>
      <c r="D160" s="8"/>
      <c r="E160" s="12"/>
      <c r="F160" s="8"/>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2"/>
      <c r="B161" s="10"/>
      <c r="C161" s="8"/>
      <c r="D161" s="8"/>
      <c r="E161" s="12"/>
      <c r="F161" s="8"/>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2"/>
      <c r="B162" s="10"/>
      <c r="C162" s="8"/>
      <c r="D162" s="8"/>
      <c r="E162" s="12"/>
      <c r="F162" s="8"/>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2"/>
      <c r="B163" s="10"/>
      <c r="C163" s="8"/>
      <c r="D163" s="8"/>
      <c r="E163" s="12"/>
      <c r="F163" s="8"/>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2"/>
      <c r="B164" s="10"/>
      <c r="C164" s="8"/>
      <c r="D164" s="8"/>
      <c r="E164" s="12"/>
      <c r="F164" s="8"/>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2"/>
      <c r="B165" s="10"/>
      <c r="C165" s="8"/>
      <c r="D165" s="8"/>
      <c r="E165" s="12"/>
      <c r="F165" s="8"/>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2"/>
      <c r="B166" s="10"/>
      <c r="C166" s="8"/>
      <c r="D166" s="8"/>
      <c r="E166" s="12"/>
      <c r="F166" s="8"/>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2"/>
      <c r="B167" s="10"/>
      <c r="C167" s="8"/>
      <c r="D167" s="8"/>
      <c r="E167" s="12"/>
      <c r="F167" s="8"/>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2"/>
      <c r="B168" s="10"/>
      <c r="C168" s="8"/>
      <c r="D168" s="8"/>
      <c r="E168" s="12"/>
      <c r="F168" s="8"/>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2"/>
      <c r="B169" s="10"/>
      <c r="C169" s="8"/>
      <c r="D169" s="8"/>
      <c r="E169" s="12"/>
      <c r="F169" s="8"/>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2"/>
      <c r="B170" s="10"/>
      <c r="C170" s="8"/>
      <c r="D170" s="8"/>
      <c r="E170" s="12"/>
      <c r="F170" s="8"/>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2"/>
      <c r="B171" s="10"/>
      <c r="C171" s="8"/>
      <c r="D171" s="8"/>
      <c r="E171" s="12"/>
      <c r="F171" s="8"/>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2"/>
      <c r="B172" s="10"/>
      <c r="C172" s="8"/>
      <c r="D172" s="8"/>
      <c r="E172" s="12"/>
      <c r="F172" s="8"/>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2"/>
      <c r="B173" s="10"/>
      <c r="C173" s="8"/>
      <c r="D173" s="8"/>
      <c r="E173" s="12"/>
      <c r="F173" s="8"/>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2"/>
      <c r="B174" s="10"/>
      <c r="C174" s="8"/>
      <c r="D174" s="8"/>
      <c r="E174" s="12"/>
      <c r="F174" s="8"/>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2"/>
      <c r="B175" s="10"/>
      <c r="C175" s="8"/>
      <c r="D175" s="8"/>
      <c r="E175" s="12"/>
      <c r="F175" s="8"/>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2"/>
      <c r="B176" s="10"/>
      <c r="C176" s="8"/>
      <c r="D176" s="8"/>
      <c r="E176" s="12"/>
      <c r="F176" s="8"/>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2"/>
      <c r="B177" s="10"/>
      <c r="C177" s="8"/>
      <c r="D177" s="8"/>
      <c r="E177" s="12"/>
      <c r="F177" s="8"/>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2"/>
      <c r="B178" s="10"/>
      <c r="C178" s="8"/>
      <c r="D178" s="8"/>
      <c r="E178" s="12"/>
      <c r="F178" s="8"/>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2"/>
      <c r="B179" s="10"/>
      <c r="C179" s="8"/>
      <c r="D179" s="8"/>
      <c r="E179" s="12"/>
      <c r="F179" s="8"/>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2"/>
      <c r="B180" s="10"/>
      <c r="C180" s="8"/>
      <c r="D180" s="8"/>
      <c r="E180" s="12"/>
      <c r="F180" s="8"/>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2"/>
      <c r="B181" s="10"/>
      <c r="C181" s="8"/>
      <c r="D181" s="8"/>
      <c r="E181" s="12"/>
      <c r="F181" s="8"/>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2"/>
      <c r="B182" s="10"/>
      <c r="C182" s="8"/>
      <c r="D182" s="8"/>
      <c r="E182" s="12"/>
      <c r="F182" s="8"/>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2"/>
      <c r="B183" s="10"/>
      <c r="C183" s="8"/>
      <c r="D183" s="8"/>
      <c r="E183" s="12"/>
      <c r="F183" s="8"/>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2"/>
      <c r="B184" s="10"/>
      <c r="C184" s="8"/>
      <c r="D184" s="8"/>
      <c r="E184" s="12"/>
      <c r="F184" s="8"/>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2"/>
      <c r="B185" s="10"/>
      <c r="C185" s="8"/>
      <c r="D185" s="8"/>
      <c r="E185" s="12"/>
      <c r="F185" s="8"/>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2"/>
      <c r="B186" s="10"/>
      <c r="C186" s="8"/>
      <c r="D186" s="8"/>
      <c r="E186" s="12"/>
      <c r="F186" s="8"/>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2"/>
      <c r="B187" s="10"/>
      <c r="C187" s="8"/>
      <c r="D187" s="8"/>
      <c r="E187" s="12"/>
      <c r="F187" s="8"/>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2"/>
      <c r="B188" s="10"/>
      <c r="C188" s="8"/>
      <c r="D188" s="8"/>
      <c r="E188" s="12"/>
      <c r="F188" s="8"/>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2"/>
      <c r="B189" s="10"/>
      <c r="C189" s="8"/>
      <c r="D189" s="8"/>
      <c r="E189" s="12"/>
      <c r="F189" s="8"/>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2"/>
      <c r="B190" s="10"/>
      <c r="C190" s="8"/>
      <c r="D190" s="8"/>
      <c r="E190" s="12"/>
      <c r="F190" s="8"/>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2"/>
      <c r="B191" s="10"/>
      <c r="C191" s="8"/>
      <c r="D191" s="8"/>
      <c r="E191" s="12"/>
      <c r="F191" s="8"/>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2"/>
      <c r="B192" s="10"/>
      <c r="C192" s="8"/>
      <c r="D192" s="8"/>
      <c r="E192" s="12"/>
      <c r="F192" s="8"/>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2"/>
      <c r="B193" s="10"/>
      <c r="C193" s="8"/>
      <c r="D193" s="8"/>
      <c r="E193" s="12"/>
      <c r="F193" s="8"/>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2"/>
      <c r="B194" s="10"/>
      <c r="C194" s="8"/>
      <c r="D194" s="8"/>
      <c r="E194" s="12"/>
      <c r="F194" s="8"/>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2"/>
      <c r="B195" s="10"/>
      <c r="C195" s="8"/>
      <c r="D195" s="8"/>
      <c r="E195" s="12"/>
      <c r="F195" s="8"/>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2"/>
      <c r="B196" s="10"/>
      <c r="C196" s="8"/>
      <c r="D196" s="8"/>
      <c r="E196" s="12"/>
      <c r="F196" s="8"/>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2"/>
      <c r="B197" s="10"/>
      <c r="C197" s="8"/>
      <c r="D197" s="8"/>
      <c r="E197" s="12"/>
      <c r="F197" s="8"/>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2"/>
      <c r="B198" s="10"/>
      <c r="C198" s="8"/>
      <c r="D198" s="8"/>
      <c r="E198" s="12"/>
      <c r="F198" s="8"/>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2"/>
      <c r="B199" s="10"/>
      <c r="C199" s="8"/>
      <c r="D199" s="8"/>
      <c r="E199" s="12"/>
      <c r="F199" s="8"/>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2"/>
      <c r="B200" s="10"/>
      <c r="C200" s="8"/>
      <c r="D200" s="8"/>
      <c r="E200" s="12"/>
      <c r="F200" s="8"/>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2"/>
      <c r="B201" s="10"/>
      <c r="C201" s="8"/>
      <c r="D201" s="8"/>
      <c r="E201" s="12"/>
      <c r="F201" s="8"/>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2"/>
      <c r="B202" s="10"/>
      <c r="C202" s="8"/>
      <c r="D202" s="8"/>
      <c r="E202" s="12"/>
      <c r="F202" s="8"/>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2"/>
      <c r="B203" s="10"/>
      <c r="C203" s="8"/>
      <c r="D203" s="8"/>
      <c r="E203" s="12"/>
      <c r="F203" s="8"/>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2"/>
      <c r="B204" s="10"/>
      <c r="C204" s="8"/>
      <c r="D204" s="8"/>
      <c r="E204" s="12"/>
      <c r="F204" s="8"/>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2"/>
      <c r="B205" s="10"/>
      <c r="C205" s="8"/>
      <c r="D205" s="8"/>
      <c r="E205" s="12"/>
      <c r="F205" s="8"/>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2"/>
      <c r="B206" s="10"/>
      <c r="C206" s="8"/>
      <c r="D206" s="8"/>
      <c r="E206" s="12"/>
      <c r="F206" s="8"/>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2"/>
      <c r="B207" s="10"/>
      <c r="C207" s="8"/>
      <c r="D207" s="8"/>
      <c r="E207" s="12"/>
      <c r="F207" s="8"/>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2"/>
      <c r="B208" s="10"/>
      <c r="C208" s="8"/>
      <c r="D208" s="8"/>
      <c r="E208" s="12"/>
      <c r="F208" s="8"/>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2"/>
      <c r="B209" s="10"/>
      <c r="C209" s="8"/>
      <c r="D209" s="8"/>
      <c r="E209" s="12"/>
      <c r="F209" s="8"/>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2"/>
      <c r="B210" s="10"/>
      <c r="C210" s="8"/>
      <c r="D210" s="8"/>
      <c r="E210" s="12"/>
      <c r="F210" s="8"/>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2"/>
      <c r="B211" s="10"/>
      <c r="C211" s="8"/>
      <c r="D211" s="8"/>
      <c r="E211" s="12"/>
      <c r="F211" s="8"/>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2"/>
      <c r="B212" s="10"/>
      <c r="C212" s="8"/>
      <c r="D212" s="8"/>
      <c r="E212" s="12"/>
      <c r="F212" s="8"/>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2"/>
      <c r="B213" s="10"/>
      <c r="C213" s="8"/>
      <c r="D213" s="8"/>
      <c r="E213" s="12"/>
      <c r="F213" s="8"/>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2"/>
      <c r="B214" s="10"/>
      <c r="C214" s="8"/>
      <c r="D214" s="8"/>
      <c r="E214" s="12"/>
      <c r="F214" s="8"/>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2"/>
      <c r="B215" s="10"/>
      <c r="C215" s="8"/>
      <c r="D215" s="8"/>
      <c r="E215" s="12"/>
      <c r="F215" s="8"/>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2"/>
      <c r="B216" s="10"/>
      <c r="C216" s="8"/>
      <c r="D216" s="8"/>
      <c r="E216" s="12"/>
      <c r="F216" s="8"/>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2"/>
      <c r="B217" s="10"/>
      <c r="C217" s="8"/>
      <c r="D217" s="8"/>
      <c r="E217" s="12"/>
      <c r="F217" s="8"/>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2"/>
      <c r="B218" s="10"/>
      <c r="C218" s="8"/>
      <c r="D218" s="8"/>
      <c r="E218" s="12"/>
      <c r="F218" s="8"/>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2"/>
      <c r="B219" s="10"/>
      <c r="C219" s="8"/>
      <c r="D219" s="8"/>
      <c r="E219" s="12"/>
      <c r="F219" s="8"/>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2"/>
      <c r="B220" s="10"/>
      <c r="C220" s="8"/>
      <c r="D220" s="8"/>
      <c r="E220" s="12"/>
      <c r="F220" s="8"/>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2"/>
      <c r="B221" s="10"/>
      <c r="C221" s="8"/>
      <c r="D221" s="8"/>
      <c r="E221" s="12"/>
      <c r="F221" s="8"/>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2"/>
      <c r="B222" s="10"/>
      <c r="C222" s="8"/>
      <c r="D222" s="8"/>
      <c r="E222" s="12"/>
      <c r="F222" s="8"/>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2"/>
      <c r="B223" s="10"/>
      <c r="C223" s="8"/>
      <c r="D223" s="8"/>
      <c r="E223" s="12"/>
      <c r="F223" s="8"/>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2"/>
      <c r="B224" s="10"/>
      <c r="C224" s="8"/>
      <c r="D224" s="8"/>
      <c r="E224" s="12"/>
      <c r="F224" s="8"/>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2"/>
      <c r="B225" s="10"/>
      <c r="C225" s="8"/>
      <c r="D225" s="8"/>
      <c r="E225" s="12"/>
      <c r="F225" s="8"/>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2"/>
      <c r="B226" s="10"/>
      <c r="C226" s="8"/>
      <c r="D226" s="8"/>
      <c r="E226" s="12"/>
      <c r="F226" s="8"/>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2"/>
      <c r="B227" s="10"/>
      <c r="C227" s="8"/>
      <c r="D227" s="8"/>
      <c r="E227" s="12"/>
      <c r="F227" s="8"/>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2"/>
      <c r="B228" s="10"/>
      <c r="C228" s="8"/>
      <c r="D228" s="8"/>
      <c r="E228" s="12"/>
      <c r="F228" s="8"/>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2"/>
      <c r="B229" s="10"/>
      <c r="C229" s="8"/>
      <c r="D229" s="8"/>
      <c r="E229" s="12"/>
      <c r="F229" s="8"/>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2"/>
      <c r="B230" s="10"/>
      <c r="C230" s="8"/>
      <c r="D230" s="8"/>
      <c r="E230" s="12"/>
      <c r="F230" s="8"/>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2"/>
      <c r="B231" s="10"/>
      <c r="C231" s="8"/>
      <c r="D231" s="8"/>
      <c r="E231" s="12"/>
      <c r="F231" s="8"/>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2"/>
      <c r="B232" s="10"/>
      <c r="C232" s="8"/>
      <c r="D232" s="8"/>
      <c r="E232" s="12"/>
      <c r="F232" s="8"/>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2"/>
      <c r="B233" s="10"/>
      <c r="C233" s="8"/>
      <c r="D233" s="8"/>
      <c r="E233" s="12"/>
      <c r="F233" s="8"/>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2"/>
      <c r="B234" s="10"/>
      <c r="C234" s="8"/>
      <c r="D234" s="8"/>
      <c r="E234" s="12"/>
      <c r="F234" s="8"/>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2"/>
      <c r="B235" s="10"/>
      <c r="C235" s="8"/>
      <c r="D235" s="8"/>
      <c r="E235" s="12"/>
      <c r="F235" s="8"/>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2"/>
      <c r="B236" s="10"/>
      <c r="C236" s="8"/>
      <c r="D236" s="8"/>
      <c r="E236" s="12"/>
      <c r="F236" s="8"/>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2"/>
      <c r="B237" s="10"/>
      <c r="C237" s="8"/>
      <c r="D237" s="8"/>
      <c r="E237" s="12"/>
      <c r="F237" s="8"/>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2"/>
      <c r="B238" s="10"/>
      <c r="C238" s="8"/>
      <c r="D238" s="8"/>
      <c r="E238" s="12"/>
      <c r="F238" s="8"/>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2"/>
      <c r="B239" s="10"/>
      <c r="C239" s="8"/>
      <c r="D239" s="8"/>
      <c r="E239" s="12"/>
      <c r="F239" s="8"/>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2"/>
      <c r="B240" s="10"/>
      <c r="C240" s="8"/>
      <c r="D240" s="8"/>
      <c r="E240" s="12"/>
      <c r="F240" s="8"/>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2"/>
      <c r="B241" s="10"/>
      <c r="C241" s="8"/>
      <c r="D241" s="8"/>
      <c r="E241" s="12"/>
      <c r="F241" s="8"/>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2"/>
      <c r="B242" s="10"/>
      <c r="C242" s="8"/>
      <c r="D242" s="8"/>
      <c r="E242" s="12"/>
      <c r="F242" s="8"/>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2"/>
      <c r="B243" s="10"/>
      <c r="C243" s="8"/>
      <c r="D243" s="8"/>
      <c r="E243" s="12"/>
      <c r="F243" s="8"/>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2"/>
      <c r="B244" s="10"/>
      <c r="C244" s="8"/>
      <c r="D244" s="8"/>
      <c r="E244" s="12"/>
      <c r="F244" s="8"/>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2"/>
      <c r="B245" s="10"/>
      <c r="C245" s="8"/>
      <c r="D245" s="8"/>
      <c r="E245" s="12"/>
      <c r="F245" s="8"/>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2"/>
      <c r="B246" s="10"/>
      <c r="C246" s="8"/>
      <c r="D246" s="8"/>
      <c r="E246" s="12"/>
      <c r="F246" s="8"/>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2"/>
      <c r="B247" s="10"/>
      <c r="C247" s="8"/>
      <c r="D247" s="8"/>
      <c r="E247" s="12"/>
      <c r="F247" s="8"/>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2"/>
      <c r="B248" s="10"/>
      <c r="C248" s="8"/>
      <c r="D248" s="8"/>
      <c r="E248" s="12"/>
      <c r="F248" s="8"/>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2"/>
      <c r="B249" s="10"/>
      <c r="C249" s="8"/>
      <c r="D249" s="8"/>
      <c r="E249" s="12"/>
      <c r="F249" s="8"/>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2"/>
      <c r="B250" s="10"/>
      <c r="C250" s="8"/>
      <c r="D250" s="8"/>
      <c r="E250" s="12"/>
      <c r="F250" s="8"/>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2"/>
      <c r="B251" s="10"/>
      <c r="C251" s="8"/>
      <c r="D251" s="8"/>
      <c r="E251" s="12"/>
      <c r="F251" s="8"/>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2"/>
      <c r="B252" s="10"/>
      <c r="C252" s="8"/>
      <c r="D252" s="8"/>
      <c r="E252" s="12"/>
      <c r="F252" s="8"/>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2"/>
      <c r="B253" s="10"/>
      <c r="C253" s="8"/>
      <c r="D253" s="8"/>
      <c r="E253" s="12"/>
      <c r="F253" s="8"/>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2"/>
      <c r="B254" s="10"/>
      <c r="C254" s="8"/>
      <c r="D254" s="8"/>
      <c r="E254" s="12"/>
      <c r="F254" s="8"/>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2"/>
      <c r="B255" s="10"/>
      <c r="C255" s="8"/>
      <c r="D255" s="8"/>
      <c r="E255" s="12"/>
      <c r="F255" s="8"/>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2"/>
      <c r="B256" s="10"/>
      <c r="C256" s="8"/>
      <c r="D256" s="8"/>
      <c r="E256" s="12"/>
      <c r="F256" s="8"/>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2"/>
      <c r="B257" s="10"/>
      <c r="C257" s="8"/>
      <c r="D257" s="8"/>
      <c r="E257" s="12"/>
      <c r="F257" s="8"/>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2"/>
      <c r="B258" s="10"/>
      <c r="C258" s="8"/>
      <c r="D258" s="8"/>
      <c r="E258" s="12"/>
      <c r="F258" s="8"/>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2"/>
      <c r="B259" s="10"/>
      <c r="C259" s="8"/>
      <c r="D259" s="8"/>
      <c r="E259" s="12"/>
      <c r="F259" s="8"/>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2"/>
      <c r="B260" s="10"/>
      <c r="C260" s="8"/>
      <c r="D260" s="8"/>
      <c r="E260" s="12"/>
      <c r="F260" s="8"/>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2"/>
      <c r="B261" s="10"/>
      <c r="C261" s="8"/>
      <c r="D261" s="8"/>
      <c r="E261" s="12"/>
      <c r="F261" s="8"/>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2"/>
      <c r="B262" s="10"/>
      <c r="C262" s="8"/>
      <c r="D262" s="8"/>
      <c r="E262" s="12"/>
      <c r="F262" s="8"/>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2"/>
      <c r="B263" s="10"/>
      <c r="C263" s="8"/>
      <c r="D263" s="8"/>
      <c r="E263" s="12"/>
      <c r="F263" s="8"/>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2"/>
      <c r="B264" s="10"/>
      <c r="C264" s="8"/>
      <c r="D264" s="8"/>
      <c r="E264" s="12"/>
      <c r="F264" s="8"/>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2"/>
      <c r="B265" s="10"/>
      <c r="C265" s="8"/>
      <c r="D265" s="8"/>
      <c r="E265" s="12"/>
      <c r="F265" s="8"/>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2"/>
      <c r="B266" s="10"/>
      <c r="C266" s="8"/>
      <c r="D266" s="8"/>
      <c r="E266" s="12"/>
      <c r="F266" s="8"/>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2"/>
      <c r="B267" s="10"/>
      <c r="C267" s="8"/>
      <c r="D267" s="8"/>
      <c r="E267" s="12"/>
      <c r="F267" s="8"/>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2"/>
      <c r="B268" s="10"/>
      <c r="C268" s="8"/>
      <c r="D268" s="8"/>
      <c r="E268" s="12"/>
      <c r="F268" s="8"/>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2"/>
      <c r="B269" s="10"/>
      <c r="C269" s="8"/>
      <c r="D269" s="8"/>
      <c r="E269" s="12"/>
      <c r="F269" s="8"/>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2"/>
      <c r="B270" s="10"/>
      <c r="C270" s="8"/>
      <c r="D270" s="8"/>
      <c r="E270" s="12"/>
      <c r="F270" s="8"/>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2"/>
      <c r="B271" s="10"/>
      <c r="C271" s="8"/>
      <c r="D271" s="8"/>
      <c r="E271" s="12"/>
      <c r="F271" s="8"/>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2"/>
      <c r="B272" s="10"/>
      <c r="C272" s="8"/>
      <c r="D272" s="8"/>
      <c r="E272" s="12"/>
      <c r="F272" s="8"/>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2"/>
      <c r="B273" s="10"/>
      <c r="C273" s="8"/>
      <c r="D273" s="8"/>
      <c r="E273" s="12"/>
      <c r="F273" s="8"/>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2"/>
      <c r="B274" s="10"/>
      <c r="C274" s="8"/>
      <c r="D274" s="8"/>
      <c r="E274" s="12"/>
      <c r="F274" s="8"/>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2"/>
      <c r="B275" s="10"/>
      <c r="C275" s="8"/>
      <c r="D275" s="8"/>
      <c r="E275" s="12"/>
      <c r="F275" s="8"/>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2"/>
      <c r="B276" s="10"/>
      <c r="C276" s="8"/>
      <c r="D276" s="8"/>
      <c r="E276" s="12"/>
      <c r="F276" s="8"/>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2"/>
      <c r="B277" s="10"/>
      <c r="C277" s="8"/>
      <c r="D277" s="8"/>
      <c r="E277" s="12"/>
      <c r="F277" s="8"/>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2"/>
      <c r="B278" s="10"/>
      <c r="C278" s="8"/>
      <c r="D278" s="8"/>
      <c r="E278" s="12"/>
      <c r="F278" s="8"/>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2"/>
      <c r="B279" s="10"/>
      <c r="C279" s="8"/>
      <c r="D279" s="8"/>
      <c r="E279" s="12"/>
      <c r="F279" s="8"/>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2"/>
      <c r="B280" s="10"/>
      <c r="C280" s="8"/>
      <c r="D280" s="8"/>
      <c r="E280" s="12"/>
      <c r="F280" s="8"/>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2"/>
      <c r="B281" s="10"/>
      <c r="C281" s="8"/>
      <c r="D281" s="8"/>
      <c r="E281" s="12"/>
      <c r="F281" s="8"/>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2"/>
      <c r="B282" s="10"/>
      <c r="C282" s="8"/>
      <c r="D282" s="8"/>
      <c r="E282" s="12"/>
      <c r="F282" s="8"/>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2"/>
      <c r="B283" s="10"/>
      <c r="C283" s="8"/>
      <c r="D283" s="8"/>
      <c r="E283" s="12"/>
      <c r="F283" s="8"/>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2"/>
      <c r="B284" s="10"/>
      <c r="C284" s="8"/>
      <c r="D284" s="8"/>
      <c r="E284" s="12"/>
      <c r="F284" s="8"/>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2"/>
      <c r="B285" s="10"/>
      <c r="C285" s="8"/>
      <c r="D285" s="8"/>
      <c r="E285" s="12"/>
      <c r="F285" s="8"/>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2"/>
      <c r="B286" s="10"/>
      <c r="C286" s="8"/>
      <c r="D286" s="8"/>
      <c r="E286" s="12"/>
      <c r="F286" s="8"/>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2"/>
      <c r="B287" s="10"/>
      <c r="C287" s="8"/>
      <c r="D287" s="8"/>
      <c r="E287" s="12"/>
      <c r="F287" s="8"/>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2"/>
      <c r="B288" s="10"/>
      <c r="C288" s="8"/>
      <c r="D288" s="8"/>
      <c r="E288" s="12"/>
      <c r="F288" s="8"/>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2"/>
      <c r="B289" s="10"/>
      <c r="C289" s="8"/>
      <c r="D289" s="8"/>
      <c r="E289" s="12"/>
      <c r="F289" s="8"/>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2"/>
      <c r="B290" s="10"/>
      <c r="C290" s="8"/>
      <c r="D290" s="8"/>
      <c r="E290" s="12"/>
      <c r="F290" s="8"/>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2"/>
      <c r="B291" s="10"/>
      <c r="C291" s="8"/>
      <c r="D291" s="8"/>
      <c r="E291" s="12"/>
      <c r="F291" s="8"/>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2"/>
      <c r="B292" s="10"/>
      <c r="C292" s="8"/>
      <c r="D292" s="8"/>
      <c r="E292" s="12"/>
      <c r="F292" s="8"/>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2"/>
      <c r="B293" s="10"/>
      <c r="C293" s="8"/>
      <c r="D293" s="8"/>
      <c r="E293" s="12"/>
      <c r="F293" s="8"/>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2"/>
      <c r="B294" s="10"/>
      <c r="C294" s="8"/>
      <c r="D294" s="8"/>
      <c r="E294" s="12"/>
      <c r="F294" s="8"/>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2"/>
      <c r="B295" s="10"/>
      <c r="C295" s="8"/>
      <c r="D295" s="8"/>
      <c r="E295" s="12"/>
      <c r="F295" s="8"/>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2"/>
      <c r="B296" s="10"/>
      <c r="C296" s="8"/>
      <c r="D296" s="8"/>
      <c r="E296" s="12"/>
      <c r="F296" s="8"/>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2"/>
      <c r="B297" s="10"/>
      <c r="C297" s="8"/>
      <c r="D297" s="8"/>
      <c r="E297" s="12"/>
      <c r="F297" s="8"/>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2"/>
      <c r="B298" s="10"/>
      <c r="C298" s="8"/>
      <c r="D298" s="8"/>
      <c r="E298" s="12"/>
      <c r="F298" s="8"/>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2"/>
      <c r="B299" s="10"/>
      <c r="C299" s="8"/>
      <c r="D299" s="8"/>
      <c r="E299" s="12"/>
      <c r="F299" s="8"/>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2"/>
      <c r="B300" s="10"/>
      <c r="C300" s="8"/>
      <c r="D300" s="8"/>
      <c r="E300" s="12"/>
      <c r="F300" s="8"/>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2"/>
      <c r="B301" s="10"/>
      <c r="C301" s="8"/>
      <c r="D301" s="8"/>
      <c r="E301" s="12"/>
      <c r="F301" s="8"/>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2"/>
      <c r="B302" s="10"/>
      <c r="C302" s="8"/>
      <c r="D302" s="8"/>
      <c r="E302" s="12"/>
      <c r="F302" s="8"/>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2"/>
      <c r="B303" s="10"/>
      <c r="C303" s="8"/>
      <c r="D303" s="8"/>
      <c r="E303" s="12"/>
      <c r="F303" s="8"/>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2"/>
      <c r="B304" s="10"/>
      <c r="C304" s="8"/>
      <c r="D304" s="8"/>
      <c r="E304" s="12"/>
      <c r="F304" s="8"/>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2"/>
      <c r="B305" s="10"/>
      <c r="C305" s="8"/>
      <c r="D305" s="8"/>
      <c r="E305" s="12"/>
      <c r="F305" s="8"/>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2"/>
      <c r="B306" s="10"/>
      <c r="C306" s="8"/>
      <c r="D306" s="8"/>
      <c r="E306" s="12"/>
      <c r="F306" s="8"/>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2"/>
      <c r="B307" s="10"/>
      <c r="C307" s="8"/>
      <c r="D307" s="8"/>
      <c r="E307" s="12"/>
      <c r="F307" s="8"/>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2"/>
      <c r="B308" s="10"/>
      <c r="C308" s="8"/>
      <c r="D308" s="8"/>
      <c r="E308" s="12"/>
      <c r="F308" s="8"/>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2"/>
      <c r="B309" s="10"/>
      <c r="C309" s="8"/>
      <c r="D309" s="8"/>
      <c r="E309" s="12"/>
      <c r="F309" s="8"/>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2"/>
      <c r="B310" s="10"/>
      <c r="C310" s="8"/>
      <c r="D310" s="8"/>
      <c r="E310" s="12"/>
      <c r="F310" s="8"/>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2"/>
      <c r="B311" s="10"/>
      <c r="C311" s="8"/>
      <c r="D311" s="8"/>
      <c r="E311" s="12"/>
      <c r="F311" s="8"/>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2"/>
      <c r="B312" s="10"/>
      <c r="C312" s="8"/>
      <c r="D312" s="8"/>
      <c r="E312" s="12"/>
      <c r="F312" s="8"/>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2"/>
      <c r="B313" s="10"/>
      <c r="C313" s="8"/>
      <c r="D313" s="8"/>
      <c r="E313" s="12"/>
      <c r="F313" s="8"/>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2"/>
      <c r="B314" s="10"/>
      <c r="C314" s="8"/>
      <c r="D314" s="8"/>
      <c r="E314" s="12"/>
      <c r="F314" s="8"/>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2"/>
      <c r="B315" s="10"/>
      <c r="C315" s="8"/>
      <c r="D315" s="8"/>
      <c r="E315" s="12"/>
      <c r="F315" s="8"/>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2"/>
      <c r="B316" s="10"/>
      <c r="C316" s="8"/>
      <c r="D316" s="8"/>
      <c r="E316" s="12"/>
      <c r="F316" s="8"/>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2"/>
      <c r="B317" s="10"/>
      <c r="C317" s="8"/>
      <c r="D317" s="8"/>
      <c r="E317" s="12"/>
      <c r="F317" s="8"/>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2"/>
      <c r="B318" s="10"/>
      <c r="C318" s="8"/>
      <c r="D318" s="8"/>
      <c r="E318" s="12"/>
      <c r="F318" s="8"/>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2"/>
      <c r="B319" s="10"/>
      <c r="C319" s="8"/>
      <c r="D319" s="8"/>
      <c r="E319" s="12"/>
      <c r="F319" s="8"/>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2"/>
      <c r="B320" s="10"/>
      <c r="C320" s="8"/>
      <c r="D320" s="8"/>
      <c r="E320" s="12"/>
      <c r="F320" s="8"/>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2"/>
      <c r="B321" s="10"/>
      <c r="C321" s="8"/>
      <c r="D321" s="8"/>
      <c r="E321" s="12"/>
      <c r="F321" s="8"/>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2"/>
      <c r="B322" s="10"/>
      <c r="C322" s="8"/>
      <c r="D322" s="8"/>
      <c r="E322" s="12"/>
      <c r="F322" s="8"/>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2"/>
      <c r="B323" s="10"/>
      <c r="C323" s="8"/>
      <c r="D323" s="8"/>
      <c r="E323" s="12"/>
      <c r="F323" s="8"/>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2"/>
      <c r="B324" s="10"/>
      <c r="C324" s="8"/>
      <c r="D324" s="8"/>
      <c r="E324" s="12"/>
      <c r="F324" s="8"/>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2"/>
      <c r="B325" s="10"/>
      <c r="C325" s="8"/>
      <c r="D325" s="8"/>
      <c r="E325" s="12"/>
      <c r="F325" s="8"/>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2"/>
      <c r="B326" s="10"/>
      <c r="C326" s="8"/>
      <c r="D326" s="8"/>
      <c r="E326" s="12"/>
      <c r="F326" s="8"/>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2"/>
      <c r="B327" s="10"/>
      <c r="C327" s="8"/>
      <c r="D327" s="8"/>
      <c r="E327" s="12"/>
      <c r="F327" s="8"/>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2"/>
      <c r="B328" s="10"/>
      <c r="C328" s="8"/>
      <c r="D328" s="8"/>
      <c r="E328" s="12"/>
      <c r="F328" s="8"/>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2"/>
      <c r="B329" s="10"/>
      <c r="C329" s="8"/>
      <c r="D329" s="8"/>
      <c r="E329" s="12"/>
      <c r="F329" s="8"/>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2"/>
      <c r="B330" s="10"/>
      <c r="C330" s="8"/>
      <c r="D330" s="8"/>
      <c r="E330" s="12"/>
      <c r="F330" s="8"/>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2"/>
      <c r="B331" s="10"/>
      <c r="C331" s="8"/>
      <c r="D331" s="8"/>
      <c r="E331" s="12"/>
      <c r="F331" s="8"/>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2"/>
      <c r="B332" s="10"/>
      <c r="C332" s="8"/>
      <c r="D332" s="8"/>
      <c r="E332" s="12"/>
      <c r="F332" s="8"/>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2"/>
      <c r="B333" s="10"/>
      <c r="C333" s="8"/>
      <c r="D333" s="8"/>
      <c r="E333" s="12"/>
      <c r="F333" s="8"/>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2"/>
      <c r="B334" s="10"/>
      <c r="C334" s="8"/>
      <c r="D334" s="8"/>
      <c r="E334" s="12"/>
      <c r="F334" s="8"/>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2"/>
      <c r="B335" s="10"/>
      <c r="C335" s="8"/>
      <c r="D335" s="8"/>
      <c r="E335" s="12"/>
      <c r="F335" s="8"/>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2"/>
      <c r="B336" s="10"/>
      <c r="C336" s="8"/>
      <c r="D336" s="8"/>
      <c r="E336" s="12"/>
      <c r="F336" s="8"/>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2"/>
      <c r="B337" s="10"/>
      <c r="C337" s="8"/>
      <c r="D337" s="8"/>
      <c r="E337" s="12"/>
      <c r="F337" s="8"/>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2"/>
      <c r="B338" s="10"/>
      <c r="C338" s="8"/>
      <c r="D338" s="8"/>
      <c r="E338" s="12"/>
      <c r="F338" s="8"/>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2"/>
      <c r="B339" s="10"/>
      <c r="C339" s="8"/>
      <c r="D339" s="8"/>
      <c r="E339" s="12"/>
      <c r="F339" s="8"/>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2"/>
      <c r="B340" s="10"/>
      <c r="C340" s="8"/>
      <c r="D340" s="8"/>
      <c r="E340" s="12"/>
      <c r="F340" s="8"/>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2"/>
      <c r="B341" s="10"/>
      <c r="C341" s="8"/>
      <c r="D341" s="8"/>
      <c r="E341" s="12"/>
      <c r="F341" s="8"/>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2"/>
      <c r="B342" s="10"/>
      <c r="C342" s="8"/>
      <c r="D342" s="8"/>
      <c r="E342" s="12"/>
      <c r="F342" s="8"/>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2"/>
      <c r="B343" s="10"/>
      <c r="C343" s="8"/>
      <c r="D343" s="8"/>
      <c r="E343" s="12"/>
      <c r="F343" s="8"/>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2"/>
      <c r="B344" s="10"/>
      <c r="C344" s="8"/>
      <c r="D344" s="8"/>
      <c r="E344" s="12"/>
      <c r="F344" s="8"/>
      <c r="G344" s="10"/>
      <c r="H344" s="10"/>
      <c r="I344" s="10"/>
      <c r="J344" s="10"/>
      <c r="K344" s="10"/>
      <c r="L344" s="10"/>
      <c r="M344" s="10"/>
      <c r="N344" s="10"/>
      <c r="O344" s="10"/>
      <c r="P344" s="10"/>
      <c r="Q344" s="10"/>
      <c r="R344" s="10"/>
      <c r="S344" s="10"/>
      <c r="T344" s="10"/>
      <c r="U344" s="10"/>
      <c r="V344" s="10"/>
      <c r="W344" s="10"/>
      <c r="X344" s="10"/>
      <c r="Y344" s="10"/>
      <c r="Z344" s="10"/>
    </row>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F5:F144">
    <cfRule type="cellIs" dxfId="0" priority="1" operator="greaterThan">
      <formula>0</formula>
    </cfRule>
  </conditionalFormatting>
  <conditionalFormatting sqref="F5:F144">
    <cfRule type="cellIs" dxfId="1" priority="2" operator="lessThanOrEqual">
      <formula>0</formula>
    </cfRule>
  </conditionalFormatting>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1" width="17.38"/>
    <col customWidth="1" min="2" max="4" width="12.63"/>
    <col customWidth="1" min="5" max="5" width="17.63"/>
    <col customWidth="1" min="6" max="6" width="14.63"/>
    <col customWidth="1" min="7" max="7" width="16.75"/>
    <col customWidth="1" min="8" max="8" width="23.88"/>
    <col customWidth="1" min="10" max="11" width="2.0"/>
  </cols>
  <sheetData>
    <row r="1" ht="15.75" customHeight="1">
      <c r="A1" s="1" t="s">
        <v>79</v>
      </c>
      <c r="B1" s="13"/>
      <c r="C1" s="13"/>
      <c r="D1" s="13"/>
      <c r="E1" s="13"/>
      <c r="F1" s="13"/>
      <c r="G1" s="13"/>
      <c r="H1" s="13"/>
      <c r="I1" s="13"/>
      <c r="J1" s="13"/>
      <c r="K1" s="13"/>
      <c r="L1" s="13"/>
      <c r="M1" s="13"/>
      <c r="N1" s="13"/>
      <c r="O1" s="13"/>
      <c r="P1" s="13"/>
      <c r="Q1" s="13"/>
      <c r="R1" s="13"/>
      <c r="S1" s="13"/>
      <c r="T1" s="13"/>
      <c r="U1" s="13"/>
      <c r="V1" s="13"/>
      <c r="W1" s="13"/>
      <c r="X1" s="13"/>
      <c r="Y1" s="13"/>
      <c r="Z1" s="13"/>
      <c r="AA1" s="13"/>
    </row>
    <row r="2" ht="15.75" customHeight="1">
      <c r="A2" s="13"/>
      <c r="B2" s="13"/>
      <c r="C2" s="13"/>
      <c r="D2" s="13"/>
      <c r="E2" s="13"/>
      <c r="F2" s="13"/>
      <c r="G2" s="13"/>
      <c r="H2" s="13"/>
      <c r="I2" s="13"/>
      <c r="J2" s="13"/>
      <c r="K2" s="13"/>
      <c r="L2" s="13"/>
      <c r="M2" s="13"/>
      <c r="N2" s="13"/>
      <c r="O2" s="13"/>
      <c r="P2" s="13"/>
      <c r="Q2" s="13"/>
      <c r="R2" s="13"/>
      <c r="S2" s="13"/>
      <c r="T2" s="13"/>
      <c r="U2" s="13"/>
      <c r="V2" s="13"/>
      <c r="W2" s="13"/>
      <c r="X2" s="13"/>
      <c r="Y2" s="13"/>
      <c r="Z2" s="13"/>
      <c r="AA2" s="13"/>
    </row>
    <row r="3" ht="12.75" customHeight="1">
      <c r="A3" s="14" t="s">
        <v>80</v>
      </c>
      <c r="B3" s="15"/>
      <c r="C3" s="15"/>
      <c r="D3" s="15"/>
      <c r="E3" s="15"/>
      <c r="F3" s="15"/>
      <c r="G3" s="15"/>
      <c r="H3" s="15"/>
      <c r="I3" s="15"/>
      <c r="J3" s="15"/>
      <c r="K3" s="15"/>
      <c r="L3" s="14" t="s">
        <v>81</v>
      </c>
      <c r="M3" s="15"/>
      <c r="N3" s="15"/>
      <c r="O3" s="15"/>
      <c r="P3" s="15"/>
      <c r="Q3" s="15"/>
      <c r="R3" s="15"/>
      <c r="S3" s="15"/>
      <c r="T3" s="15"/>
      <c r="U3" s="15"/>
      <c r="V3" s="15"/>
      <c r="W3" s="15"/>
      <c r="X3" s="15"/>
      <c r="Y3" s="15"/>
      <c r="Z3" s="15"/>
      <c r="AA3" s="15"/>
    </row>
    <row r="4" ht="15.75" customHeight="1">
      <c r="A4" s="4" t="s">
        <v>82</v>
      </c>
      <c r="B4" s="4" t="s">
        <v>4</v>
      </c>
      <c r="C4" s="4" t="s">
        <v>5</v>
      </c>
      <c r="D4" s="4" t="s">
        <v>83</v>
      </c>
      <c r="E4" s="5" t="s">
        <v>84</v>
      </c>
      <c r="F4" s="5" t="s">
        <v>85</v>
      </c>
      <c r="G4" s="5" t="s">
        <v>86</v>
      </c>
      <c r="H4" s="5" t="s">
        <v>87</v>
      </c>
      <c r="I4" s="5" t="s">
        <v>88</v>
      </c>
      <c r="J4" s="2"/>
      <c r="K4" s="2"/>
      <c r="L4" s="4" t="s">
        <v>89</v>
      </c>
      <c r="M4" s="5" t="s">
        <v>82</v>
      </c>
      <c r="N4" s="5" t="s">
        <v>86</v>
      </c>
      <c r="O4" s="2"/>
      <c r="P4" s="2"/>
      <c r="Q4" s="2"/>
      <c r="R4" s="2"/>
      <c r="S4" s="2"/>
      <c r="T4" s="2"/>
      <c r="U4" s="2"/>
      <c r="V4" s="2"/>
      <c r="W4" s="2"/>
      <c r="X4" s="2"/>
      <c r="Y4" s="2"/>
      <c r="Z4" s="2"/>
      <c r="AA4" s="2"/>
    </row>
    <row r="5" ht="15.75" customHeight="1">
      <c r="A5" s="7" t="s">
        <v>45</v>
      </c>
      <c r="B5" s="16">
        <v>1000.0</v>
      </c>
      <c r="C5" s="16">
        <v>1550.0</v>
      </c>
      <c r="D5" s="9">
        <v>100.0</v>
      </c>
      <c r="E5" s="17">
        <f>SUMIF('Spreadsheet - Orders'!$B$5:$B$144,A5,'Spreadsheet - Orders'!$E$5:$E$144)</f>
        <v>4</v>
      </c>
      <c r="F5" s="17">
        <f t="shared" ref="F5:F71" si="1">D5-E5</f>
        <v>96</v>
      </c>
      <c r="G5" s="18">
        <f>SUMIF('Spreadsheet - Orders'!$B$5:$B$144,A5,'Spreadsheet - Orders'!$F$5:$F$144)</f>
        <v>2200</v>
      </c>
      <c r="H5" s="19" t="str">
        <f t="shared" ref="H5:H71" si="2">IF(AND(F5/E5&lt;=2,F5&gt;E5),"Nearly Running Out Stock",IF(F5&gt;E5,"Stock is available","Need Restock"))</f>
        <v>Stock is available</v>
      </c>
      <c r="I5" s="12">
        <f t="array" ref="I5">INDEX($L$5:$L$71,MATCH(A5,$M$5:$M$71,0))</f>
        <v>19</v>
      </c>
      <c r="J5" s="10"/>
      <c r="K5" s="10"/>
      <c r="L5" s="6">
        <v>1.0</v>
      </c>
      <c r="M5" s="12" t="str">
        <f t="array" ref="M5:M71">SORT(A5:A71,G5:G71,False)</f>
        <v>Cloudberry</v>
      </c>
      <c r="N5" s="20">
        <f t="array" ref="N5:N71">SORT(G5:G71,G5:G71,FALSE)</f>
        <v>56700</v>
      </c>
      <c r="O5" s="10"/>
      <c r="P5" s="10"/>
      <c r="Q5" s="10"/>
      <c r="R5" s="10"/>
      <c r="T5" s="10"/>
      <c r="V5" s="10"/>
      <c r="W5" s="10"/>
      <c r="X5" s="10"/>
      <c r="Y5" s="10"/>
      <c r="Z5" s="10"/>
      <c r="AA5" s="10"/>
    </row>
    <row r="6" ht="15.75" customHeight="1">
      <c r="A6" s="7" t="s">
        <v>46</v>
      </c>
      <c r="B6" s="16">
        <v>1200.0</v>
      </c>
      <c r="C6" s="16">
        <v>1860.0</v>
      </c>
      <c r="D6" s="9">
        <v>130.0</v>
      </c>
      <c r="E6" s="17">
        <f>SUMIF('Spreadsheet - Orders'!$B$5:$B$144,A6,'Spreadsheet - Orders'!$E$5:$E$144)</f>
        <v>20</v>
      </c>
      <c r="F6" s="17">
        <f t="shared" si="1"/>
        <v>110</v>
      </c>
      <c r="G6" s="18">
        <f>SUMIF('Spreadsheet - Orders'!$B$5:$B$144,A6,'Spreadsheet - Orders'!$F$5:$F$144)</f>
        <v>13200</v>
      </c>
      <c r="H6" s="19" t="str">
        <f t="shared" si="2"/>
        <v>Stock is available</v>
      </c>
      <c r="I6" s="12">
        <f t="array" ref="I6">INDEX($L$5:$L$71,MATCH(A6,$M$5:$M$71,0))</f>
        <v>6</v>
      </c>
      <c r="J6" s="10"/>
      <c r="K6" s="10"/>
      <c r="L6" s="6">
        <v>2.0</v>
      </c>
      <c r="M6" s="12" t="s">
        <v>18</v>
      </c>
      <c r="N6" s="20">
        <v>36600.0</v>
      </c>
      <c r="O6" s="10"/>
      <c r="P6" s="10"/>
      <c r="Q6" s="10"/>
      <c r="R6" s="10"/>
      <c r="T6" s="10"/>
      <c r="V6" s="10"/>
      <c r="W6" s="10"/>
      <c r="X6" s="10"/>
      <c r="Y6" s="10"/>
      <c r="Z6" s="10"/>
      <c r="AA6" s="10"/>
    </row>
    <row r="7" ht="15.75" customHeight="1">
      <c r="A7" s="7" t="s">
        <v>47</v>
      </c>
      <c r="B7" s="16">
        <v>800.0</v>
      </c>
      <c r="C7" s="16">
        <v>1240.0</v>
      </c>
      <c r="D7" s="9">
        <v>150.0</v>
      </c>
      <c r="E7" s="17">
        <f>SUMIF('Spreadsheet - Orders'!$B$5:$B$144,A7,'Spreadsheet - Orders'!$E$5:$E$144)</f>
        <v>40</v>
      </c>
      <c r="F7" s="17">
        <f t="shared" si="1"/>
        <v>110</v>
      </c>
      <c r="G7" s="18">
        <f>SUMIF('Spreadsheet - Orders'!$B$5:$B$144,A7,'Spreadsheet - Orders'!$F$5:$F$144)</f>
        <v>17600</v>
      </c>
      <c r="H7" s="19" t="str">
        <f t="shared" si="2"/>
        <v>Stock is available</v>
      </c>
      <c r="I7" s="12">
        <f t="array" ref="I7">INDEX($L$5:$L$71,MATCH(A7,$M$5:$M$71,0))</f>
        <v>3</v>
      </c>
      <c r="J7" s="10"/>
      <c r="K7" s="10"/>
      <c r="L7" s="6">
        <v>3.0</v>
      </c>
      <c r="M7" s="12" t="s">
        <v>47</v>
      </c>
      <c r="N7" s="20">
        <v>17600.0</v>
      </c>
      <c r="O7" s="10"/>
      <c r="P7" s="10"/>
      <c r="Q7" s="10"/>
      <c r="R7" s="10"/>
      <c r="T7" s="10"/>
      <c r="V7" s="10"/>
      <c r="W7" s="10"/>
      <c r="X7" s="10"/>
      <c r="Y7" s="10"/>
      <c r="Z7" s="10"/>
      <c r="AA7" s="10"/>
    </row>
    <row r="8" ht="15.75" customHeight="1">
      <c r="A8" s="7" t="s">
        <v>8</v>
      </c>
      <c r="B8" s="16">
        <v>500.0</v>
      </c>
      <c r="C8" s="16">
        <v>780.0</v>
      </c>
      <c r="D8" s="9">
        <v>70.0</v>
      </c>
      <c r="E8" s="17">
        <f>SUMIF('Spreadsheet - Orders'!$B$5:$B$144,A8,'Spreadsheet - Orders'!$E$5:$E$144)</f>
        <v>33</v>
      </c>
      <c r="F8" s="17">
        <f t="shared" si="1"/>
        <v>37</v>
      </c>
      <c r="G8" s="18">
        <f>SUMIF('Spreadsheet - Orders'!$B$5:$B$144,A8,'Spreadsheet - Orders'!$F$5:$F$144)</f>
        <v>9240</v>
      </c>
      <c r="H8" s="19" t="str">
        <f t="shared" si="2"/>
        <v>Nearly Running Out Stock</v>
      </c>
      <c r="I8" s="12">
        <f t="array" ref="I8">INDEX($L$5:$L$71,MATCH(A8,$M$5:$M$71,0))</f>
        <v>10</v>
      </c>
      <c r="J8" s="10"/>
      <c r="K8" s="10"/>
      <c r="L8" s="6">
        <v>4.0</v>
      </c>
      <c r="M8" s="12" t="s">
        <v>9</v>
      </c>
      <c r="N8" s="20">
        <v>15400.0</v>
      </c>
      <c r="O8" s="10"/>
      <c r="P8" s="10"/>
      <c r="Q8" s="10"/>
      <c r="R8" s="10"/>
      <c r="T8" s="10"/>
      <c r="V8" s="10"/>
      <c r="W8" s="10"/>
      <c r="X8" s="10"/>
      <c r="Y8" s="10"/>
      <c r="Z8" s="10"/>
      <c r="AA8" s="10"/>
    </row>
    <row r="9" ht="15.75" customHeight="1">
      <c r="A9" s="7" t="s">
        <v>9</v>
      </c>
      <c r="B9" s="16">
        <v>1000.0</v>
      </c>
      <c r="C9" s="16">
        <v>1550.0</v>
      </c>
      <c r="D9" s="9">
        <v>80.0</v>
      </c>
      <c r="E9" s="17">
        <f>SUMIF('Spreadsheet - Orders'!$B$5:$B$144,A9,'Spreadsheet - Orders'!$E$5:$E$144)</f>
        <v>28</v>
      </c>
      <c r="F9" s="17">
        <f t="shared" si="1"/>
        <v>52</v>
      </c>
      <c r="G9" s="18">
        <f>SUMIF('Spreadsheet - Orders'!$B$5:$B$144,A9,'Spreadsheet - Orders'!$F$5:$F$144)</f>
        <v>15400</v>
      </c>
      <c r="H9" s="19" t="str">
        <f t="shared" si="2"/>
        <v>Nearly Running Out Stock</v>
      </c>
      <c r="I9" s="12">
        <f t="array" ref="I9">INDEX($L$5:$L$71,MATCH(A9,$M$5:$M$71,0))</f>
        <v>4</v>
      </c>
      <c r="J9" s="10"/>
      <c r="K9" s="10"/>
      <c r="L9" s="6">
        <v>5.0</v>
      </c>
      <c r="M9" s="12" t="s">
        <v>28</v>
      </c>
      <c r="N9" s="20">
        <v>13300.0</v>
      </c>
      <c r="O9" s="10"/>
      <c r="P9" s="10"/>
      <c r="Q9" s="10"/>
      <c r="R9" s="10"/>
      <c r="T9" s="10"/>
      <c r="V9" s="10"/>
      <c r="W9" s="10"/>
      <c r="X9" s="10"/>
      <c r="Y9" s="10"/>
      <c r="Z9" s="10"/>
      <c r="AA9" s="10"/>
    </row>
    <row r="10" ht="15.75" customHeight="1">
      <c r="A10" s="7" t="s">
        <v>11</v>
      </c>
      <c r="B10" s="16">
        <v>1800.0</v>
      </c>
      <c r="C10" s="16">
        <v>2790.0</v>
      </c>
      <c r="D10" s="9">
        <v>200.0</v>
      </c>
      <c r="E10" s="17">
        <f>SUMIF('Spreadsheet - Orders'!$B$5:$B$144,A10,'Spreadsheet - Orders'!$E$5:$E$144)</f>
        <v>13</v>
      </c>
      <c r="F10" s="17">
        <f t="shared" si="1"/>
        <v>187</v>
      </c>
      <c r="G10" s="18">
        <f>SUMIF('Spreadsheet - Orders'!$B$5:$B$144,A10,'Spreadsheet - Orders'!$F$5:$F$144)</f>
        <v>12870</v>
      </c>
      <c r="H10" s="19" t="str">
        <f t="shared" si="2"/>
        <v>Stock is available</v>
      </c>
      <c r="I10" s="12">
        <f t="array" ref="I10">INDEX($L$5:$L$71,MATCH(A10,$M$5:$M$71,0))</f>
        <v>8</v>
      </c>
      <c r="J10" s="10"/>
      <c r="K10" s="10"/>
      <c r="L10" s="6">
        <v>6.0</v>
      </c>
      <c r="M10" s="12" t="s">
        <v>46</v>
      </c>
      <c r="N10" s="20">
        <v>13200.0</v>
      </c>
      <c r="O10" s="10"/>
      <c r="P10" s="10"/>
      <c r="Q10" s="10"/>
      <c r="R10" s="10"/>
      <c r="T10" s="10"/>
      <c r="V10" s="10"/>
      <c r="W10" s="10"/>
      <c r="X10" s="10"/>
      <c r="Y10" s="10"/>
      <c r="Z10" s="10"/>
      <c r="AA10" s="10"/>
    </row>
    <row r="11" ht="15.75" customHeight="1">
      <c r="A11" s="7" t="s">
        <v>13</v>
      </c>
      <c r="B11" s="16">
        <v>800.0</v>
      </c>
      <c r="C11" s="16">
        <v>1240.0</v>
      </c>
      <c r="D11" s="9">
        <v>100.0</v>
      </c>
      <c r="E11" s="17">
        <f>SUMIF('Spreadsheet - Orders'!$B$5:$B$144,A11,'Spreadsheet - Orders'!$E$5:$E$144)</f>
        <v>7</v>
      </c>
      <c r="F11" s="17">
        <f t="shared" si="1"/>
        <v>93</v>
      </c>
      <c r="G11" s="18">
        <f>SUMIF('Spreadsheet - Orders'!$B$5:$B$144,A11,'Spreadsheet - Orders'!$F$5:$F$144)</f>
        <v>3080</v>
      </c>
      <c r="H11" s="19" t="str">
        <f t="shared" si="2"/>
        <v>Stock is available</v>
      </c>
      <c r="I11" s="12">
        <f t="array" ref="I11">INDEX($L$5:$L$71,MATCH(A11,$M$5:$M$71,0))</f>
        <v>16</v>
      </c>
      <c r="J11" s="10"/>
      <c r="K11" s="10"/>
      <c r="L11" s="6">
        <v>7.0</v>
      </c>
      <c r="M11" s="12" t="s">
        <v>17</v>
      </c>
      <c r="N11" s="20">
        <v>13200.0</v>
      </c>
      <c r="O11" s="10"/>
      <c r="P11" s="10"/>
      <c r="Q11" s="10"/>
      <c r="R11" s="10"/>
      <c r="T11" s="10"/>
      <c r="V11" s="10"/>
      <c r="W11" s="10"/>
      <c r="X11" s="10"/>
      <c r="Y11" s="10"/>
      <c r="Z11" s="10"/>
      <c r="AA11" s="10"/>
    </row>
    <row r="12" ht="15.75" customHeight="1">
      <c r="A12" s="7" t="s">
        <v>48</v>
      </c>
      <c r="B12" s="16">
        <v>500.0</v>
      </c>
      <c r="C12" s="16">
        <v>780.0</v>
      </c>
      <c r="D12" s="9">
        <v>130.0</v>
      </c>
      <c r="E12" s="17">
        <f>SUMIF('Spreadsheet - Orders'!$B$5:$B$144,A12,'Spreadsheet - Orders'!$E$5:$E$144)</f>
        <v>10</v>
      </c>
      <c r="F12" s="17">
        <f t="shared" si="1"/>
        <v>120</v>
      </c>
      <c r="G12" s="18">
        <f>SUMIF('Spreadsheet - Orders'!$B$5:$B$144,A12,'Spreadsheet - Orders'!$F$5:$F$144)</f>
        <v>2800</v>
      </c>
      <c r="H12" s="19" t="str">
        <f t="shared" si="2"/>
        <v>Stock is available</v>
      </c>
      <c r="I12" s="12">
        <f t="array" ref="I12">INDEX($L$5:$L$71,MATCH(A12,$M$5:$M$71,0))</f>
        <v>18</v>
      </c>
      <c r="J12" s="10"/>
      <c r="K12" s="10"/>
      <c r="L12" s="6">
        <v>8.0</v>
      </c>
      <c r="M12" s="12" t="s">
        <v>11</v>
      </c>
      <c r="N12" s="20">
        <v>12870.0</v>
      </c>
      <c r="O12" s="10"/>
      <c r="P12" s="10"/>
      <c r="Q12" s="10"/>
      <c r="R12" s="10"/>
      <c r="T12" s="10"/>
      <c r="V12" s="10"/>
      <c r="W12" s="10"/>
      <c r="X12" s="10"/>
      <c r="Y12" s="10"/>
      <c r="Z12" s="10"/>
      <c r="AA12" s="10"/>
    </row>
    <row r="13" ht="15.75" customHeight="1">
      <c r="A13" s="7" t="s">
        <v>15</v>
      </c>
      <c r="B13" s="16">
        <v>1200.0</v>
      </c>
      <c r="C13" s="16">
        <v>1090.0</v>
      </c>
      <c r="D13" s="9">
        <v>150.0</v>
      </c>
      <c r="E13" s="17">
        <f>SUMIF('Spreadsheet - Orders'!$B$5:$B$144,A13,'Spreadsheet - Orders'!$E$5:$E$144)</f>
        <v>7</v>
      </c>
      <c r="F13" s="17">
        <f t="shared" si="1"/>
        <v>143</v>
      </c>
      <c r="G13" s="18">
        <f>SUMIF('Spreadsheet - Orders'!$B$5:$B$144,A13,'Spreadsheet - Orders'!$F$5:$F$144)</f>
        <v>-770</v>
      </c>
      <c r="H13" s="19" t="str">
        <f t="shared" si="2"/>
        <v>Stock is available</v>
      </c>
      <c r="I13" s="12">
        <f t="array" ref="I13">INDEX($L$5:$L$71,MATCH(A13,$M$5:$M$71,0))</f>
        <v>31</v>
      </c>
      <c r="J13" s="10"/>
      <c r="K13" s="10"/>
      <c r="L13" s="6">
        <v>9.0</v>
      </c>
      <c r="M13" s="12" t="s">
        <v>27</v>
      </c>
      <c r="N13" s="20">
        <v>12000.0</v>
      </c>
      <c r="O13" s="10"/>
      <c r="P13" s="10"/>
      <c r="Q13" s="10"/>
      <c r="R13" s="10"/>
      <c r="T13" s="10"/>
      <c r="V13" s="10"/>
      <c r="W13" s="10"/>
      <c r="X13" s="10"/>
      <c r="Y13" s="10"/>
      <c r="Z13" s="10"/>
      <c r="AA13" s="10"/>
    </row>
    <row r="14" ht="15.75" customHeight="1">
      <c r="A14" s="7" t="s">
        <v>17</v>
      </c>
      <c r="B14" s="16">
        <v>1000.0</v>
      </c>
      <c r="C14" s="16">
        <v>1550.0</v>
      </c>
      <c r="D14" s="9">
        <v>70.0</v>
      </c>
      <c r="E14" s="17">
        <f>SUMIF('Spreadsheet - Orders'!$B$5:$B$144,A14,'Spreadsheet - Orders'!$E$5:$E$144)</f>
        <v>24</v>
      </c>
      <c r="F14" s="17">
        <f t="shared" si="1"/>
        <v>46</v>
      </c>
      <c r="G14" s="18">
        <f>SUMIF('Spreadsheet - Orders'!$B$5:$B$144,A14,'Spreadsheet - Orders'!$F$5:$F$144)</f>
        <v>13200</v>
      </c>
      <c r="H14" s="19" t="str">
        <f t="shared" si="2"/>
        <v>Nearly Running Out Stock</v>
      </c>
      <c r="I14" s="12">
        <f t="array" ref="I14">INDEX($L$5:$L$71,MATCH(A14,$M$5:$M$71,0))</f>
        <v>7</v>
      </c>
      <c r="J14" s="10"/>
      <c r="K14" s="10"/>
      <c r="L14" s="6">
        <v>10.0</v>
      </c>
      <c r="M14" s="12" t="s">
        <v>8</v>
      </c>
      <c r="N14" s="20">
        <v>9240.0</v>
      </c>
      <c r="O14" s="10"/>
      <c r="P14" s="10"/>
      <c r="Q14" s="10"/>
      <c r="R14" s="10"/>
      <c r="T14" s="10"/>
      <c r="V14" s="10"/>
      <c r="W14" s="10"/>
      <c r="X14" s="10"/>
      <c r="Y14" s="10"/>
      <c r="Z14" s="10"/>
      <c r="AA14" s="10"/>
    </row>
    <row r="15" ht="15.75" customHeight="1">
      <c r="A15" s="7" t="s">
        <v>18</v>
      </c>
      <c r="B15" s="16">
        <v>1100.0</v>
      </c>
      <c r="C15" s="16">
        <v>1710.0</v>
      </c>
      <c r="D15" s="9">
        <v>80.0</v>
      </c>
      <c r="E15" s="17">
        <f>SUMIF('Spreadsheet - Orders'!$B$5:$B$144,A15,'Spreadsheet - Orders'!$E$5:$E$144)</f>
        <v>60</v>
      </c>
      <c r="F15" s="17">
        <f t="shared" si="1"/>
        <v>20</v>
      </c>
      <c r="G15" s="18">
        <f>SUMIF('Spreadsheet - Orders'!$B$5:$B$144,A15,'Spreadsheet - Orders'!$F$5:$F$144)</f>
        <v>36600</v>
      </c>
      <c r="H15" s="19" t="str">
        <f t="shared" si="2"/>
        <v>Need Restock</v>
      </c>
      <c r="I15" s="12">
        <f t="array" ref="I15">INDEX($L$5:$L$71,MATCH(A15,$M$5:$M$71,0))</f>
        <v>2</v>
      </c>
      <c r="J15" s="10"/>
      <c r="K15" s="10"/>
      <c r="L15" s="21">
        <f t="shared" ref="L15:L71" si="3">L14+1</f>
        <v>11</v>
      </c>
      <c r="M15" s="21" t="s">
        <v>29</v>
      </c>
      <c r="N15" s="22">
        <v>9180.0</v>
      </c>
      <c r="O15" s="10"/>
      <c r="P15" s="10"/>
      <c r="Q15" s="10"/>
      <c r="R15" s="10"/>
      <c r="S15" s="10"/>
      <c r="T15" s="10"/>
      <c r="U15" s="10"/>
      <c r="V15" s="10"/>
      <c r="W15" s="10"/>
      <c r="X15" s="10"/>
      <c r="Y15" s="10"/>
      <c r="Z15" s="10"/>
      <c r="AA15" s="10"/>
    </row>
    <row r="16" ht="15.75" customHeight="1">
      <c r="A16" s="7" t="s">
        <v>19</v>
      </c>
      <c r="B16" s="16">
        <v>2800.0</v>
      </c>
      <c r="C16" s="16">
        <v>2790.0</v>
      </c>
      <c r="D16" s="9">
        <v>200.0</v>
      </c>
      <c r="E16" s="17">
        <f>SUMIF('Spreadsheet - Orders'!$B$5:$B$144,A16,'Spreadsheet - Orders'!$E$5:$E$144)</f>
        <v>70</v>
      </c>
      <c r="F16" s="17">
        <f t="shared" si="1"/>
        <v>130</v>
      </c>
      <c r="G16" s="18">
        <f>SUMIF('Spreadsheet - Orders'!$B$5:$B$144,A16,'Spreadsheet - Orders'!$F$5:$F$144)</f>
        <v>-700</v>
      </c>
      <c r="H16" s="19" t="str">
        <f t="shared" si="2"/>
        <v>Nearly Running Out Stock</v>
      </c>
      <c r="I16" s="12">
        <f t="array" ref="I16">INDEX($L$5:$L$71,MATCH(A16,$M$5:$M$71,0))</f>
        <v>30</v>
      </c>
      <c r="J16" s="10"/>
      <c r="K16" s="10"/>
      <c r="L16" s="21">
        <f t="shared" si="3"/>
        <v>12</v>
      </c>
      <c r="M16" s="21" t="s">
        <v>26</v>
      </c>
      <c r="N16" s="22">
        <v>5280.0</v>
      </c>
      <c r="O16" s="10"/>
      <c r="P16" s="10"/>
      <c r="Q16" s="10"/>
      <c r="R16" s="10"/>
      <c r="S16" s="10"/>
      <c r="T16" s="10"/>
      <c r="U16" s="10"/>
      <c r="V16" s="10"/>
      <c r="W16" s="10"/>
      <c r="X16" s="10"/>
      <c r="Y16" s="10"/>
      <c r="Z16" s="10"/>
      <c r="AA16" s="10"/>
    </row>
    <row r="17" ht="15.75" customHeight="1">
      <c r="A17" s="7" t="s">
        <v>20</v>
      </c>
      <c r="B17" s="16">
        <v>1900.0</v>
      </c>
      <c r="C17" s="16">
        <v>2950.0</v>
      </c>
      <c r="D17" s="9">
        <v>80.0</v>
      </c>
      <c r="E17" s="17">
        <f>SUMIF('Spreadsheet - Orders'!$B$5:$B$144,A17,'Spreadsheet - Orders'!$E$5:$E$144)</f>
        <v>54</v>
      </c>
      <c r="F17" s="17">
        <f t="shared" si="1"/>
        <v>26</v>
      </c>
      <c r="G17" s="18">
        <f>SUMIF('Spreadsheet - Orders'!$B$5:$B$144,A17,'Spreadsheet - Orders'!$F$5:$F$144)</f>
        <v>56700</v>
      </c>
      <c r="H17" s="19" t="str">
        <f t="shared" si="2"/>
        <v>Need Restock</v>
      </c>
      <c r="I17" s="12">
        <f t="array" ref="I17">INDEX($L$5:$L$71,MATCH(A17,$M$5:$M$71,0))</f>
        <v>1</v>
      </c>
      <c r="J17" s="10"/>
      <c r="K17" s="10"/>
      <c r="L17" s="21">
        <f t="shared" si="3"/>
        <v>13</v>
      </c>
      <c r="M17" s="21" t="s">
        <v>30</v>
      </c>
      <c r="N17" s="22">
        <v>4050.0</v>
      </c>
      <c r="O17" s="10"/>
      <c r="P17" s="10"/>
      <c r="Q17" s="10"/>
      <c r="R17" s="10"/>
      <c r="S17" s="10"/>
      <c r="T17" s="10"/>
      <c r="U17" s="10"/>
      <c r="V17" s="10"/>
      <c r="W17" s="10"/>
      <c r="X17" s="10"/>
      <c r="Y17" s="10"/>
      <c r="Z17" s="10"/>
      <c r="AA17" s="10"/>
    </row>
    <row r="18" ht="15.75" customHeight="1">
      <c r="A18" s="7" t="s">
        <v>21</v>
      </c>
      <c r="B18" s="16">
        <v>1600.0</v>
      </c>
      <c r="C18" s="16">
        <v>1550.0</v>
      </c>
      <c r="D18" s="9">
        <v>80.0</v>
      </c>
      <c r="E18" s="17">
        <f>SUMIF('Spreadsheet - Orders'!$B$5:$B$144,A18,'Spreadsheet - Orders'!$E$5:$E$144)</f>
        <v>27</v>
      </c>
      <c r="F18" s="17">
        <f t="shared" si="1"/>
        <v>53</v>
      </c>
      <c r="G18" s="18">
        <f>SUMIF('Spreadsheet - Orders'!$B$5:$B$144,A18,'Spreadsheet - Orders'!$F$5:$F$144)</f>
        <v>-1350</v>
      </c>
      <c r="H18" s="19" t="str">
        <f t="shared" si="2"/>
        <v>Nearly Running Out Stock</v>
      </c>
      <c r="I18" s="12">
        <f t="array" ref="I18">INDEX($L$5:$L$71,MATCH(A18,$M$5:$M$71,0))</f>
        <v>33</v>
      </c>
      <c r="J18" s="10"/>
      <c r="K18" s="10"/>
      <c r="L18" s="21">
        <f t="shared" si="3"/>
        <v>14</v>
      </c>
      <c r="M18" s="21" t="s">
        <v>23</v>
      </c>
      <c r="N18" s="22">
        <v>3920.0</v>
      </c>
      <c r="O18" s="10"/>
      <c r="P18" s="10"/>
      <c r="Q18" s="10"/>
      <c r="R18" s="10"/>
      <c r="S18" s="10"/>
      <c r="T18" s="10"/>
      <c r="U18" s="10"/>
      <c r="V18" s="10"/>
      <c r="W18" s="10"/>
      <c r="X18" s="10"/>
      <c r="Y18" s="10"/>
      <c r="Z18" s="10"/>
      <c r="AA18" s="10"/>
    </row>
    <row r="19" ht="15.75" customHeight="1">
      <c r="A19" s="7" t="s">
        <v>22</v>
      </c>
      <c r="B19" s="16">
        <v>1820.0</v>
      </c>
      <c r="C19" s="16">
        <v>2110.0</v>
      </c>
      <c r="D19" s="9">
        <v>100.0</v>
      </c>
      <c r="E19" s="17">
        <f>SUMIF('Spreadsheet - Orders'!$B$5:$B$144,A19,'Spreadsheet - Orders'!$E$5:$E$144)</f>
        <v>7</v>
      </c>
      <c r="F19" s="17">
        <f t="shared" si="1"/>
        <v>93</v>
      </c>
      <c r="G19" s="18">
        <f>SUMIF('Spreadsheet - Orders'!$B$5:$B$144,A19,'Spreadsheet - Orders'!$F$5:$F$144)</f>
        <v>2030</v>
      </c>
      <c r="H19" s="19" t="str">
        <f t="shared" si="2"/>
        <v>Stock is available</v>
      </c>
      <c r="I19" s="12">
        <f t="array" ref="I19">INDEX($L$5:$L$71,MATCH(A19,$M$5:$M$71,0))</f>
        <v>20</v>
      </c>
      <c r="J19" s="10"/>
      <c r="K19" s="10"/>
      <c r="L19" s="21">
        <f t="shared" si="3"/>
        <v>15</v>
      </c>
      <c r="M19" s="21" t="s">
        <v>24</v>
      </c>
      <c r="N19" s="22">
        <v>3380.0</v>
      </c>
      <c r="O19" s="10"/>
      <c r="P19" s="10"/>
      <c r="Q19" s="10"/>
      <c r="R19" s="10"/>
      <c r="S19" s="10"/>
      <c r="T19" s="10"/>
      <c r="U19" s="10"/>
      <c r="V19" s="10"/>
      <c r="W19" s="10"/>
      <c r="X19" s="10"/>
      <c r="Y19" s="10"/>
      <c r="Z19" s="10"/>
      <c r="AA19" s="10"/>
    </row>
    <row r="20" ht="15.75" customHeight="1">
      <c r="A20" s="7" t="s">
        <v>23</v>
      </c>
      <c r="B20" s="16">
        <v>1890.0</v>
      </c>
      <c r="C20" s="16">
        <v>2170.0</v>
      </c>
      <c r="D20" s="9">
        <v>130.0</v>
      </c>
      <c r="E20" s="17">
        <f>SUMIF('Spreadsheet - Orders'!$B$5:$B$144,A20,'Spreadsheet - Orders'!$E$5:$E$144)</f>
        <v>14</v>
      </c>
      <c r="F20" s="17">
        <f t="shared" si="1"/>
        <v>116</v>
      </c>
      <c r="G20" s="18">
        <f>SUMIF('Spreadsheet - Orders'!$B$5:$B$144,A20,'Spreadsheet - Orders'!$F$5:$F$144)</f>
        <v>3920</v>
      </c>
      <c r="H20" s="19" t="str">
        <f t="shared" si="2"/>
        <v>Stock is available</v>
      </c>
      <c r="I20" s="12">
        <f t="array" ref="I20">INDEX($L$5:$L$71,MATCH(A20,$M$5:$M$71,0))</f>
        <v>14</v>
      </c>
      <c r="J20" s="10"/>
      <c r="K20" s="10"/>
      <c r="L20" s="21">
        <f t="shared" si="3"/>
        <v>16</v>
      </c>
      <c r="M20" s="21" t="s">
        <v>13</v>
      </c>
      <c r="N20" s="22">
        <v>3080.0</v>
      </c>
      <c r="O20" s="10"/>
      <c r="P20" s="10"/>
      <c r="Q20" s="10"/>
      <c r="R20" s="10"/>
      <c r="S20" s="10"/>
      <c r="T20" s="10"/>
      <c r="U20" s="10"/>
      <c r="V20" s="10"/>
      <c r="W20" s="10"/>
      <c r="X20" s="10"/>
      <c r="Y20" s="10"/>
      <c r="Z20" s="10"/>
      <c r="AA20" s="10"/>
    </row>
    <row r="21" ht="15.75" customHeight="1">
      <c r="A21" s="7" t="s">
        <v>24</v>
      </c>
      <c r="B21" s="16">
        <v>1970.0</v>
      </c>
      <c r="C21" s="16">
        <v>2230.0</v>
      </c>
      <c r="D21" s="9">
        <v>150.0</v>
      </c>
      <c r="E21" s="17">
        <f>SUMIF('Spreadsheet - Orders'!$B$5:$B$144,A21,'Spreadsheet - Orders'!$E$5:$E$144)</f>
        <v>13</v>
      </c>
      <c r="F21" s="17">
        <f t="shared" si="1"/>
        <v>137</v>
      </c>
      <c r="G21" s="18">
        <f>SUMIF('Spreadsheet - Orders'!$B$5:$B$144,A21,'Spreadsheet - Orders'!$F$5:$F$144)</f>
        <v>3380</v>
      </c>
      <c r="H21" s="19" t="str">
        <f t="shared" si="2"/>
        <v>Stock is available</v>
      </c>
      <c r="I21" s="12">
        <f t="array" ref="I21">INDEX($L$5:$L$71,MATCH(A21,$M$5:$M$71,0))</f>
        <v>15</v>
      </c>
      <c r="J21" s="10"/>
      <c r="K21" s="10"/>
      <c r="L21" s="21">
        <f t="shared" si="3"/>
        <v>17</v>
      </c>
      <c r="M21" s="21" t="s">
        <v>36</v>
      </c>
      <c r="N21" s="22">
        <v>2910.0</v>
      </c>
      <c r="O21" s="10"/>
      <c r="P21" s="10"/>
      <c r="Q21" s="10"/>
      <c r="R21" s="10"/>
      <c r="S21" s="10"/>
      <c r="T21" s="10"/>
      <c r="U21" s="10"/>
      <c r="V21" s="10"/>
      <c r="W21" s="10"/>
      <c r="X21" s="10"/>
      <c r="Y21" s="10"/>
      <c r="Z21" s="10"/>
      <c r="AA21" s="10"/>
    </row>
    <row r="22" ht="15.75" customHeight="1">
      <c r="A22" s="7" t="s">
        <v>25</v>
      </c>
      <c r="B22" s="16">
        <v>2050.0</v>
      </c>
      <c r="C22" s="16">
        <v>2290.0</v>
      </c>
      <c r="D22" s="9">
        <v>70.0</v>
      </c>
      <c r="E22" s="17">
        <f>SUMIF('Spreadsheet - Orders'!$B$5:$B$144,A22,'Spreadsheet - Orders'!$E$5:$E$144)</f>
        <v>7</v>
      </c>
      <c r="F22" s="17">
        <f t="shared" si="1"/>
        <v>63</v>
      </c>
      <c r="G22" s="18">
        <f>SUMIF('Spreadsheet - Orders'!$B$5:$B$144,A22,'Spreadsheet - Orders'!$F$5:$F$144)</f>
        <v>1680</v>
      </c>
      <c r="H22" s="19" t="str">
        <f t="shared" si="2"/>
        <v>Stock is available</v>
      </c>
      <c r="I22" s="12">
        <f t="array" ref="I22">INDEX($L$5:$L$71,MATCH(A22,$M$5:$M$71,0))</f>
        <v>22</v>
      </c>
      <c r="J22" s="10"/>
      <c r="K22" s="10"/>
      <c r="L22" s="21">
        <f t="shared" si="3"/>
        <v>18</v>
      </c>
      <c r="M22" s="21" t="s">
        <v>48</v>
      </c>
      <c r="N22" s="22">
        <v>2800.0</v>
      </c>
      <c r="O22" s="10"/>
      <c r="P22" s="10"/>
      <c r="Q22" s="10"/>
      <c r="R22" s="10"/>
      <c r="S22" s="10"/>
      <c r="T22" s="10"/>
      <c r="U22" s="10"/>
      <c r="V22" s="10"/>
      <c r="W22" s="10"/>
      <c r="X22" s="10"/>
      <c r="Y22" s="10"/>
      <c r="Z22" s="10"/>
      <c r="AA22" s="10"/>
    </row>
    <row r="23" ht="15.75" customHeight="1">
      <c r="A23" s="7" t="s">
        <v>26</v>
      </c>
      <c r="B23" s="16">
        <v>2130.0</v>
      </c>
      <c r="C23" s="16">
        <v>2350.0</v>
      </c>
      <c r="D23" s="9">
        <v>80.0</v>
      </c>
      <c r="E23" s="17">
        <f>SUMIF('Spreadsheet - Orders'!$B$5:$B$144,A23,'Spreadsheet - Orders'!$E$5:$E$144)</f>
        <v>24</v>
      </c>
      <c r="F23" s="17">
        <f t="shared" si="1"/>
        <v>56</v>
      </c>
      <c r="G23" s="18">
        <f>SUMIF('Spreadsheet - Orders'!$B$5:$B$144,A23,'Spreadsheet - Orders'!$F$5:$F$144)</f>
        <v>5280</v>
      </c>
      <c r="H23" s="19" t="str">
        <f t="shared" si="2"/>
        <v>Stock is available</v>
      </c>
      <c r="I23" s="12">
        <f t="array" ref="I23">INDEX($L$5:$L$71,MATCH(A23,$M$5:$M$71,0))</f>
        <v>12</v>
      </c>
      <c r="J23" s="10"/>
      <c r="K23" s="10"/>
      <c r="L23" s="21">
        <f t="shared" si="3"/>
        <v>19</v>
      </c>
      <c r="M23" s="21" t="s">
        <v>45</v>
      </c>
      <c r="N23" s="22">
        <v>2200.0</v>
      </c>
      <c r="O23" s="10"/>
      <c r="P23" s="10"/>
      <c r="Q23" s="10"/>
      <c r="R23" s="10"/>
      <c r="S23" s="10"/>
      <c r="T23" s="10"/>
      <c r="U23" s="10"/>
      <c r="V23" s="10"/>
      <c r="W23" s="10"/>
      <c r="X23" s="10"/>
      <c r="Y23" s="10"/>
      <c r="Z23" s="10"/>
      <c r="AA23" s="10"/>
    </row>
    <row r="24" ht="15.75" customHeight="1">
      <c r="A24" s="7" t="s">
        <v>27</v>
      </c>
      <c r="B24" s="16">
        <v>2210.0</v>
      </c>
      <c r="C24" s="16">
        <v>2410.0</v>
      </c>
      <c r="D24" s="9">
        <v>200.0</v>
      </c>
      <c r="E24" s="17">
        <f>SUMIF('Spreadsheet - Orders'!$B$5:$B$144,A24,'Spreadsheet - Orders'!$E$5:$E$144)</f>
        <v>60</v>
      </c>
      <c r="F24" s="17">
        <f t="shared" si="1"/>
        <v>140</v>
      </c>
      <c r="G24" s="18">
        <f>SUMIF('Spreadsheet - Orders'!$B$5:$B$144,A24,'Spreadsheet - Orders'!$F$5:$F$144)</f>
        <v>12000</v>
      </c>
      <c r="H24" s="19" t="str">
        <f t="shared" si="2"/>
        <v>Stock is available</v>
      </c>
      <c r="I24" s="12">
        <f t="array" ref="I24">INDEX($L$5:$L$71,MATCH(A24,$M$5:$M$71,0))</f>
        <v>9</v>
      </c>
      <c r="J24" s="10"/>
      <c r="K24" s="10"/>
      <c r="L24" s="21">
        <f t="shared" si="3"/>
        <v>20</v>
      </c>
      <c r="M24" s="21" t="s">
        <v>22</v>
      </c>
      <c r="N24" s="22">
        <v>2030.0</v>
      </c>
      <c r="O24" s="10"/>
      <c r="P24" s="10"/>
      <c r="Q24" s="10"/>
      <c r="R24" s="10"/>
      <c r="S24" s="10"/>
      <c r="T24" s="10"/>
      <c r="U24" s="10"/>
      <c r="V24" s="10"/>
      <c r="W24" s="10"/>
      <c r="X24" s="10"/>
      <c r="Y24" s="10"/>
      <c r="Z24" s="10"/>
      <c r="AA24" s="10"/>
    </row>
    <row r="25" ht="15.75" customHeight="1">
      <c r="A25" s="7" t="s">
        <v>28</v>
      </c>
      <c r="B25" s="16">
        <v>2280.0</v>
      </c>
      <c r="C25" s="16">
        <v>2470.0</v>
      </c>
      <c r="D25" s="9">
        <v>100.0</v>
      </c>
      <c r="E25" s="17">
        <f>SUMIF('Spreadsheet - Orders'!$B$5:$B$144,A25,'Spreadsheet - Orders'!$E$5:$E$144)</f>
        <v>70</v>
      </c>
      <c r="F25" s="17">
        <f t="shared" si="1"/>
        <v>30</v>
      </c>
      <c r="G25" s="18">
        <f>SUMIF('Spreadsheet - Orders'!$B$5:$B$144,A25,'Spreadsheet - Orders'!$F$5:$F$144)</f>
        <v>13300</v>
      </c>
      <c r="H25" s="19" t="str">
        <f t="shared" si="2"/>
        <v>Need Restock</v>
      </c>
      <c r="I25" s="12">
        <f t="array" ref="I25">INDEX($L$5:$L$71,MATCH(A25,$M$5:$M$71,0))</f>
        <v>5</v>
      </c>
      <c r="J25" s="10"/>
      <c r="K25" s="10"/>
      <c r="L25" s="21">
        <f t="shared" si="3"/>
        <v>21</v>
      </c>
      <c r="M25" s="21" t="s">
        <v>35</v>
      </c>
      <c r="N25" s="22">
        <v>1900.0</v>
      </c>
      <c r="O25" s="10"/>
      <c r="P25" s="10"/>
      <c r="Q25" s="10"/>
      <c r="R25" s="10"/>
      <c r="S25" s="10"/>
      <c r="T25" s="10"/>
      <c r="U25" s="10"/>
      <c r="V25" s="10"/>
      <c r="W25" s="10"/>
      <c r="X25" s="10"/>
      <c r="Y25" s="10"/>
      <c r="Z25" s="10"/>
      <c r="AA25" s="10"/>
    </row>
    <row r="26" ht="15.75" customHeight="1">
      <c r="A26" s="7" t="s">
        <v>29</v>
      </c>
      <c r="B26" s="16">
        <v>2360.0</v>
      </c>
      <c r="C26" s="16">
        <v>2530.0</v>
      </c>
      <c r="D26" s="9">
        <v>130.0</v>
      </c>
      <c r="E26" s="17">
        <f>SUMIF('Spreadsheet - Orders'!$B$5:$B$144,A26,'Spreadsheet - Orders'!$E$5:$E$144)</f>
        <v>54</v>
      </c>
      <c r="F26" s="17">
        <f t="shared" si="1"/>
        <v>76</v>
      </c>
      <c r="G26" s="18">
        <f>SUMIF('Spreadsheet - Orders'!$B$5:$B$144,A26,'Spreadsheet - Orders'!$F$5:$F$144)</f>
        <v>9180</v>
      </c>
      <c r="H26" s="19" t="str">
        <f t="shared" si="2"/>
        <v>Nearly Running Out Stock</v>
      </c>
      <c r="I26" s="12">
        <f t="array" ref="I26">INDEX($L$5:$L$71,MATCH(A26,$M$5:$M$71,0))</f>
        <v>11</v>
      </c>
      <c r="J26" s="10"/>
      <c r="K26" s="10"/>
      <c r="L26" s="21">
        <f t="shared" si="3"/>
        <v>22</v>
      </c>
      <c r="M26" s="21" t="s">
        <v>25</v>
      </c>
      <c r="N26" s="22">
        <v>1680.0</v>
      </c>
      <c r="O26" s="10"/>
      <c r="P26" s="10"/>
      <c r="Q26" s="10"/>
      <c r="R26" s="10"/>
      <c r="S26" s="10"/>
      <c r="T26" s="10"/>
      <c r="U26" s="10"/>
      <c r="V26" s="10"/>
      <c r="W26" s="10"/>
      <c r="X26" s="10"/>
      <c r="Y26" s="10"/>
      <c r="Z26" s="10"/>
      <c r="AA26" s="10"/>
    </row>
    <row r="27" ht="15.75" customHeight="1">
      <c r="A27" s="7" t="s">
        <v>30</v>
      </c>
      <c r="B27" s="16">
        <v>2440.0</v>
      </c>
      <c r="C27" s="16">
        <v>2590.0</v>
      </c>
      <c r="D27" s="9">
        <v>150.0</v>
      </c>
      <c r="E27" s="17">
        <f>SUMIF('Spreadsheet - Orders'!$B$5:$B$144,A27,'Spreadsheet - Orders'!$E$5:$E$144)</f>
        <v>27</v>
      </c>
      <c r="F27" s="17">
        <f t="shared" si="1"/>
        <v>123</v>
      </c>
      <c r="G27" s="18">
        <f>SUMIF('Spreadsheet - Orders'!$B$5:$B$144,A27,'Spreadsheet - Orders'!$F$5:$F$144)</f>
        <v>4050</v>
      </c>
      <c r="H27" s="19" t="str">
        <f t="shared" si="2"/>
        <v>Stock is available</v>
      </c>
      <c r="I27" s="12">
        <f t="array" ref="I27">INDEX($L$5:$L$71,MATCH(A27,$M$5:$M$71,0))</f>
        <v>13</v>
      </c>
      <c r="J27" s="10"/>
      <c r="K27" s="10"/>
      <c r="L27" s="21">
        <f t="shared" si="3"/>
        <v>23</v>
      </c>
      <c r="M27" s="21" t="s">
        <v>34</v>
      </c>
      <c r="N27" s="22">
        <v>1610.0</v>
      </c>
      <c r="O27" s="10"/>
      <c r="P27" s="10"/>
      <c r="Q27" s="10"/>
      <c r="R27" s="10"/>
      <c r="S27" s="10"/>
      <c r="T27" s="10"/>
      <c r="U27" s="10"/>
      <c r="V27" s="10"/>
      <c r="W27" s="10"/>
      <c r="X27" s="10"/>
      <c r="Y27" s="10"/>
      <c r="Z27" s="10"/>
      <c r="AA27" s="10"/>
    </row>
    <row r="28" ht="15.75" customHeight="1">
      <c r="A28" s="7" t="s">
        <v>31</v>
      </c>
      <c r="B28" s="16">
        <v>2520.0</v>
      </c>
      <c r="C28" s="16">
        <v>2640.0</v>
      </c>
      <c r="D28" s="9">
        <v>70.0</v>
      </c>
      <c r="E28" s="17">
        <f>SUMIF('Spreadsheet - Orders'!$B$5:$B$144,A28,'Spreadsheet - Orders'!$E$5:$E$144)</f>
        <v>7</v>
      </c>
      <c r="F28" s="17">
        <f t="shared" si="1"/>
        <v>63</v>
      </c>
      <c r="G28" s="18">
        <f>SUMIF('Spreadsheet - Orders'!$B$5:$B$144,A28,'Spreadsheet - Orders'!$F$5:$F$144)</f>
        <v>840</v>
      </c>
      <c r="H28" s="19" t="str">
        <f t="shared" si="2"/>
        <v>Stock is available</v>
      </c>
      <c r="I28" s="12">
        <f t="array" ref="I28">INDEX($L$5:$L$71,MATCH(A28,$M$5:$M$71,0))</f>
        <v>26</v>
      </c>
      <c r="J28" s="10"/>
      <c r="K28" s="10"/>
      <c r="L28" s="21">
        <f t="shared" si="3"/>
        <v>24</v>
      </c>
      <c r="M28" s="21" t="s">
        <v>32</v>
      </c>
      <c r="N28" s="22">
        <v>1400.0</v>
      </c>
      <c r="O28" s="10"/>
      <c r="P28" s="10"/>
      <c r="Q28" s="10"/>
      <c r="R28" s="10"/>
      <c r="S28" s="10"/>
      <c r="T28" s="10"/>
      <c r="U28" s="10"/>
      <c r="V28" s="10"/>
      <c r="W28" s="10"/>
      <c r="X28" s="10"/>
      <c r="Y28" s="10"/>
      <c r="Z28" s="10"/>
      <c r="AA28" s="10"/>
    </row>
    <row r="29" ht="15.75" customHeight="1">
      <c r="A29" s="7" t="s">
        <v>32</v>
      </c>
      <c r="B29" s="16">
        <v>2600.0</v>
      </c>
      <c r="C29" s="16">
        <v>2700.0</v>
      </c>
      <c r="D29" s="9">
        <v>80.0</v>
      </c>
      <c r="E29" s="17">
        <f>SUMIF('Spreadsheet - Orders'!$B$5:$B$144,A29,'Spreadsheet - Orders'!$E$5:$E$144)</f>
        <v>14</v>
      </c>
      <c r="F29" s="17">
        <f t="shared" si="1"/>
        <v>66</v>
      </c>
      <c r="G29" s="18">
        <f>SUMIF('Spreadsheet - Orders'!$B$5:$B$144,A29,'Spreadsheet - Orders'!$F$5:$F$144)</f>
        <v>1400</v>
      </c>
      <c r="H29" s="19" t="str">
        <f t="shared" si="2"/>
        <v>Stock is available</v>
      </c>
      <c r="I29" s="12">
        <f t="array" ref="I29">INDEX($L$5:$L$71,MATCH(A29,$M$5:$M$71,0))</f>
        <v>24</v>
      </c>
      <c r="J29" s="10"/>
      <c r="K29" s="10"/>
      <c r="L29" s="21">
        <f t="shared" si="3"/>
        <v>25</v>
      </c>
      <c r="M29" s="21" t="s">
        <v>33</v>
      </c>
      <c r="N29" s="22">
        <v>1040.0</v>
      </c>
      <c r="O29" s="10"/>
      <c r="P29" s="10"/>
      <c r="Q29" s="10"/>
      <c r="R29" s="10"/>
      <c r="S29" s="10"/>
      <c r="T29" s="10"/>
      <c r="U29" s="10"/>
      <c r="V29" s="10"/>
      <c r="W29" s="10"/>
      <c r="X29" s="10"/>
      <c r="Y29" s="10"/>
      <c r="Z29" s="10"/>
      <c r="AA29" s="10"/>
    </row>
    <row r="30" ht="15.75" customHeight="1">
      <c r="A30" s="7" t="s">
        <v>33</v>
      </c>
      <c r="B30" s="16">
        <v>2680.0</v>
      </c>
      <c r="C30" s="16">
        <v>2760.0</v>
      </c>
      <c r="D30" s="9">
        <v>200.0</v>
      </c>
      <c r="E30" s="17">
        <f>SUMIF('Spreadsheet - Orders'!$B$5:$B$144,A30,'Spreadsheet - Orders'!$E$5:$E$144)</f>
        <v>13</v>
      </c>
      <c r="F30" s="17">
        <f t="shared" si="1"/>
        <v>187</v>
      </c>
      <c r="G30" s="18">
        <f>SUMIF('Spreadsheet - Orders'!$B$5:$B$144,A30,'Spreadsheet - Orders'!$F$5:$F$144)</f>
        <v>1040</v>
      </c>
      <c r="H30" s="19" t="str">
        <f t="shared" si="2"/>
        <v>Stock is available</v>
      </c>
      <c r="I30" s="12">
        <f t="array" ref="I30">INDEX($L$5:$L$71,MATCH(A30,$M$5:$M$71,0))</f>
        <v>25</v>
      </c>
      <c r="J30" s="10"/>
      <c r="K30" s="10"/>
      <c r="L30" s="21">
        <f t="shared" si="3"/>
        <v>26</v>
      </c>
      <c r="M30" s="21" t="s">
        <v>31</v>
      </c>
      <c r="N30" s="22">
        <v>840.0</v>
      </c>
      <c r="O30" s="10"/>
      <c r="P30" s="10"/>
      <c r="Q30" s="10"/>
      <c r="R30" s="10"/>
      <c r="S30" s="10"/>
      <c r="T30" s="10"/>
      <c r="U30" s="10"/>
      <c r="V30" s="10"/>
      <c r="W30" s="10"/>
      <c r="X30" s="10"/>
      <c r="Y30" s="10"/>
      <c r="Z30" s="10"/>
      <c r="AA30" s="10"/>
    </row>
    <row r="31" ht="15.75" customHeight="1">
      <c r="A31" s="7" t="s">
        <v>34</v>
      </c>
      <c r="B31" s="16">
        <v>2750.0</v>
      </c>
      <c r="C31" s="16">
        <v>2820.0</v>
      </c>
      <c r="D31" s="9">
        <v>80.0</v>
      </c>
      <c r="E31" s="17">
        <f>SUMIF('Spreadsheet - Orders'!$B$5:$B$144,A31,'Spreadsheet - Orders'!$E$5:$E$144)</f>
        <v>23</v>
      </c>
      <c r="F31" s="17">
        <f t="shared" si="1"/>
        <v>57</v>
      </c>
      <c r="G31" s="18">
        <f>SUMIF('Spreadsheet - Orders'!$B$5:$B$144,A31,'Spreadsheet - Orders'!$F$5:$F$144)</f>
        <v>1610</v>
      </c>
      <c r="H31" s="19" t="str">
        <f t="shared" si="2"/>
        <v>Stock is available</v>
      </c>
      <c r="I31" s="12">
        <f t="array" ref="I31">INDEX($L$5:$L$71,MATCH(A31,$M$5:$M$71,0))</f>
        <v>23</v>
      </c>
      <c r="J31" s="10"/>
      <c r="K31" s="10"/>
      <c r="L31" s="21">
        <f t="shared" si="3"/>
        <v>27</v>
      </c>
      <c r="M31" s="21" t="s">
        <v>37</v>
      </c>
      <c r="N31" s="22">
        <v>790.0</v>
      </c>
      <c r="O31" s="10"/>
      <c r="P31" s="10"/>
      <c r="Q31" s="10"/>
      <c r="R31" s="10"/>
      <c r="S31" s="10"/>
      <c r="T31" s="10"/>
      <c r="U31" s="10"/>
      <c r="V31" s="10"/>
      <c r="W31" s="10"/>
      <c r="X31" s="10"/>
      <c r="Y31" s="10"/>
      <c r="Z31" s="10"/>
      <c r="AA31" s="10"/>
    </row>
    <row r="32" ht="15.75" customHeight="1">
      <c r="A32" s="7" t="s">
        <v>35</v>
      </c>
      <c r="B32" s="16">
        <v>2830.0</v>
      </c>
      <c r="C32" s="16">
        <v>2880.0</v>
      </c>
      <c r="D32" s="9">
        <v>80.0</v>
      </c>
      <c r="E32" s="17">
        <f>SUMIF('Spreadsheet - Orders'!$B$5:$B$144,A32,'Spreadsheet - Orders'!$E$5:$E$144)</f>
        <v>38</v>
      </c>
      <c r="F32" s="17">
        <f t="shared" si="1"/>
        <v>42</v>
      </c>
      <c r="G32" s="18">
        <f>SUMIF('Spreadsheet - Orders'!$B$5:$B$144,A32,'Spreadsheet - Orders'!$F$5:$F$144)</f>
        <v>1900</v>
      </c>
      <c r="H32" s="19" t="str">
        <f t="shared" si="2"/>
        <v>Nearly Running Out Stock</v>
      </c>
      <c r="I32" s="12">
        <f t="array" ref="I32">INDEX($L$5:$L$71,MATCH(A32,$M$5:$M$71,0))</f>
        <v>21</v>
      </c>
      <c r="J32" s="10"/>
      <c r="K32" s="10"/>
      <c r="L32" s="21">
        <f t="shared" si="3"/>
        <v>28</v>
      </c>
      <c r="M32" s="21" t="s">
        <v>38</v>
      </c>
      <c r="N32" s="22">
        <v>-660.0</v>
      </c>
      <c r="O32" s="10"/>
      <c r="P32" s="10"/>
      <c r="Q32" s="10"/>
      <c r="R32" s="10"/>
      <c r="S32" s="10"/>
      <c r="T32" s="10"/>
      <c r="U32" s="10"/>
      <c r="V32" s="10"/>
      <c r="W32" s="10"/>
      <c r="X32" s="10"/>
      <c r="Y32" s="10"/>
      <c r="Z32" s="10"/>
      <c r="AA32" s="10"/>
    </row>
    <row r="33" ht="15.75" customHeight="1">
      <c r="A33" s="7" t="s">
        <v>36</v>
      </c>
      <c r="B33" s="16">
        <v>2910.0</v>
      </c>
      <c r="C33" s="16">
        <v>2940.0</v>
      </c>
      <c r="D33" s="9">
        <v>100.0</v>
      </c>
      <c r="E33" s="17">
        <f>SUMIF('Spreadsheet - Orders'!$B$5:$B$144,A33,'Spreadsheet - Orders'!$E$5:$E$144)</f>
        <v>97</v>
      </c>
      <c r="F33" s="17">
        <f t="shared" si="1"/>
        <v>3</v>
      </c>
      <c r="G33" s="18">
        <f>SUMIF('Spreadsheet - Orders'!$B$5:$B$144,A33,'Spreadsheet - Orders'!$F$5:$F$144)</f>
        <v>2910</v>
      </c>
      <c r="H33" s="19" t="str">
        <f t="shared" si="2"/>
        <v>Need Restock</v>
      </c>
      <c r="I33" s="12">
        <f t="array" ref="I33">INDEX($L$5:$L$71,MATCH(A33,$M$5:$M$71,0))</f>
        <v>17</v>
      </c>
      <c r="J33" s="10"/>
      <c r="K33" s="10"/>
      <c r="L33" s="21">
        <f t="shared" si="3"/>
        <v>29</v>
      </c>
      <c r="M33" s="21" t="s">
        <v>49</v>
      </c>
      <c r="N33" s="22">
        <v>-690.0</v>
      </c>
      <c r="O33" s="10"/>
      <c r="P33" s="10"/>
      <c r="Q33" s="10"/>
      <c r="R33" s="10"/>
      <c r="S33" s="10"/>
      <c r="T33" s="10"/>
      <c r="U33" s="10"/>
      <c r="V33" s="10"/>
      <c r="W33" s="10"/>
      <c r="X33" s="10"/>
      <c r="Y33" s="10"/>
      <c r="Z33" s="10"/>
      <c r="AA33" s="10"/>
    </row>
    <row r="34" ht="15.75" customHeight="1">
      <c r="A34" s="7" t="s">
        <v>37</v>
      </c>
      <c r="B34" s="16">
        <v>2990.0</v>
      </c>
      <c r="C34" s="16">
        <v>3000.0</v>
      </c>
      <c r="D34" s="9">
        <v>130.0</v>
      </c>
      <c r="E34" s="17">
        <f>SUMIF('Spreadsheet - Orders'!$B$5:$B$144,A34,'Spreadsheet - Orders'!$E$5:$E$144)</f>
        <v>79</v>
      </c>
      <c r="F34" s="17">
        <f t="shared" si="1"/>
        <v>51</v>
      </c>
      <c r="G34" s="18">
        <f>SUMIF('Spreadsheet - Orders'!$B$5:$B$144,A34,'Spreadsheet - Orders'!$F$5:$F$144)</f>
        <v>790</v>
      </c>
      <c r="H34" s="19" t="str">
        <f t="shared" si="2"/>
        <v>Need Restock</v>
      </c>
      <c r="I34" s="12">
        <f t="array" ref="I34">INDEX($L$5:$L$71,MATCH(A34,$M$5:$M$71,0))</f>
        <v>27</v>
      </c>
      <c r="J34" s="10"/>
      <c r="K34" s="10"/>
      <c r="L34" s="21">
        <f t="shared" si="3"/>
        <v>30</v>
      </c>
      <c r="M34" s="21" t="s">
        <v>19</v>
      </c>
      <c r="N34" s="22">
        <v>-700.0</v>
      </c>
      <c r="O34" s="10"/>
      <c r="P34" s="10"/>
      <c r="Q34" s="10"/>
      <c r="R34" s="10"/>
      <c r="S34" s="10"/>
      <c r="T34" s="10"/>
      <c r="U34" s="10"/>
      <c r="V34" s="10"/>
      <c r="W34" s="10"/>
      <c r="X34" s="10"/>
      <c r="Y34" s="10"/>
      <c r="Z34" s="10"/>
      <c r="AA34" s="10"/>
    </row>
    <row r="35" ht="15.75" customHeight="1">
      <c r="A35" s="7" t="s">
        <v>38</v>
      </c>
      <c r="B35" s="16">
        <v>3070.0</v>
      </c>
      <c r="C35" s="16">
        <v>3060.0</v>
      </c>
      <c r="D35" s="9">
        <v>150.0</v>
      </c>
      <c r="E35" s="17">
        <f>SUMIF('Spreadsheet - Orders'!$B$5:$B$144,A35,'Spreadsheet - Orders'!$E$5:$E$144)</f>
        <v>66</v>
      </c>
      <c r="F35" s="17">
        <f t="shared" si="1"/>
        <v>84</v>
      </c>
      <c r="G35" s="18">
        <f>SUMIF('Spreadsheet - Orders'!$B$5:$B$144,A35,'Spreadsheet - Orders'!$F$5:$F$144)</f>
        <v>-660</v>
      </c>
      <c r="H35" s="19" t="str">
        <f t="shared" si="2"/>
        <v>Nearly Running Out Stock</v>
      </c>
      <c r="I35" s="12">
        <f t="array" ref="I35">INDEX($L$5:$L$71,MATCH(A35,$M$5:$M$71,0))</f>
        <v>28</v>
      </c>
      <c r="J35" s="10"/>
      <c r="K35" s="10"/>
      <c r="L35" s="21">
        <f t="shared" si="3"/>
        <v>31</v>
      </c>
      <c r="M35" s="21" t="s">
        <v>15</v>
      </c>
      <c r="N35" s="22">
        <v>-770.0</v>
      </c>
      <c r="O35" s="10"/>
      <c r="P35" s="10"/>
      <c r="Q35" s="10"/>
      <c r="R35" s="10"/>
      <c r="S35" s="10"/>
      <c r="T35" s="10"/>
      <c r="U35" s="10"/>
      <c r="V35" s="10"/>
      <c r="W35" s="10"/>
      <c r="X35" s="10"/>
      <c r="Y35" s="10"/>
      <c r="Z35" s="10"/>
      <c r="AA35" s="10"/>
    </row>
    <row r="36" ht="15.75" customHeight="1">
      <c r="A36" s="7" t="s">
        <v>49</v>
      </c>
      <c r="B36" s="16">
        <v>3150.0</v>
      </c>
      <c r="C36" s="16">
        <v>3120.0</v>
      </c>
      <c r="D36" s="9">
        <v>70.0</v>
      </c>
      <c r="E36" s="17">
        <f>SUMIF('Spreadsheet - Orders'!$B$5:$B$144,A36,'Spreadsheet - Orders'!$E$5:$E$144)</f>
        <v>23</v>
      </c>
      <c r="F36" s="17">
        <f t="shared" si="1"/>
        <v>47</v>
      </c>
      <c r="G36" s="18">
        <f>SUMIF('Spreadsheet - Orders'!$B$5:$B$144,A36,'Spreadsheet - Orders'!$F$5:$F$144)</f>
        <v>-690</v>
      </c>
      <c r="H36" s="19" t="str">
        <f t="shared" si="2"/>
        <v>Stock is available</v>
      </c>
      <c r="I36" s="12">
        <f t="array" ref="I36">INDEX($L$5:$L$71,MATCH(A36,$M$5:$M$71,0))</f>
        <v>29</v>
      </c>
      <c r="J36" s="10"/>
      <c r="K36" s="10"/>
      <c r="L36" s="21">
        <f t="shared" si="3"/>
        <v>32</v>
      </c>
      <c r="M36" s="21" t="s">
        <v>50</v>
      </c>
      <c r="N36" s="22">
        <v>-850.0</v>
      </c>
      <c r="O36" s="10"/>
      <c r="P36" s="10"/>
      <c r="Q36" s="10"/>
      <c r="R36" s="10"/>
      <c r="S36" s="10"/>
      <c r="T36" s="10"/>
      <c r="U36" s="10"/>
      <c r="V36" s="10"/>
      <c r="W36" s="10"/>
      <c r="X36" s="10"/>
      <c r="Y36" s="10"/>
      <c r="Z36" s="10"/>
      <c r="AA36" s="10"/>
    </row>
    <row r="37" ht="15.75" customHeight="1">
      <c r="A37" s="7" t="s">
        <v>50</v>
      </c>
      <c r="B37" s="16">
        <v>3220.0</v>
      </c>
      <c r="C37" s="16">
        <v>3170.0</v>
      </c>
      <c r="D37" s="9">
        <v>80.0</v>
      </c>
      <c r="E37" s="17">
        <f>SUMIF('Spreadsheet - Orders'!$B$5:$B$144,A37,'Spreadsheet - Orders'!$E$5:$E$144)</f>
        <v>17</v>
      </c>
      <c r="F37" s="17">
        <f t="shared" si="1"/>
        <v>63</v>
      </c>
      <c r="G37" s="18">
        <f>SUMIF('Spreadsheet - Orders'!$B$5:$B$144,A37,'Spreadsheet - Orders'!$F$5:$F$144)</f>
        <v>-850</v>
      </c>
      <c r="H37" s="19" t="str">
        <f t="shared" si="2"/>
        <v>Stock is available</v>
      </c>
      <c r="I37" s="12">
        <f t="array" ref="I37">INDEX($L$5:$L$71,MATCH(A37,$M$5:$M$71,0))</f>
        <v>32</v>
      </c>
      <c r="J37" s="10"/>
      <c r="K37" s="10"/>
      <c r="L37" s="21">
        <f t="shared" si="3"/>
        <v>33</v>
      </c>
      <c r="M37" s="21" t="s">
        <v>21</v>
      </c>
      <c r="N37" s="22">
        <v>-1350.0</v>
      </c>
      <c r="O37" s="10"/>
      <c r="P37" s="10"/>
      <c r="Q37" s="10"/>
      <c r="R37" s="10"/>
      <c r="S37" s="10"/>
      <c r="T37" s="10"/>
      <c r="U37" s="10"/>
      <c r="V37" s="10"/>
      <c r="W37" s="10"/>
      <c r="X37" s="10"/>
      <c r="Y37" s="10"/>
      <c r="Z37" s="10"/>
      <c r="AA37" s="10"/>
    </row>
    <row r="38" ht="15.75" customHeight="1">
      <c r="A38" s="7" t="s">
        <v>51</v>
      </c>
      <c r="B38" s="16">
        <v>3300.0</v>
      </c>
      <c r="C38" s="16">
        <v>3230.0</v>
      </c>
      <c r="D38" s="9">
        <v>200.0</v>
      </c>
      <c r="E38" s="17">
        <f>SUMIF('Spreadsheet - Orders'!$B$5:$B$144,A38,'Spreadsheet - Orders'!$E$5:$E$144)</f>
        <v>26</v>
      </c>
      <c r="F38" s="17">
        <f t="shared" si="1"/>
        <v>174</v>
      </c>
      <c r="G38" s="18">
        <f>SUMIF('Spreadsheet - Orders'!$B$5:$B$144,A38,'Spreadsheet - Orders'!$F$5:$F$144)</f>
        <v>-1820</v>
      </c>
      <c r="H38" s="19" t="str">
        <f t="shared" si="2"/>
        <v>Stock is available</v>
      </c>
      <c r="I38" s="12">
        <f t="array" ref="I38">INDEX($L$5:$L$71,MATCH(A38,$M$5:$M$71,0))</f>
        <v>34</v>
      </c>
      <c r="J38" s="10"/>
      <c r="K38" s="10"/>
      <c r="L38" s="21">
        <f t="shared" si="3"/>
        <v>34</v>
      </c>
      <c r="M38" s="21" t="s">
        <v>51</v>
      </c>
      <c r="N38" s="22">
        <v>-1820.0</v>
      </c>
      <c r="O38" s="10"/>
      <c r="P38" s="10"/>
      <c r="Q38" s="10"/>
      <c r="R38" s="10"/>
      <c r="S38" s="10"/>
      <c r="T38" s="10"/>
      <c r="U38" s="10"/>
      <c r="V38" s="10"/>
      <c r="W38" s="10"/>
      <c r="X38" s="10"/>
      <c r="Y38" s="10"/>
      <c r="Z38" s="10"/>
      <c r="AA38" s="10"/>
    </row>
    <row r="39" ht="15.75" customHeight="1">
      <c r="A39" s="7" t="s">
        <v>39</v>
      </c>
      <c r="B39" s="16">
        <v>3380.0</v>
      </c>
      <c r="C39" s="16">
        <v>3290.0</v>
      </c>
      <c r="D39" s="9">
        <v>100.0</v>
      </c>
      <c r="E39" s="17">
        <f>SUMIF('Spreadsheet - Orders'!$B$5:$B$144,A39,'Spreadsheet - Orders'!$E$5:$E$144)</f>
        <v>39</v>
      </c>
      <c r="F39" s="17">
        <f t="shared" si="1"/>
        <v>61</v>
      </c>
      <c r="G39" s="18">
        <f>SUMIF('Spreadsheet - Orders'!$B$5:$B$144,A39,'Spreadsheet - Orders'!$F$5:$F$144)</f>
        <v>-3510</v>
      </c>
      <c r="H39" s="19" t="str">
        <f t="shared" si="2"/>
        <v>Nearly Running Out Stock</v>
      </c>
      <c r="I39" s="12">
        <f t="array" ref="I39">INDEX($L$5:$L$71,MATCH(A39,$M$5:$M$71,0))</f>
        <v>35</v>
      </c>
      <c r="J39" s="10"/>
      <c r="K39" s="10"/>
      <c r="L39" s="21">
        <f t="shared" si="3"/>
        <v>35</v>
      </c>
      <c r="M39" s="21" t="s">
        <v>39</v>
      </c>
      <c r="N39" s="22">
        <v>-3510.0</v>
      </c>
      <c r="O39" s="10"/>
      <c r="P39" s="10"/>
      <c r="Q39" s="10"/>
      <c r="R39" s="10"/>
      <c r="S39" s="10"/>
      <c r="T39" s="10"/>
      <c r="U39" s="10"/>
      <c r="V39" s="10"/>
      <c r="W39" s="10"/>
      <c r="X39" s="10"/>
      <c r="Y39" s="10"/>
      <c r="Z39" s="10"/>
      <c r="AA39" s="10"/>
    </row>
    <row r="40" ht="15.75" customHeight="1">
      <c r="A40" s="7" t="s">
        <v>40</v>
      </c>
      <c r="B40" s="16">
        <v>3460.0</v>
      </c>
      <c r="C40" s="16">
        <v>3350.0</v>
      </c>
      <c r="D40" s="9">
        <v>130.0</v>
      </c>
      <c r="E40" s="17">
        <f>SUMIF('Spreadsheet - Orders'!$B$5:$B$144,A40,'Spreadsheet - Orders'!$E$5:$E$144)</f>
        <v>34</v>
      </c>
      <c r="F40" s="17">
        <f t="shared" si="1"/>
        <v>96</v>
      </c>
      <c r="G40" s="18">
        <f>SUMIF('Spreadsheet - Orders'!$B$5:$B$144,A40,'Spreadsheet - Orders'!$F$5:$F$144)</f>
        <v>-3740</v>
      </c>
      <c r="H40" s="19" t="str">
        <f t="shared" si="2"/>
        <v>Stock is available</v>
      </c>
      <c r="I40" s="12">
        <f t="array" ref="I40">INDEX($L$5:$L$71,MATCH(A40,$M$5:$M$71,0))</f>
        <v>36</v>
      </c>
      <c r="J40" s="10"/>
      <c r="K40" s="10"/>
      <c r="L40" s="21">
        <f t="shared" si="3"/>
        <v>36</v>
      </c>
      <c r="M40" s="21" t="s">
        <v>40</v>
      </c>
      <c r="N40" s="22">
        <v>-3740.0</v>
      </c>
      <c r="O40" s="10"/>
      <c r="P40" s="10"/>
      <c r="Q40" s="10"/>
      <c r="R40" s="10"/>
      <c r="S40" s="10"/>
      <c r="T40" s="10"/>
      <c r="U40" s="10"/>
      <c r="V40" s="10"/>
      <c r="W40" s="10"/>
      <c r="X40" s="10"/>
      <c r="Y40" s="10"/>
      <c r="Z40" s="10"/>
      <c r="AA40" s="10"/>
    </row>
    <row r="41" ht="15.75" customHeight="1">
      <c r="A41" s="7" t="s">
        <v>41</v>
      </c>
      <c r="B41" s="16">
        <v>3540.0</v>
      </c>
      <c r="C41" s="16">
        <v>3410.0</v>
      </c>
      <c r="D41" s="9">
        <v>150.0</v>
      </c>
      <c r="E41" s="17">
        <f>SUMIF('Spreadsheet - Orders'!$B$5:$B$144,A41,'Spreadsheet - Orders'!$E$5:$E$144)</f>
        <v>44</v>
      </c>
      <c r="F41" s="17">
        <f t="shared" si="1"/>
        <v>106</v>
      </c>
      <c r="G41" s="18">
        <f>SUMIF('Spreadsheet - Orders'!$B$5:$B$144,A41,'Spreadsheet - Orders'!$F$5:$F$144)</f>
        <v>-5720</v>
      </c>
      <c r="H41" s="19" t="str">
        <f t="shared" si="2"/>
        <v>Stock is available</v>
      </c>
      <c r="I41" s="12">
        <f t="array" ref="I41">INDEX($L$5:$L$71,MATCH(A41,$M$5:$M$71,0))</f>
        <v>38</v>
      </c>
      <c r="J41" s="10"/>
      <c r="K41" s="10"/>
      <c r="L41" s="21">
        <f t="shared" si="3"/>
        <v>37</v>
      </c>
      <c r="M41" s="21" t="s">
        <v>42</v>
      </c>
      <c r="N41" s="22">
        <v>-5460.0</v>
      </c>
      <c r="O41" s="10"/>
      <c r="P41" s="10"/>
      <c r="Q41" s="10"/>
      <c r="R41" s="10"/>
      <c r="S41" s="10"/>
      <c r="T41" s="10"/>
      <c r="U41" s="10"/>
      <c r="V41" s="10"/>
      <c r="W41" s="10"/>
      <c r="X41" s="10"/>
      <c r="Y41" s="10"/>
      <c r="Z41" s="10"/>
      <c r="AA41" s="10"/>
    </row>
    <row r="42" ht="15.75" customHeight="1">
      <c r="A42" s="7" t="s">
        <v>42</v>
      </c>
      <c r="B42" s="16">
        <v>3610.0</v>
      </c>
      <c r="C42" s="16">
        <v>3470.0</v>
      </c>
      <c r="D42" s="9">
        <v>70.0</v>
      </c>
      <c r="E42" s="17">
        <f>SUMIF('Spreadsheet - Orders'!$B$5:$B$144,A42,'Spreadsheet - Orders'!$E$5:$E$144)</f>
        <v>39</v>
      </c>
      <c r="F42" s="17">
        <f t="shared" si="1"/>
        <v>31</v>
      </c>
      <c r="G42" s="18">
        <f>SUMIF('Spreadsheet - Orders'!$B$5:$B$144,A42,'Spreadsheet - Orders'!$F$5:$F$144)</f>
        <v>-5460</v>
      </c>
      <c r="H42" s="19" t="str">
        <f t="shared" si="2"/>
        <v>Need Restock</v>
      </c>
      <c r="I42" s="12">
        <f t="array" ref="I42">INDEX($L$5:$L$71,MATCH(A42,$M$5:$M$71,0))</f>
        <v>37</v>
      </c>
      <c r="J42" s="10"/>
      <c r="K42" s="10"/>
      <c r="L42" s="21">
        <f t="shared" si="3"/>
        <v>38</v>
      </c>
      <c r="M42" s="21" t="s">
        <v>41</v>
      </c>
      <c r="N42" s="22">
        <v>-5720.0</v>
      </c>
      <c r="O42" s="10"/>
      <c r="P42" s="10"/>
      <c r="Q42" s="10"/>
      <c r="R42" s="10"/>
      <c r="S42" s="10"/>
      <c r="T42" s="10"/>
      <c r="U42" s="10"/>
      <c r="V42" s="10"/>
      <c r="W42" s="10"/>
      <c r="X42" s="10"/>
      <c r="Y42" s="10"/>
      <c r="Z42" s="10"/>
      <c r="AA42" s="10"/>
    </row>
    <row r="43" ht="15.75" customHeight="1">
      <c r="A43" s="7" t="s">
        <v>43</v>
      </c>
      <c r="B43" s="16">
        <v>3690.0</v>
      </c>
      <c r="C43" s="16">
        <v>3530.0</v>
      </c>
      <c r="D43" s="9">
        <v>80.0</v>
      </c>
      <c r="E43" s="17">
        <f>SUMIF('Spreadsheet - Orders'!$B$5:$B$144,A43,'Spreadsheet - Orders'!$E$5:$E$144)</f>
        <v>37</v>
      </c>
      <c r="F43" s="17">
        <f t="shared" si="1"/>
        <v>43</v>
      </c>
      <c r="G43" s="18">
        <f>SUMIF('Spreadsheet - Orders'!$B$5:$B$144,A43,'Spreadsheet - Orders'!$F$5:$F$144)</f>
        <v>-5920</v>
      </c>
      <c r="H43" s="19" t="str">
        <f t="shared" si="2"/>
        <v>Nearly Running Out Stock</v>
      </c>
      <c r="I43" s="12">
        <f t="array" ref="I43">INDEX($L$5:$L$71,MATCH(A43,$M$5:$M$71,0))</f>
        <v>39</v>
      </c>
      <c r="J43" s="10"/>
      <c r="K43" s="10"/>
      <c r="L43" s="21">
        <f t="shared" si="3"/>
        <v>39</v>
      </c>
      <c r="M43" s="21" t="s">
        <v>43</v>
      </c>
      <c r="N43" s="22">
        <v>-5920.0</v>
      </c>
      <c r="O43" s="10"/>
      <c r="P43" s="10"/>
      <c r="Q43" s="10"/>
      <c r="R43" s="10"/>
      <c r="S43" s="10"/>
      <c r="T43" s="10"/>
      <c r="U43" s="10"/>
      <c r="V43" s="10"/>
      <c r="W43" s="10"/>
      <c r="X43" s="10"/>
      <c r="Y43" s="10"/>
      <c r="Z43" s="10"/>
      <c r="AA43" s="10"/>
    </row>
    <row r="44" ht="15.75" customHeight="1">
      <c r="A44" s="7" t="s">
        <v>44</v>
      </c>
      <c r="B44" s="16">
        <v>3770.0</v>
      </c>
      <c r="C44" s="16">
        <v>3590.0</v>
      </c>
      <c r="D44" s="9">
        <v>200.0</v>
      </c>
      <c r="E44" s="17">
        <f>SUMIF('Spreadsheet - Orders'!$B$5:$B$144,A44,'Spreadsheet - Orders'!$E$5:$E$144)</f>
        <v>51</v>
      </c>
      <c r="F44" s="17">
        <f t="shared" si="1"/>
        <v>149</v>
      </c>
      <c r="G44" s="18">
        <f>SUMIF('Spreadsheet - Orders'!$B$5:$B$144,A44,'Spreadsheet - Orders'!$F$5:$F$144)</f>
        <v>-9180</v>
      </c>
      <c r="H44" s="19" t="str">
        <f t="shared" si="2"/>
        <v>Stock is available</v>
      </c>
      <c r="I44" s="12">
        <f t="array" ref="I44">INDEX($L$5:$L$71,MATCH(A44,$M$5:$M$71,0))</f>
        <v>45</v>
      </c>
      <c r="J44" s="10"/>
      <c r="K44" s="10"/>
      <c r="L44" s="21">
        <f t="shared" si="3"/>
        <v>40</v>
      </c>
      <c r="M44" s="21" t="s">
        <v>52</v>
      </c>
      <c r="N44" s="22">
        <v>-6600.0</v>
      </c>
      <c r="O44" s="10"/>
      <c r="P44" s="10"/>
      <c r="Q44" s="10"/>
      <c r="R44" s="10"/>
      <c r="S44" s="10"/>
      <c r="T44" s="10"/>
      <c r="U44" s="10"/>
      <c r="V44" s="10"/>
      <c r="W44" s="10"/>
      <c r="X44" s="10"/>
      <c r="Y44" s="10"/>
      <c r="Z44" s="10"/>
      <c r="AA44" s="10"/>
    </row>
    <row r="45" ht="15.75" customHeight="1">
      <c r="A45" s="7" t="s">
        <v>52</v>
      </c>
      <c r="B45" s="16">
        <v>3850.0</v>
      </c>
      <c r="C45" s="16">
        <v>3650.0</v>
      </c>
      <c r="D45" s="9">
        <v>80.0</v>
      </c>
      <c r="E45" s="17">
        <f>SUMIF('Spreadsheet - Orders'!$B$5:$B$144,A45,'Spreadsheet - Orders'!$E$5:$E$144)</f>
        <v>33</v>
      </c>
      <c r="F45" s="17">
        <f t="shared" si="1"/>
        <v>47</v>
      </c>
      <c r="G45" s="18">
        <f>SUMIF('Spreadsheet - Orders'!$B$5:$B$144,A45,'Spreadsheet - Orders'!$F$5:$F$144)</f>
        <v>-6600</v>
      </c>
      <c r="H45" s="19" t="str">
        <f t="shared" si="2"/>
        <v>Nearly Running Out Stock</v>
      </c>
      <c r="I45" s="12">
        <f t="array" ref="I45">INDEX($L$5:$L$71,MATCH(A45,$M$5:$M$71,0))</f>
        <v>40</v>
      </c>
      <c r="J45" s="10"/>
      <c r="K45" s="10"/>
      <c r="L45" s="21">
        <f t="shared" si="3"/>
        <v>41</v>
      </c>
      <c r="M45" s="21" t="s">
        <v>61</v>
      </c>
      <c r="N45" s="22">
        <v>-7030.0</v>
      </c>
      <c r="O45" s="10"/>
      <c r="P45" s="10"/>
      <c r="Q45" s="10"/>
      <c r="R45" s="10"/>
      <c r="S45" s="10"/>
      <c r="T45" s="10"/>
      <c r="U45" s="10"/>
      <c r="V45" s="10"/>
      <c r="W45" s="10"/>
      <c r="X45" s="10"/>
      <c r="Y45" s="10"/>
      <c r="Z45" s="10"/>
      <c r="AA45" s="10"/>
    </row>
    <row r="46" ht="15.75" customHeight="1">
      <c r="A46" s="7" t="s">
        <v>53</v>
      </c>
      <c r="B46" s="16">
        <v>3930.0</v>
      </c>
      <c r="C46" s="16">
        <v>3710.0</v>
      </c>
      <c r="D46" s="9">
        <v>80.0</v>
      </c>
      <c r="E46" s="17">
        <f>SUMIF('Spreadsheet - Orders'!$B$5:$B$144,A46,'Spreadsheet - Orders'!$E$5:$E$144)</f>
        <v>40</v>
      </c>
      <c r="F46" s="17">
        <f t="shared" si="1"/>
        <v>40</v>
      </c>
      <c r="G46" s="18">
        <f>SUMIF('Spreadsheet - Orders'!$B$5:$B$144,A46,'Spreadsheet - Orders'!$F$5:$F$144)</f>
        <v>-8800</v>
      </c>
      <c r="H46" s="19" t="str">
        <f t="shared" si="2"/>
        <v>Need Restock</v>
      </c>
      <c r="I46" s="12">
        <f t="array" ref="I46">INDEX($L$5:$L$71,MATCH(A46,$M$5:$M$71,0))</f>
        <v>44</v>
      </c>
      <c r="J46" s="10"/>
      <c r="K46" s="10"/>
      <c r="L46" s="21">
        <f t="shared" si="3"/>
        <v>42</v>
      </c>
      <c r="M46" s="21" t="s">
        <v>56</v>
      </c>
      <c r="N46" s="22">
        <v>-7840.0</v>
      </c>
      <c r="O46" s="10"/>
      <c r="P46" s="10"/>
      <c r="Q46" s="10"/>
      <c r="R46" s="10"/>
      <c r="S46" s="10"/>
      <c r="T46" s="10"/>
      <c r="U46" s="10"/>
      <c r="V46" s="10"/>
      <c r="W46" s="10"/>
      <c r="X46" s="10"/>
      <c r="Y46" s="10"/>
      <c r="Z46" s="10"/>
      <c r="AA46" s="10"/>
    </row>
    <row r="47" ht="15.75" customHeight="1">
      <c r="A47" s="7" t="s">
        <v>54</v>
      </c>
      <c r="B47" s="16">
        <v>4010.0</v>
      </c>
      <c r="C47" s="16">
        <v>3760.0</v>
      </c>
      <c r="D47" s="9">
        <v>54.0</v>
      </c>
      <c r="E47" s="17">
        <f>SUMIF('Spreadsheet - Orders'!$B$5:$B$144,A47,'Spreadsheet - Orders'!$E$5:$E$144)</f>
        <v>34</v>
      </c>
      <c r="F47" s="17">
        <f t="shared" si="1"/>
        <v>20</v>
      </c>
      <c r="G47" s="18">
        <f>SUMIF('Spreadsheet - Orders'!$B$5:$B$144,A47,'Spreadsheet - Orders'!$F$5:$F$144)</f>
        <v>-8500</v>
      </c>
      <c r="H47" s="19" t="str">
        <f t="shared" si="2"/>
        <v>Need Restock</v>
      </c>
      <c r="I47" s="12">
        <f t="array" ref="I47">INDEX($L$5:$L$71,MATCH(A47,$M$5:$M$71,0))</f>
        <v>43</v>
      </c>
      <c r="J47" s="10"/>
      <c r="K47" s="10"/>
      <c r="L47" s="21">
        <f t="shared" si="3"/>
        <v>43</v>
      </c>
      <c r="M47" s="21" t="s">
        <v>54</v>
      </c>
      <c r="N47" s="22">
        <v>-8500.0</v>
      </c>
      <c r="O47" s="10"/>
      <c r="P47" s="10"/>
      <c r="Q47" s="10"/>
      <c r="R47" s="10"/>
      <c r="S47" s="10"/>
      <c r="T47" s="10"/>
      <c r="U47" s="10"/>
      <c r="V47" s="10"/>
      <c r="W47" s="10"/>
      <c r="X47" s="10"/>
      <c r="Y47" s="10"/>
      <c r="Z47" s="10"/>
      <c r="AA47" s="10"/>
    </row>
    <row r="48" ht="15.75" customHeight="1">
      <c r="A48" s="7" t="s">
        <v>55</v>
      </c>
      <c r="B48" s="16">
        <v>4080.0</v>
      </c>
      <c r="C48" s="16">
        <v>3820.0</v>
      </c>
      <c r="D48" s="9">
        <v>54.0</v>
      </c>
      <c r="E48" s="17">
        <f>SUMIF('Spreadsheet - Orders'!$B$5:$B$144,A48,'Spreadsheet - Orders'!$E$5:$E$144)</f>
        <v>37</v>
      </c>
      <c r="F48" s="17">
        <f t="shared" si="1"/>
        <v>17</v>
      </c>
      <c r="G48" s="18">
        <f>SUMIF('Spreadsheet - Orders'!$B$5:$B$144,A48,'Spreadsheet - Orders'!$F$5:$F$144)</f>
        <v>-9620</v>
      </c>
      <c r="H48" s="19" t="str">
        <f t="shared" si="2"/>
        <v>Need Restock</v>
      </c>
      <c r="I48" s="12">
        <f t="array" ref="I48">INDEX($L$5:$L$71,MATCH(A48,$M$5:$M$71,0))</f>
        <v>48</v>
      </c>
      <c r="J48" s="10"/>
      <c r="K48" s="10"/>
      <c r="L48" s="21">
        <f t="shared" si="3"/>
        <v>44</v>
      </c>
      <c r="M48" s="21" t="s">
        <v>53</v>
      </c>
      <c r="N48" s="22">
        <v>-8800.0</v>
      </c>
      <c r="O48" s="10"/>
      <c r="P48" s="10"/>
      <c r="Q48" s="10"/>
      <c r="R48" s="10"/>
      <c r="S48" s="10"/>
      <c r="T48" s="10"/>
      <c r="U48" s="10"/>
      <c r="V48" s="10"/>
      <c r="W48" s="10"/>
      <c r="X48" s="10"/>
      <c r="Y48" s="10"/>
      <c r="Z48" s="10"/>
      <c r="AA48" s="10"/>
    </row>
    <row r="49" ht="15.75" customHeight="1">
      <c r="A49" s="7" t="s">
        <v>56</v>
      </c>
      <c r="B49" s="16">
        <v>4160.0</v>
      </c>
      <c r="C49" s="16">
        <v>3880.0</v>
      </c>
      <c r="D49" s="9">
        <v>45.0</v>
      </c>
      <c r="E49" s="17">
        <f>SUMIF('Spreadsheet - Orders'!$B$5:$B$144,A49,'Spreadsheet - Orders'!$E$5:$E$144)</f>
        <v>28</v>
      </c>
      <c r="F49" s="17">
        <f t="shared" si="1"/>
        <v>17</v>
      </c>
      <c r="G49" s="18">
        <f>SUMIF('Spreadsheet - Orders'!$B$5:$B$144,A49,'Spreadsheet - Orders'!$F$5:$F$144)</f>
        <v>-7840</v>
      </c>
      <c r="H49" s="19" t="str">
        <f t="shared" si="2"/>
        <v>Need Restock</v>
      </c>
      <c r="I49" s="12">
        <f t="array" ref="I49">INDEX($L$5:$L$71,MATCH(A49,$M$5:$M$71,0))</f>
        <v>42</v>
      </c>
      <c r="J49" s="10"/>
      <c r="K49" s="10"/>
      <c r="L49" s="21">
        <f t="shared" si="3"/>
        <v>45</v>
      </c>
      <c r="M49" s="21" t="s">
        <v>44</v>
      </c>
      <c r="N49" s="22">
        <v>-9180.0</v>
      </c>
      <c r="O49" s="10"/>
      <c r="P49" s="10"/>
      <c r="Q49" s="10"/>
      <c r="R49" s="10"/>
      <c r="S49" s="10"/>
      <c r="T49" s="10"/>
      <c r="U49" s="10"/>
      <c r="V49" s="10"/>
      <c r="W49" s="10"/>
      <c r="X49" s="10"/>
      <c r="Y49" s="10"/>
      <c r="Z49" s="10"/>
      <c r="AA49" s="10"/>
    </row>
    <row r="50" ht="15.75" customHeight="1">
      <c r="A50" s="7" t="s">
        <v>57</v>
      </c>
      <c r="B50" s="16">
        <v>4240.0</v>
      </c>
      <c r="C50" s="16">
        <v>3940.0</v>
      </c>
      <c r="D50" s="9">
        <v>51.0</v>
      </c>
      <c r="E50" s="17">
        <f>SUMIF('Spreadsheet - Orders'!$B$5:$B$144,A50,'Spreadsheet - Orders'!$E$5:$E$144)</f>
        <v>34</v>
      </c>
      <c r="F50" s="17">
        <f t="shared" si="1"/>
        <v>17</v>
      </c>
      <c r="G50" s="18">
        <f>SUMIF('Spreadsheet - Orders'!$B$5:$B$144,A50,'Spreadsheet - Orders'!$F$5:$F$144)</f>
        <v>-10200</v>
      </c>
      <c r="H50" s="19" t="str">
        <f t="shared" si="2"/>
        <v>Need Restock</v>
      </c>
      <c r="I50" s="12">
        <f t="array" ref="I50">INDEX($L$5:$L$71,MATCH(A50,$M$5:$M$71,0))</f>
        <v>49</v>
      </c>
      <c r="J50" s="10"/>
      <c r="K50" s="10"/>
      <c r="L50" s="21">
        <f t="shared" si="3"/>
        <v>46</v>
      </c>
      <c r="M50" s="21" t="s">
        <v>64</v>
      </c>
      <c r="N50" s="22">
        <v>-9240.0</v>
      </c>
      <c r="O50" s="10"/>
      <c r="P50" s="10"/>
      <c r="Q50" s="10"/>
      <c r="R50" s="10"/>
      <c r="S50" s="10"/>
      <c r="T50" s="10"/>
      <c r="U50" s="10"/>
      <c r="V50" s="10"/>
      <c r="W50" s="10"/>
      <c r="X50" s="10"/>
      <c r="Y50" s="10"/>
      <c r="Z50" s="10"/>
      <c r="AA50" s="10"/>
    </row>
    <row r="51" ht="15.75" customHeight="1">
      <c r="A51" s="7" t="s">
        <v>58</v>
      </c>
      <c r="B51" s="16">
        <v>4320.0</v>
      </c>
      <c r="C51" s="16">
        <v>4000.0</v>
      </c>
      <c r="D51" s="9">
        <v>70.0</v>
      </c>
      <c r="E51" s="17">
        <f>SUMIF('Spreadsheet - Orders'!$B$5:$B$144,A51,'Spreadsheet - Orders'!$E$5:$E$144)</f>
        <v>53</v>
      </c>
      <c r="F51" s="17">
        <f t="shared" si="1"/>
        <v>17</v>
      </c>
      <c r="G51" s="18">
        <f>SUMIF('Spreadsheet - Orders'!$B$5:$B$144,A51,'Spreadsheet - Orders'!$F$5:$F$144)</f>
        <v>-16960</v>
      </c>
      <c r="H51" s="19" t="str">
        <f t="shared" si="2"/>
        <v>Need Restock</v>
      </c>
      <c r="I51" s="12">
        <f t="array" ref="I51">INDEX($L$5:$L$71,MATCH(A51,$M$5:$M$71,0))</f>
        <v>59</v>
      </c>
      <c r="J51" s="10"/>
      <c r="K51" s="10"/>
      <c r="L51" s="21">
        <f t="shared" si="3"/>
        <v>47</v>
      </c>
      <c r="M51" s="21" t="s">
        <v>62</v>
      </c>
      <c r="N51" s="22">
        <v>-9360.0</v>
      </c>
      <c r="O51" s="10"/>
      <c r="P51" s="10"/>
      <c r="Q51" s="10"/>
      <c r="R51" s="10"/>
      <c r="S51" s="10"/>
      <c r="T51" s="10"/>
      <c r="U51" s="10"/>
      <c r="V51" s="10"/>
      <c r="W51" s="10"/>
      <c r="X51" s="10"/>
      <c r="Y51" s="10"/>
      <c r="Z51" s="10"/>
      <c r="AA51" s="10"/>
    </row>
    <row r="52" ht="15.75" customHeight="1">
      <c r="A52" s="7" t="s">
        <v>59</v>
      </c>
      <c r="B52" s="16">
        <v>4400.0</v>
      </c>
      <c r="C52" s="16">
        <v>4060.0</v>
      </c>
      <c r="D52" s="9">
        <v>62.0</v>
      </c>
      <c r="E52" s="17">
        <f>SUMIF('Spreadsheet - Orders'!$B$5:$B$144,A52,'Spreadsheet - Orders'!$E$5:$E$144)</f>
        <v>45</v>
      </c>
      <c r="F52" s="17">
        <f t="shared" si="1"/>
        <v>17</v>
      </c>
      <c r="G52" s="18">
        <f>SUMIF('Spreadsheet - Orders'!$B$5:$B$144,A52,'Spreadsheet - Orders'!$F$5:$F$144)</f>
        <v>-15300</v>
      </c>
      <c r="H52" s="19" t="str">
        <f t="shared" si="2"/>
        <v>Need Restock</v>
      </c>
      <c r="I52" s="12">
        <f t="array" ref="I52">INDEX($L$5:$L$71,MATCH(A52,$M$5:$M$71,0))</f>
        <v>55</v>
      </c>
      <c r="J52" s="10"/>
      <c r="K52" s="10"/>
      <c r="L52" s="21">
        <f t="shared" si="3"/>
        <v>48</v>
      </c>
      <c r="M52" s="21" t="s">
        <v>55</v>
      </c>
      <c r="N52" s="22">
        <v>-9620.0</v>
      </c>
      <c r="O52" s="10"/>
      <c r="P52" s="10"/>
      <c r="Q52" s="10"/>
      <c r="R52" s="10"/>
      <c r="S52" s="10"/>
      <c r="T52" s="10"/>
      <c r="U52" s="10"/>
      <c r="V52" s="10"/>
      <c r="W52" s="10"/>
      <c r="X52" s="10"/>
      <c r="Y52" s="10"/>
      <c r="Z52" s="10"/>
      <c r="AA52" s="10"/>
    </row>
    <row r="53" ht="15.75" customHeight="1">
      <c r="A53" s="7" t="s">
        <v>60</v>
      </c>
      <c r="B53" s="16">
        <v>4480.0</v>
      </c>
      <c r="C53" s="16">
        <v>4120.0</v>
      </c>
      <c r="D53" s="9">
        <v>53.0</v>
      </c>
      <c r="E53" s="17">
        <f>SUMIF('Spreadsheet - Orders'!$B$5:$B$144,A53,'Spreadsheet - Orders'!$E$5:$E$144)</f>
        <v>36</v>
      </c>
      <c r="F53" s="17">
        <f t="shared" si="1"/>
        <v>17</v>
      </c>
      <c r="G53" s="18">
        <f>SUMIF('Spreadsheet - Orders'!$B$5:$B$144,A53,'Spreadsheet - Orders'!$F$5:$F$144)</f>
        <v>-12960</v>
      </c>
      <c r="H53" s="19" t="str">
        <f t="shared" si="2"/>
        <v>Need Restock</v>
      </c>
      <c r="I53" s="12">
        <f t="array" ref="I53">INDEX($L$5:$L$71,MATCH(A53,$M$5:$M$71,0))</f>
        <v>52</v>
      </c>
      <c r="J53" s="10"/>
      <c r="K53" s="10"/>
      <c r="L53" s="21">
        <f t="shared" si="3"/>
        <v>49</v>
      </c>
      <c r="M53" s="21" t="s">
        <v>57</v>
      </c>
      <c r="N53" s="22">
        <v>-10200.0</v>
      </c>
      <c r="O53" s="10"/>
      <c r="P53" s="10"/>
      <c r="Q53" s="10"/>
      <c r="R53" s="10"/>
      <c r="S53" s="10"/>
      <c r="T53" s="10"/>
      <c r="U53" s="10"/>
      <c r="V53" s="10"/>
      <c r="W53" s="10"/>
      <c r="X53" s="10"/>
      <c r="Y53" s="10"/>
      <c r="Z53" s="10"/>
      <c r="AA53" s="10"/>
    </row>
    <row r="54" ht="15.75" customHeight="1">
      <c r="A54" s="7" t="s">
        <v>61</v>
      </c>
      <c r="B54" s="16">
        <v>4550.0</v>
      </c>
      <c r="C54" s="16">
        <v>4180.0</v>
      </c>
      <c r="D54" s="9">
        <v>36.0</v>
      </c>
      <c r="E54" s="17">
        <f>SUMIF('Spreadsheet - Orders'!$B$5:$B$144,A54,'Spreadsheet - Orders'!$E$5:$E$144)</f>
        <v>19</v>
      </c>
      <c r="F54" s="17">
        <f t="shared" si="1"/>
        <v>17</v>
      </c>
      <c r="G54" s="18">
        <f>SUMIF('Spreadsheet - Orders'!$B$5:$B$144,A54,'Spreadsheet - Orders'!$F$5:$F$144)</f>
        <v>-7030</v>
      </c>
      <c r="H54" s="19" t="str">
        <f t="shared" si="2"/>
        <v>Need Restock</v>
      </c>
      <c r="I54" s="12">
        <f t="array" ref="I54">INDEX($L$5:$L$71,MATCH(A54,$M$5:$M$71,0))</f>
        <v>41</v>
      </c>
      <c r="J54" s="10"/>
      <c r="K54" s="10"/>
      <c r="L54" s="21">
        <f t="shared" si="3"/>
        <v>50</v>
      </c>
      <c r="M54" s="21" t="s">
        <v>65</v>
      </c>
      <c r="N54" s="22">
        <v>-11960.0</v>
      </c>
      <c r="O54" s="10"/>
      <c r="P54" s="10"/>
      <c r="Q54" s="10"/>
      <c r="R54" s="10"/>
      <c r="S54" s="10"/>
      <c r="T54" s="10"/>
      <c r="U54" s="10"/>
      <c r="V54" s="10"/>
      <c r="W54" s="10"/>
      <c r="X54" s="10"/>
      <c r="Y54" s="10"/>
      <c r="Z54" s="10"/>
      <c r="AA54" s="10"/>
    </row>
    <row r="55" ht="15.75" customHeight="1">
      <c r="A55" s="7" t="s">
        <v>62</v>
      </c>
      <c r="B55" s="16">
        <v>4630.0</v>
      </c>
      <c r="C55" s="16">
        <v>4240.0</v>
      </c>
      <c r="D55" s="9">
        <v>41.0</v>
      </c>
      <c r="E55" s="17">
        <f>SUMIF('Spreadsheet - Orders'!$B$5:$B$144,A55,'Spreadsheet - Orders'!$E$5:$E$144)</f>
        <v>24</v>
      </c>
      <c r="F55" s="17">
        <f t="shared" si="1"/>
        <v>17</v>
      </c>
      <c r="G55" s="18">
        <f>SUMIF('Spreadsheet - Orders'!$B$5:$B$144,A55,'Spreadsheet - Orders'!$F$5:$F$144)</f>
        <v>-9360</v>
      </c>
      <c r="H55" s="19" t="str">
        <f t="shared" si="2"/>
        <v>Need Restock</v>
      </c>
      <c r="I55" s="12">
        <f t="array" ref="I55">INDEX($L$5:$L$71,MATCH(A55,$M$5:$M$71,0))</f>
        <v>47</v>
      </c>
      <c r="J55" s="10"/>
      <c r="K55" s="10"/>
      <c r="L55" s="21">
        <f t="shared" si="3"/>
        <v>51</v>
      </c>
      <c r="M55" s="21" t="s">
        <v>73</v>
      </c>
      <c r="N55" s="22">
        <v>-12200.0</v>
      </c>
      <c r="O55" s="10"/>
      <c r="P55" s="10"/>
      <c r="Q55" s="10"/>
      <c r="R55" s="10"/>
      <c r="S55" s="10"/>
      <c r="T55" s="10"/>
      <c r="U55" s="10"/>
      <c r="V55" s="10"/>
      <c r="W55" s="10"/>
      <c r="X55" s="10"/>
      <c r="Y55" s="10"/>
      <c r="Z55" s="10"/>
      <c r="AA55" s="10"/>
    </row>
    <row r="56" ht="15.75" customHeight="1">
      <c r="A56" s="7" t="s">
        <v>63</v>
      </c>
      <c r="B56" s="16">
        <v>4710.0</v>
      </c>
      <c r="C56" s="16">
        <v>4290.0</v>
      </c>
      <c r="D56" s="9">
        <v>50.0</v>
      </c>
      <c r="E56" s="17">
        <f>SUMIF('Spreadsheet - Orders'!$B$5:$B$144,A56,'Spreadsheet - Orders'!$E$5:$E$144)</f>
        <v>33</v>
      </c>
      <c r="F56" s="17">
        <f t="shared" si="1"/>
        <v>17</v>
      </c>
      <c r="G56" s="18">
        <f>SUMIF('Spreadsheet - Orders'!$B$5:$B$144,A56,'Spreadsheet - Orders'!$F$5:$F$144)</f>
        <v>-13860</v>
      </c>
      <c r="H56" s="19" t="str">
        <f t="shared" si="2"/>
        <v>Need Restock</v>
      </c>
      <c r="I56" s="12">
        <f t="array" ref="I56">INDEX($L$5:$L$71,MATCH(A56,$M$5:$M$71,0))</f>
        <v>54</v>
      </c>
      <c r="J56" s="10"/>
      <c r="K56" s="10"/>
      <c r="L56" s="21">
        <f t="shared" si="3"/>
        <v>52</v>
      </c>
      <c r="M56" s="21" t="s">
        <v>60</v>
      </c>
      <c r="N56" s="22">
        <v>-12960.0</v>
      </c>
      <c r="O56" s="10"/>
      <c r="P56" s="10"/>
      <c r="Q56" s="10"/>
      <c r="R56" s="10"/>
      <c r="S56" s="10"/>
      <c r="T56" s="10"/>
      <c r="U56" s="10"/>
      <c r="V56" s="10"/>
      <c r="W56" s="10"/>
      <c r="X56" s="10"/>
      <c r="Y56" s="10"/>
      <c r="Z56" s="10"/>
      <c r="AA56" s="10"/>
    </row>
    <row r="57" ht="15.75" customHeight="1">
      <c r="A57" s="7" t="s">
        <v>64</v>
      </c>
      <c r="B57" s="16">
        <v>4790.0</v>
      </c>
      <c r="C57" s="16">
        <v>4350.0</v>
      </c>
      <c r="D57" s="9">
        <v>38.0</v>
      </c>
      <c r="E57" s="17">
        <f>SUMIF('Spreadsheet - Orders'!$B$5:$B$144,A57,'Spreadsheet - Orders'!$E$5:$E$144)</f>
        <v>21</v>
      </c>
      <c r="F57" s="17">
        <f t="shared" si="1"/>
        <v>17</v>
      </c>
      <c r="G57" s="18">
        <f>SUMIF('Spreadsheet - Orders'!$B$5:$B$144,A57,'Spreadsheet - Orders'!$F$5:$F$144)</f>
        <v>-9240</v>
      </c>
      <c r="H57" s="19" t="str">
        <f t="shared" si="2"/>
        <v>Need Restock</v>
      </c>
      <c r="I57" s="12">
        <f t="array" ref="I57">INDEX($L$5:$L$71,MATCH(A57,$M$5:$M$71,0))</f>
        <v>46</v>
      </c>
      <c r="J57" s="10"/>
      <c r="K57" s="10"/>
      <c r="L57" s="21">
        <f t="shared" si="3"/>
        <v>53</v>
      </c>
      <c r="M57" s="21" t="s">
        <v>70</v>
      </c>
      <c r="N57" s="22">
        <v>-13200.0</v>
      </c>
      <c r="O57" s="10"/>
      <c r="P57" s="10"/>
      <c r="Q57" s="10"/>
      <c r="R57" s="10"/>
      <c r="S57" s="10"/>
      <c r="T57" s="10"/>
      <c r="U57" s="10"/>
      <c r="V57" s="10"/>
      <c r="W57" s="10"/>
      <c r="X57" s="10"/>
      <c r="Y57" s="10"/>
      <c r="Z57" s="10"/>
      <c r="AA57" s="10"/>
    </row>
    <row r="58" ht="15.75" customHeight="1">
      <c r="A58" s="7" t="s">
        <v>65</v>
      </c>
      <c r="B58" s="16">
        <v>4870.0</v>
      </c>
      <c r="C58" s="16">
        <v>4410.0</v>
      </c>
      <c r="D58" s="9">
        <v>43.0</v>
      </c>
      <c r="E58" s="17">
        <f>SUMIF('Spreadsheet - Orders'!$B$5:$B$144,A58,'Spreadsheet - Orders'!$E$5:$E$144)</f>
        <v>26</v>
      </c>
      <c r="F58" s="17">
        <f t="shared" si="1"/>
        <v>17</v>
      </c>
      <c r="G58" s="18">
        <f>SUMIF('Spreadsheet - Orders'!$B$5:$B$144,A58,'Spreadsheet - Orders'!$F$5:$F$144)</f>
        <v>-11960</v>
      </c>
      <c r="H58" s="19" t="str">
        <f t="shared" si="2"/>
        <v>Need Restock</v>
      </c>
      <c r="I58" s="12">
        <f t="array" ref="I58">INDEX($L$5:$L$71,MATCH(A58,$M$5:$M$71,0))</f>
        <v>50</v>
      </c>
      <c r="J58" s="10"/>
      <c r="K58" s="10"/>
      <c r="L58" s="21">
        <f t="shared" si="3"/>
        <v>54</v>
      </c>
      <c r="M58" s="21" t="s">
        <v>63</v>
      </c>
      <c r="N58" s="22">
        <v>-13860.0</v>
      </c>
      <c r="O58" s="10"/>
      <c r="P58" s="10"/>
      <c r="Q58" s="10"/>
      <c r="R58" s="10"/>
      <c r="S58" s="10"/>
      <c r="T58" s="10"/>
      <c r="U58" s="10"/>
      <c r="V58" s="10"/>
      <c r="W58" s="10"/>
      <c r="X58" s="10"/>
      <c r="Y58" s="10"/>
      <c r="Z58" s="10"/>
      <c r="AA58" s="10"/>
    </row>
    <row r="59" ht="15.75" customHeight="1">
      <c r="A59" s="7" t="s">
        <v>66</v>
      </c>
      <c r="B59" s="16">
        <v>4950.0</v>
      </c>
      <c r="C59" s="16">
        <v>4470.0</v>
      </c>
      <c r="D59" s="9">
        <v>53.0</v>
      </c>
      <c r="E59" s="17">
        <f>SUMIF('Spreadsheet - Orders'!$B$5:$B$144,A59,'Spreadsheet - Orders'!$E$5:$E$144)</f>
        <v>36</v>
      </c>
      <c r="F59" s="17">
        <f t="shared" si="1"/>
        <v>17</v>
      </c>
      <c r="G59" s="18">
        <f>SUMIF('Spreadsheet - Orders'!$B$5:$B$144,A59,'Spreadsheet - Orders'!$F$5:$F$144)</f>
        <v>-17280</v>
      </c>
      <c r="H59" s="19" t="str">
        <f t="shared" si="2"/>
        <v>Need Restock</v>
      </c>
      <c r="I59" s="12">
        <f t="array" ref="I59">INDEX($L$5:$L$71,MATCH(A59,$M$5:$M$71,0))</f>
        <v>61</v>
      </c>
      <c r="J59" s="10"/>
      <c r="K59" s="10"/>
      <c r="L59" s="21">
        <f t="shared" si="3"/>
        <v>55</v>
      </c>
      <c r="M59" s="21" t="s">
        <v>59</v>
      </c>
      <c r="N59" s="22">
        <v>-15300.0</v>
      </c>
      <c r="O59" s="10"/>
      <c r="P59" s="10"/>
      <c r="Q59" s="10"/>
      <c r="R59" s="10"/>
      <c r="S59" s="10"/>
      <c r="T59" s="10"/>
      <c r="U59" s="10"/>
      <c r="V59" s="10"/>
      <c r="W59" s="10"/>
      <c r="X59" s="10"/>
      <c r="Y59" s="10"/>
      <c r="Z59" s="10"/>
      <c r="AA59" s="10"/>
    </row>
    <row r="60" ht="15.75" customHeight="1">
      <c r="A60" s="7" t="s">
        <v>67</v>
      </c>
      <c r="B60" s="16">
        <v>5020.0</v>
      </c>
      <c r="C60" s="16">
        <v>4530.0</v>
      </c>
      <c r="D60" s="9">
        <v>77.0</v>
      </c>
      <c r="E60" s="17">
        <f>SUMIF('Spreadsheet - Orders'!$B$5:$B$144,A60,'Spreadsheet - Orders'!$E$5:$E$144)</f>
        <v>60</v>
      </c>
      <c r="F60" s="17">
        <f t="shared" si="1"/>
        <v>17</v>
      </c>
      <c r="G60" s="18">
        <f>SUMIF('Spreadsheet - Orders'!$B$5:$B$144,A60,'Spreadsheet - Orders'!$F$5:$F$144)</f>
        <v>-29400</v>
      </c>
      <c r="H60" s="19" t="str">
        <f t="shared" si="2"/>
        <v>Need Restock</v>
      </c>
      <c r="I60" s="12">
        <f t="array" ref="I60">INDEX($L$5:$L$71,MATCH(A60,$M$5:$M$71,0))</f>
        <v>67</v>
      </c>
      <c r="J60" s="10"/>
      <c r="K60" s="10"/>
      <c r="L60" s="21">
        <f t="shared" si="3"/>
        <v>56</v>
      </c>
      <c r="M60" s="21" t="s">
        <v>71</v>
      </c>
      <c r="N60" s="22">
        <v>-15390.0</v>
      </c>
      <c r="O60" s="10"/>
      <c r="P60" s="10"/>
      <c r="Q60" s="10"/>
      <c r="R60" s="10"/>
      <c r="S60" s="10"/>
      <c r="T60" s="10"/>
      <c r="U60" s="10"/>
      <c r="V60" s="10"/>
      <c r="W60" s="10"/>
      <c r="X60" s="10"/>
      <c r="Y60" s="10"/>
      <c r="Z60" s="10"/>
      <c r="AA60" s="10"/>
    </row>
    <row r="61" ht="15.75" customHeight="1">
      <c r="A61" s="7" t="s">
        <v>68</v>
      </c>
      <c r="B61" s="16">
        <v>5100.0</v>
      </c>
      <c r="C61" s="16">
        <v>4590.0</v>
      </c>
      <c r="D61" s="9">
        <v>100.0</v>
      </c>
      <c r="E61" s="17">
        <f>SUMIF('Spreadsheet - Orders'!$B$5:$B$144,A61,'Spreadsheet - Orders'!$E$5:$E$144)</f>
        <v>50</v>
      </c>
      <c r="F61" s="17">
        <f t="shared" si="1"/>
        <v>50</v>
      </c>
      <c r="G61" s="18">
        <f>SUMIF('Spreadsheet - Orders'!$B$5:$B$144,A61,'Spreadsheet - Orders'!$F$5:$F$144)</f>
        <v>-25500</v>
      </c>
      <c r="H61" s="19" t="str">
        <f t="shared" si="2"/>
        <v>Need Restock</v>
      </c>
      <c r="I61" s="12">
        <f t="array" ref="I61">INDEX($L$5:$L$71,MATCH(A61,$M$5:$M$71,0))</f>
        <v>66</v>
      </c>
      <c r="J61" s="10"/>
      <c r="K61" s="10"/>
      <c r="L61" s="21">
        <f t="shared" si="3"/>
        <v>57</v>
      </c>
      <c r="M61" s="21" t="s">
        <v>76</v>
      </c>
      <c r="N61" s="22">
        <v>-15410.0</v>
      </c>
      <c r="O61" s="10"/>
      <c r="P61" s="10"/>
      <c r="Q61" s="10"/>
      <c r="R61" s="10"/>
      <c r="S61" s="10"/>
      <c r="T61" s="10"/>
      <c r="U61" s="10"/>
      <c r="V61" s="10"/>
      <c r="W61" s="10"/>
      <c r="X61" s="10"/>
      <c r="Y61" s="10"/>
      <c r="Z61" s="10"/>
      <c r="AA61" s="10"/>
    </row>
    <row r="62" ht="15.75" customHeight="1">
      <c r="A62" s="7" t="s">
        <v>69</v>
      </c>
      <c r="B62" s="16">
        <v>5180.0</v>
      </c>
      <c r="C62" s="16">
        <v>4650.0</v>
      </c>
      <c r="D62" s="9">
        <v>130.0</v>
      </c>
      <c r="E62" s="17">
        <f>SUMIF('Spreadsheet - Orders'!$B$5:$B$144,A62,'Spreadsheet - Orders'!$E$5:$E$144)</f>
        <v>43</v>
      </c>
      <c r="F62" s="17">
        <f t="shared" si="1"/>
        <v>87</v>
      </c>
      <c r="G62" s="18">
        <f>SUMIF('Spreadsheet - Orders'!$B$5:$B$144,A62,'Spreadsheet - Orders'!$F$5:$F$144)</f>
        <v>-22790</v>
      </c>
      <c r="H62" s="19" t="str">
        <f t="shared" si="2"/>
        <v>Stock is available</v>
      </c>
      <c r="I62" s="12">
        <f t="array" ref="I62">INDEX($L$5:$L$71,MATCH(A62,$M$5:$M$71,0))</f>
        <v>64</v>
      </c>
      <c r="J62" s="10"/>
      <c r="K62" s="10"/>
      <c r="L62" s="21">
        <f t="shared" si="3"/>
        <v>58</v>
      </c>
      <c r="M62" s="21" t="s">
        <v>72</v>
      </c>
      <c r="N62" s="22">
        <v>-16520.0</v>
      </c>
      <c r="O62" s="10"/>
      <c r="P62" s="10"/>
      <c r="Q62" s="10"/>
      <c r="R62" s="10"/>
      <c r="S62" s="10"/>
      <c r="T62" s="10"/>
      <c r="U62" s="10"/>
      <c r="V62" s="10"/>
      <c r="W62" s="10"/>
      <c r="X62" s="10"/>
      <c r="Y62" s="10"/>
      <c r="Z62" s="10"/>
      <c r="AA62" s="10"/>
    </row>
    <row r="63" ht="15.75" customHeight="1">
      <c r="A63" s="7" t="s">
        <v>70</v>
      </c>
      <c r="B63" s="16">
        <v>5260.0</v>
      </c>
      <c r="C63" s="16">
        <v>4710.0</v>
      </c>
      <c r="D63" s="9">
        <v>150.0</v>
      </c>
      <c r="E63" s="17">
        <f>SUMIF('Spreadsheet - Orders'!$B$5:$B$144,A63,'Spreadsheet - Orders'!$E$5:$E$144)</f>
        <v>24</v>
      </c>
      <c r="F63" s="17">
        <f t="shared" si="1"/>
        <v>126</v>
      </c>
      <c r="G63" s="18">
        <f>SUMIF('Spreadsheet - Orders'!$B$5:$B$144,A63,'Spreadsheet - Orders'!$F$5:$F$144)</f>
        <v>-13200</v>
      </c>
      <c r="H63" s="19" t="str">
        <f t="shared" si="2"/>
        <v>Stock is available</v>
      </c>
      <c r="I63" s="12">
        <f t="array" ref="I63">INDEX($L$5:$L$71,MATCH(A63,$M$5:$M$71,0))</f>
        <v>53</v>
      </c>
      <c r="J63" s="10"/>
      <c r="K63" s="10"/>
      <c r="L63" s="21">
        <f t="shared" si="3"/>
        <v>59</v>
      </c>
      <c r="M63" s="21" t="s">
        <v>58</v>
      </c>
      <c r="N63" s="22">
        <v>-16960.0</v>
      </c>
      <c r="O63" s="10"/>
      <c r="P63" s="10"/>
      <c r="Q63" s="10"/>
      <c r="R63" s="10"/>
      <c r="S63" s="10"/>
      <c r="T63" s="10"/>
      <c r="U63" s="10"/>
      <c r="V63" s="10"/>
      <c r="W63" s="10"/>
      <c r="X63" s="10"/>
      <c r="Y63" s="10"/>
      <c r="Z63" s="10"/>
      <c r="AA63" s="10"/>
    </row>
    <row r="64" ht="15.75" customHeight="1">
      <c r="A64" s="7" t="s">
        <v>71</v>
      </c>
      <c r="B64" s="16">
        <v>5340.0</v>
      </c>
      <c r="C64" s="16">
        <v>4770.0</v>
      </c>
      <c r="D64" s="9">
        <v>70.0</v>
      </c>
      <c r="E64" s="17">
        <f>SUMIF('Spreadsheet - Orders'!$B$5:$B$144,A64,'Spreadsheet - Orders'!$E$5:$E$144)</f>
        <v>27</v>
      </c>
      <c r="F64" s="17">
        <f t="shared" si="1"/>
        <v>43</v>
      </c>
      <c r="G64" s="18">
        <f>SUMIF('Spreadsheet - Orders'!$B$5:$B$144,A64,'Spreadsheet - Orders'!$F$5:$F$144)</f>
        <v>-15390</v>
      </c>
      <c r="H64" s="19" t="str">
        <f t="shared" si="2"/>
        <v>Nearly Running Out Stock</v>
      </c>
      <c r="I64" s="12">
        <f t="array" ref="I64">INDEX($L$5:$L$71,MATCH(A64,$M$5:$M$71,0))</f>
        <v>56</v>
      </c>
      <c r="J64" s="10"/>
      <c r="K64" s="10"/>
      <c r="L64" s="21">
        <f t="shared" si="3"/>
        <v>60</v>
      </c>
      <c r="M64" s="21" t="s">
        <v>74</v>
      </c>
      <c r="N64" s="22">
        <v>-17010.0</v>
      </c>
      <c r="O64" s="10"/>
      <c r="P64" s="10"/>
      <c r="Q64" s="10"/>
      <c r="R64" s="10"/>
      <c r="S64" s="10"/>
      <c r="T64" s="10"/>
      <c r="U64" s="10"/>
      <c r="V64" s="10"/>
      <c r="W64" s="10"/>
      <c r="X64" s="10"/>
      <c r="Y64" s="10"/>
      <c r="Z64" s="10"/>
      <c r="AA64" s="10"/>
    </row>
    <row r="65" ht="15.75" customHeight="1">
      <c r="A65" s="7" t="s">
        <v>72</v>
      </c>
      <c r="B65" s="16">
        <v>5410.0</v>
      </c>
      <c r="C65" s="16">
        <v>4820.0</v>
      </c>
      <c r="D65" s="9">
        <v>80.0</v>
      </c>
      <c r="E65" s="17">
        <f>SUMIF('Spreadsheet - Orders'!$B$5:$B$144,A65,'Spreadsheet - Orders'!$E$5:$E$144)</f>
        <v>28</v>
      </c>
      <c r="F65" s="17">
        <f t="shared" si="1"/>
        <v>52</v>
      </c>
      <c r="G65" s="18">
        <f>SUMIF('Spreadsheet - Orders'!$B$5:$B$144,A65,'Spreadsheet - Orders'!$F$5:$F$144)</f>
        <v>-16520</v>
      </c>
      <c r="H65" s="19" t="str">
        <f t="shared" si="2"/>
        <v>Nearly Running Out Stock</v>
      </c>
      <c r="I65" s="12">
        <f t="array" ref="I65">INDEX($L$5:$L$71,MATCH(A65,$M$5:$M$71,0))</f>
        <v>58</v>
      </c>
      <c r="J65" s="10"/>
      <c r="K65" s="10"/>
      <c r="L65" s="21">
        <f t="shared" si="3"/>
        <v>61</v>
      </c>
      <c r="M65" s="21" t="s">
        <v>66</v>
      </c>
      <c r="N65" s="22">
        <v>-17280.0</v>
      </c>
      <c r="O65" s="10"/>
      <c r="P65" s="10"/>
      <c r="Q65" s="10"/>
      <c r="R65" s="10"/>
      <c r="S65" s="10"/>
      <c r="T65" s="10"/>
      <c r="U65" s="10"/>
      <c r="V65" s="10"/>
      <c r="W65" s="10"/>
      <c r="X65" s="10"/>
      <c r="Y65" s="10"/>
      <c r="Z65" s="10"/>
      <c r="AA65" s="10"/>
    </row>
    <row r="66" ht="15.75" customHeight="1">
      <c r="A66" s="7" t="s">
        <v>73</v>
      </c>
      <c r="B66" s="16">
        <v>5490.0</v>
      </c>
      <c r="C66" s="16">
        <v>4880.0</v>
      </c>
      <c r="D66" s="9">
        <v>200.0</v>
      </c>
      <c r="E66" s="17">
        <f>SUMIF('Spreadsheet - Orders'!$B$5:$B$144,A66,'Spreadsheet - Orders'!$E$5:$E$144)</f>
        <v>20</v>
      </c>
      <c r="F66" s="17">
        <f t="shared" si="1"/>
        <v>180</v>
      </c>
      <c r="G66" s="18">
        <f>SUMIF('Spreadsheet - Orders'!$B$5:$B$144,A66,'Spreadsheet - Orders'!$F$5:$F$144)</f>
        <v>-12200</v>
      </c>
      <c r="H66" s="19" t="str">
        <f t="shared" si="2"/>
        <v>Stock is available</v>
      </c>
      <c r="I66" s="12">
        <f t="array" ref="I66">INDEX($L$5:$L$71,MATCH(A66,$M$5:$M$71,0))</f>
        <v>51</v>
      </c>
      <c r="J66" s="10"/>
      <c r="K66" s="10"/>
      <c r="L66" s="21">
        <f t="shared" si="3"/>
        <v>62</v>
      </c>
      <c r="M66" s="21" t="s">
        <v>77</v>
      </c>
      <c r="N66" s="22">
        <v>-17940.0</v>
      </c>
      <c r="O66" s="10"/>
      <c r="P66" s="10"/>
      <c r="Q66" s="10"/>
      <c r="R66" s="10"/>
      <c r="S66" s="10"/>
      <c r="T66" s="10"/>
      <c r="U66" s="10"/>
      <c r="V66" s="10"/>
      <c r="W66" s="10"/>
      <c r="X66" s="10"/>
      <c r="Y66" s="10"/>
      <c r="Z66" s="10"/>
      <c r="AA66" s="10"/>
    </row>
    <row r="67" ht="15.75" customHeight="1">
      <c r="A67" s="7" t="s">
        <v>74</v>
      </c>
      <c r="B67" s="16">
        <v>5570.0</v>
      </c>
      <c r="C67" s="16">
        <v>4940.0</v>
      </c>
      <c r="D67" s="9">
        <v>100.0</v>
      </c>
      <c r="E67" s="17">
        <f>SUMIF('Spreadsheet - Orders'!$B$5:$B$144,A67,'Spreadsheet - Orders'!$E$5:$E$144)</f>
        <v>27</v>
      </c>
      <c r="F67" s="17">
        <f t="shared" si="1"/>
        <v>73</v>
      </c>
      <c r="G67" s="18">
        <f>SUMIF('Spreadsheet - Orders'!$B$5:$B$144,A67,'Spreadsheet - Orders'!$F$5:$F$144)</f>
        <v>-17010</v>
      </c>
      <c r="H67" s="19" t="str">
        <f t="shared" si="2"/>
        <v>Stock is available</v>
      </c>
      <c r="I67" s="12">
        <f t="array" ref="I67">INDEX($L$5:$L$71,MATCH(A67,$M$5:$M$71,0))</f>
        <v>60</v>
      </c>
      <c r="J67" s="10"/>
      <c r="K67" s="10"/>
      <c r="L67" s="21">
        <f t="shared" si="3"/>
        <v>63</v>
      </c>
      <c r="M67" s="21" t="s">
        <v>75</v>
      </c>
      <c r="N67" s="22">
        <v>-22750.0</v>
      </c>
      <c r="O67" s="10"/>
      <c r="P67" s="10"/>
      <c r="Q67" s="10"/>
      <c r="R67" s="10"/>
      <c r="S67" s="10"/>
      <c r="T67" s="10"/>
      <c r="U67" s="10"/>
      <c r="V67" s="10"/>
      <c r="W67" s="10"/>
      <c r="X67" s="10"/>
      <c r="Y67" s="10"/>
      <c r="Z67" s="10"/>
      <c r="AA67" s="10"/>
    </row>
    <row r="68" ht="15.75" customHeight="1">
      <c r="A68" s="7" t="s">
        <v>75</v>
      </c>
      <c r="B68" s="16">
        <v>5650.0</v>
      </c>
      <c r="C68" s="16">
        <v>5000.0</v>
      </c>
      <c r="D68" s="9">
        <v>130.0</v>
      </c>
      <c r="E68" s="17">
        <f>SUMIF('Spreadsheet - Orders'!$B$5:$B$144,A68,'Spreadsheet - Orders'!$E$5:$E$144)</f>
        <v>35</v>
      </c>
      <c r="F68" s="17">
        <f t="shared" si="1"/>
        <v>95</v>
      </c>
      <c r="G68" s="18">
        <f>SUMIF('Spreadsheet - Orders'!$B$5:$B$144,A68,'Spreadsheet - Orders'!$F$5:$F$144)</f>
        <v>-22750</v>
      </c>
      <c r="H68" s="19" t="str">
        <f t="shared" si="2"/>
        <v>Stock is available</v>
      </c>
      <c r="I68" s="12">
        <f t="array" ref="I68">INDEX($L$5:$L$71,MATCH(A68,$M$5:$M$71,0))</f>
        <v>63</v>
      </c>
      <c r="J68" s="10"/>
      <c r="K68" s="10"/>
      <c r="L68" s="21">
        <f t="shared" si="3"/>
        <v>64</v>
      </c>
      <c r="M68" s="21" t="s">
        <v>69</v>
      </c>
      <c r="N68" s="22">
        <v>-22790.0</v>
      </c>
      <c r="O68" s="10"/>
      <c r="P68" s="10"/>
      <c r="Q68" s="10"/>
      <c r="R68" s="10"/>
      <c r="S68" s="10"/>
      <c r="T68" s="10"/>
      <c r="U68" s="10"/>
      <c r="V68" s="10"/>
      <c r="W68" s="10"/>
      <c r="X68" s="10"/>
      <c r="Y68" s="10"/>
      <c r="Z68" s="10"/>
      <c r="AA68" s="10"/>
    </row>
    <row r="69" ht="15.75" customHeight="1">
      <c r="A69" s="7" t="s">
        <v>76</v>
      </c>
      <c r="B69" s="16">
        <v>5730.0</v>
      </c>
      <c r="C69" s="16">
        <v>5060.0</v>
      </c>
      <c r="D69" s="9">
        <v>150.0</v>
      </c>
      <c r="E69" s="17">
        <f>SUMIF('Spreadsheet - Orders'!$B$5:$B$144,A69,'Spreadsheet - Orders'!$E$5:$E$144)</f>
        <v>23</v>
      </c>
      <c r="F69" s="17">
        <f t="shared" si="1"/>
        <v>127</v>
      </c>
      <c r="G69" s="18">
        <f>SUMIF('Spreadsheet - Orders'!$B$5:$B$144,A69,'Spreadsheet - Orders'!$F$5:$F$144)</f>
        <v>-15410</v>
      </c>
      <c r="H69" s="19" t="str">
        <f t="shared" si="2"/>
        <v>Stock is available</v>
      </c>
      <c r="I69" s="12">
        <f t="array" ref="I69">INDEX($L$5:$L$71,MATCH(A69,$M$5:$M$71,0))</f>
        <v>57</v>
      </c>
      <c r="J69" s="10"/>
      <c r="K69" s="10"/>
      <c r="L69" s="21">
        <f t="shared" si="3"/>
        <v>65</v>
      </c>
      <c r="M69" s="21" t="s">
        <v>78</v>
      </c>
      <c r="N69" s="22">
        <v>-24500.0</v>
      </c>
      <c r="O69" s="10"/>
      <c r="P69" s="10"/>
      <c r="Q69" s="10"/>
      <c r="R69" s="10"/>
      <c r="S69" s="10"/>
      <c r="T69" s="10"/>
      <c r="U69" s="10"/>
      <c r="V69" s="10"/>
      <c r="W69" s="10"/>
      <c r="X69" s="10"/>
      <c r="Y69" s="10"/>
      <c r="Z69" s="10"/>
      <c r="AA69" s="10"/>
    </row>
    <row r="70" ht="15.75" customHeight="1">
      <c r="A70" s="7" t="s">
        <v>77</v>
      </c>
      <c r="B70" s="16">
        <v>5810.0</v>
      </c>
      <c r="C70" s="16">
        <v>5120.0</v>
      </c>
      <c r="D70" s="9">
        <v>70.0</v>
      </c>
      <c r="E70" s="17">
        <f>SUMIF('Spreadsheet - Orders'!$B$5:$B$144,A70,'Spreadsheet - Orders'!$E$5:$E$144)</f>
        <v>26</v>
      </c>
      <c r="F70" s="17">
        <f t="shared" si="1"/>
        <v>44</v>
      </c>
      <c r="G70" s="18">
        <f>SUMIF('Spreadsheet - Orders'!$B$5:$B$144,A70,'Spreadsheet - Orders'!$F$5:$F$144)</f>
        <v>-17940</v>
      </c>
      <c r="H70" s="19" t="str">
        <f t="shared" si="2"/>
        <v>Nearly Running Out Stock</v>
      </c>
      <c r="I70" s="12">
        <f t="array" ref="I70">INDEX($L$5:$L$71,MATCH(A70,$M$5:$M$71,0))</f>
        <v>62</v>
      </c>
      <c r="J70" s="10"/>
      <c r="K70" s="10"/>
      <c r="L70" s="21">
        <f t="shared" si="3"/>
        <v>66</v>
      </c>
      <c r="M70" s="21" t="s">
        <v>68</v>
      </c>
      <c r="N70" s="22">
        <v>-25500.0</v>
      </c>
      <c r="O70" s="10"/>
      <c r="P70" s="10"/>
      <c r="Q70" s="10"/>
      <c r="R70" s="10"/>
      <c r="S70" s="10"/>
      <c r="T70" s="10"/>
      <c r="U70" s="10"/>
      <c r="V70" s="10"/>
      <c r="W70" s="10"/>
      <c r="X70" s="10"/>
      <c r="Y70" s="10"/>
      <c r="Z70" s="10"/>
      <c r="AA70" s="10"/>
    </row>
    <row r="71" ht="15.75" customHeight="1">
      <c r="A71" s="7" t="s">
        <v>78</v>
      </c>
      <c r="B71" s="16">
        <v>5880.0</v>
      </c>
      <c r="C71" s="16">
        <v>5180.0</v>
      </c>
      <c r="D71" s="9">
        <v>80.0</v>
      </c>
      <c r="E71" s="17">
        <f>SUMIF('Spreadsheet - Orders'!$B$5:$B$144,A71,'Spreadsheet - Orders'!$E$5:$E$144)</f>
        <v>35</v>
      </c>
      <c r="F71" s="17">
        <f t="shared" si="1"/>
        <v>45</v>
      </c>
      <c r="G71" s="18">
        <f>SUMIF('Spreadsheet - Orders'!$B$5:$B$144,A71,'Spreadsheet - Orders'!$F$5:$F$144)</f>
        <v>-24500</v>
      </c>
      <c r="H71" s="19" t="str">
        <f t="shared" si="2"/>
        <v>Nearly Running Out Stock</v>
      </c>
      <c r="I71" s="12">
        <f t="array" ref="I71">INDEX($L$5:$L$71,MATCH(A71,$M$5:$M$71,0))</f>
        <v>65</v>
      </c>
      <c r="J71" s="10"/>
      <c r="K71" s="10"/>
      <c r="L71" s="21">
        <f t="shared" si="3"/>
        <v>67</v>
      </c>
      <c r="M71" s="21" t="s">
        <v>67</v>
      </c>
      <c r="N71" s="22">
        <v>-29400.0</v>
      </c>
      <c r="O71" s="10"/>
      <c r="P71" s="10"/>
      <c r="Q71" s="10"/>
      <c r="R71" s="10"/>
      <c r="S71" s="10"/>
      <c r="T71" s="10"/>
      <c r="U71" s="10"/>
      <c r="V71" s="10"/>
      <c r="W71" s="10"/>
      <c r="X71" s="10"/>
      <c r="Y71" s="10"/>
      <c r="Z71" s="10"/>
      <c r="AA71" s="10"/>
    </row>
    <row r="72" ht="15.75" customHeight="1">
      <c r="A72" s="10"/>
      <c r="B72" s="20"/>
      <c r="C72" s="20"/>
      <c r="D72" s="12"/>
      <c r="E72" s="23"/>
      <c r="F72" s="23"/>
      <c r="G72" s="18"/>
      <c r="H72" s="12"/>
      <c r="I72" s="10"/>
      <c r="J72" s="10"/>
      <c r="K72" s="10"/>
      <c r="L72" s="10"/>
      <c r="M72" s="10"/>
      <c r="N72" s="10"/>
      <c r="O72" s="10"/>
      <c r="P72" s="10"/>
      <c r="Q72" s="10"/>
      <c r="R72" s="10"/>
      <c r="S72" s="10"/>
      <c r="T72" s="10"/>
      <c r="U72" s="10"/>
      <c r="V72" s="10"/>
      <c r="W72" s="10"/>
      <c r="X72" s="10"/>
      <c r="Y72" s="10"/>
      <c r="Z72" s="10"/>
      <c r="AA72" s="10"/>
    </row>
    <row r="73" ht="15.75" customHeight="1">
      <c r="A73" s="10"/>
      <c r="B73" s="20"/>
      <c r="C73" s="20"/>
      <c r="D73" s="12"/>
      <c r="E73" s="23"/>
      <c r="F73" s="23"/>
      <c r="G73" s="18"/>
      <c r="H73" s="12"/>
      <c r="I73" s="10"/>
      <c r="J73" s="10"/>
      <c r="K73" s="10"/>
      <c r="L73" s="10"/>
      <c r="M73" s="10"/>
      <c r="N73" s="10"/>
      <c r="O73" s="10"/>
      <c r="P73" s="10"/>
      <c r="Q73" s="10"/>
      <c r="R73" s="10"/>
      <c r="S73" s="10"/>
      <c r="T73" s="10"/>
      <c r="U73" s="10"/>
      <c r="V73" s="10"/>
      <c r="W73" s="10"/>
      <c r="X73" s="10"/>
      <c r="Y73" s="10"/>
      <c r="Z73" s="10"/>
      <c r="AA73" s="10"/>
    </row>
    <row r="74" ht="15.75" customHeight="1">
      <c r="A74" s="10"/>
      <c r="B74" s="20"/>
      <c r="C74" s="20"/>
      <c r="D74" s="12"/>
      <c r="E74" s="23"/>
      <c r="F74" s="23"/>
      <c r="G74" s="18"/>
      <c r="H74" s="12"/>
      <c r="I74" s="10"/>
      <c r="J74" s="10"/>
      <c r="K74" s="10"/>
      <c r="L74" s="10"/>
      <c r="M74" s="10"/>
      <c r="N74" s="10"/>
      <c r="O74" s="10"/>
      <c r="P74" s="10"/>
      <c r="Q74" s="10"/>
      <c r="R74" s="10"/>
      <c r="S74" s="10"/>
      <c r="T74" s="10"/>
      <c r="U74" s="10"/>
      <c r="V74" s="10"/>
      <c r="W74" s="10"/>
      <c r="X74" s="10"/>
      <c r="Y74" s="10"/>
      <c r="Z74" s="10"/>
      <c r="AA74" s="10"/>
    </row>
    <row r="75" ht="15.75" customHeight="1">
      <c r="A75" s="10"/>
      <c r="B75" s="20"/>
      <c r="C75" s="20"/>
      <c r="D75" s="12"/>
      <c r="E75" s="23"/>
      <c r="F75" s="23"/>
      <c r="G75" s="18"/>
      <c r="H75" s="12"/>
      <c r="I75" s="10"/>
      <c r="J75" s="10"/>
      <c r="K75" s="10"/>
      <c r="L75" s="10"/>
      <c r="M75" s="10"/>
      <c r="N75" s="10"/>
      <c r="O75" s="10"/>
      <c r="P75" s="10"/>
      <c r="Q75" s="10"/>
      <c r="R75" s="10"/>
      <c r="S75" s="10"/>
      <c r="T75" s="10"/>
      <c r="U75" s="10"/>
      <c r="V75" s="10"/>
      <c r="W75" s="10"/>
      <c r="X75" s="10"/>
      <c r="Y75" s="10"/>
      <c r="Z75" s="10"/>
      <c r="AA75" s="10"/>
    </row>
    <row r="76" ht="15.75" customHeight="1">
      <c r="A76" s="10"/>
      <c r="B76" s="20"/>
      <c r="C76" s="20"/>
      <c r="D76" s="12"/>
      <c r="E76" s="23"/>
      <c r="F76" s="23"/>
      <c r="G76" s="18"/>
      <c r="H76" s="12"/>
      <c r="I76" s="10"/>
      <c r="J76" s="10"/>
      <c r="K76" s="10"/>
      <c r="L76" s="10"/>
      <c r="M76" s="10"/>
      <c r="N76" s="10"/>
      <c r="O76" s="10"/>
      <c r="P76" s="10"/>
      <c r="Q76" s="10"/>
      <c r="R76" s="10"/>
      <c r="S76" s="10"/>
      <c r="T76" s="10"/>
      <c r="U76" s="10"/>
      <c r="V76" s="10"/>
      <c r="W76" s="10"/>
      <c r="X76" s="10"/>
      <c r="Y76" s="10"/>
      <c r="Z76" s="10"/>
      <c r="AA76" s="10"/>
    </row>
    <row r="77" ht="15.75" customHeight="1">
      <c r="A77" s="10"/>
      <c r="B77" s="20"/>
      <c r="C77" s="20"/>
      <c r="D77" s="12"/>
      <c r="E77" s="23"/>
      <c r="F77" s="23"/>
      <c r="G77" s="18"/>
      <c r="H77" s="12"/>
      <c r="I77" s="10"/>
      <c r="J77" s="10"/>
      <c r="K77" s="10"/>
      <c r="L77" s="10"/>
      <c r="M77" s="10"/>
      <c r="N77" s="10"/>
      <c r="O77" s="10"/>
      <c r="P77" s="10"/>
      <c r="Q77" s="10"/>
      <c r="R77" s="10"/>
      <c r="S77" s="10"/>
      <c r="T77" s="10"/>
      <c r="U77" s="10"/>
      <c r="V77" s="10"/>
      <c r="W77" s="10"/>
      <c r="X77" s="10"/>
      <c r="Y77" s="10"/>
      <c r="Z77" s="10"/>
      <c r="AA77" s="10"/>
    </row>
    <row r="78" ht="15.75" customHeight="1">
      <c r="A78" s="10"/>
      <c r="B78" s="20"/>
      <c r="C78" s="20"/>
      <c r="D78" s="12"/>
      <c r="E78" s="23"/>
      <c r="F78" s="23"/>
      <c r="G78" s="18"/>
      <c r="H78" s="12"/>
      <c r="I78" s="10"/>
      <c r="J78" s="10"/>
      <c r="K78" s="10"/>
      <c r="L78" s="10"/>
      <c r="M78" s="10"/>
      <c r="N78" s="10"/>
      <c r="O78" s="10"/>
      <c r="P78" s="10"/>
      <c r="Q78" s="10"/>
      <c r="R78" s="10"/>
      <c r="S78" s="10"/>
      <c r="T78" s="10"/>
      <c r="U78" s="10"/>
      <c r="V78" s="10"/>
      <c r="W78" s="10"/>
      <c r="X78" s="10"/>
      <c r="Y78" s="10"/>
      <c r="Z78" s="10"/>
      <c r="AA78" s="10"/>
    </row>
    <row r="79" ht="15.75" customHeight="1">
      <c r="A79" s="10"/>
      <c r="B79" s="20"/>
      <c r="C79" s="20"/>
      <c r="D79" s="12"/>
      <c r="E79" s="23"/>
      <c r="F79" s="23"/>
      <c r="G79" s="18"/>
      <c r="H79" s="12"/>
      <c r="I79" s="10"/>
      <c r="J79" s="10"/>
      <c r="K79" s="10"/>
      <c r="L79" s="10"/>
      <c r="M79" s="10"/>
      <c r="N79" s="10"/>
      <c r="O79" s="10"/>
      <c r="P79" s="10"/>
      <c r="Q79" s="10"/>
      <c r="R79" s="10"/>
      <c r="S79" s="10"/>
      <c r="T79" s="10"/>
      <c r="U79" s="10"/>
      <c r="V79" s="10"/>
      <c r="W79" s="10"/>
      <c r="X79" s="10"/>
      <c r="Y79" s="10"/>
      <c r="Z79" s="10"/>
      <c r="AA79" s="10"/>
    </row>
    <row r="80" ht="15.75" customHeight="1">
      <c r="A80" s="10"/>
      <c r="B80" s="20"/>
      <c r="C80" s="20"/>
      <c r="D80" s="12"/>
      <c r="E80" s="23"/>
      <c r="F80" s="23"/>
      <c r="G80" s="18"/>
      <c r="H80" s="12"/>
      <c r="I80" s="10"/>
      <c r="J80" s="10"/>
      <c r="K80" s="10"/>
      <c r="L80" s="10"/>
      <c r="M80" s="10"/>
      <c r="N80" s="10"/>
      <c r="O80" s="10"/>
      <c r="P80" s="10"/>
      <c r="Q80" s="10"/>
      <c r="R80" s="10"/>
      <c r="S80" s="10"/>
      <c r="T80" s="10"/>
      <c r="U80" s="10"/>
      <c r="V80" s="10"/>
      <c r="W80" s="10"/>
      <c r="X80" s="10"/>
      <c r="Y80" s="10"/>
      <c r="Z80" s="10"/>
      <c r="AA80" s="10"/>
    </row>
    <row r="81" ht="15.75" customHeight="1">
      <c r="A81" s="10"/>
      <c r="B81" s="20"/>
      <c r="C81" s="20"/>
      <c r="D81" s="12"/>
      <c r="E81" s="23"/>
      <c r="F81" s="23"/>
      <c r="G81" s="18"/>
      <c r="H81" s="12"/>
      <c r="I81" s="10"/>
      <c r="J81" s="10"/>
      <c r="K81" s="10"/>
      <c r="L81" s="10"/>
      <c r="M81" s="10"/>
      <c r="N81" s="10"/>
      <c r="O81" s="10"/>
      <c r="P81" s="10"/>
      <c r="Q81" s="10"/>
      <c r="R81" s="10"/>
      <c r="S81" s="10"/>
      <c r="T81" s="10"/>
      <c r="U81" s="10"/>
      <c r="V81" s="10"/>
      <c r="W81" s="10"/>
      <c r="X81" s="10"/>
      <c r="Y81" s="10"/>
      <c r="Z81" s="10"/>
      <c r="AA81" s="10"/>
    </row>
    <row r="82" ht="15.75" customHeight="1">
      <c r="A82" s="10"/>
      <c r="B82" s="20"/>
      <c r="C82" s="20"/>
      <c r="D82" s="12"/>
      <c r="E82" s="23"/>
      <c r="F82" s="23"/>
      <c r="G82" s="18"/>
      <c r="H82" s="12"/>
      <c r="I82" s="10"/>
      <c r="J82" s="10"/>
      <c r="K82" s="10"/>
      <c r="L82" s="10"/>
      <c r="M82" s="10"/>
      <c r="N82" s="10"/>
      <c r="O82" s="10"/>
      <c r="P82" s="10"/>
      <c r="Q82" s="10"/>
      <c r="R82" s="10"/>
      <c r="S82" s="10"/>
      <c r="T82" s="10"/>
      <c r="U82" s="10"/>
      <c r="V82" s="10"/>
      <c r="W82" s="10"/>
      <c r="X82" s="10"/>
      <c r="Y82" s="10"/>
      <c r="Z82" s="10"/>
      <c r="AA82" s="10"/>
    </row>
    <row r="83" ht="15.75" customHeight="1">
      <c r="A83" s="10"/>
      <c r="B83" s="20"/>
      <c r="C83" s="20"/>
      <c r="D83" s="12"/>
      <c r="E83" s="23"/>
      <c r="F83" s="23"/>
      <c r="G83" s="18"/>
      <c r="H83" s="12"/>
      <c r="I83" s="10"/>
      <c r="J83" s="10"/>
      <c r="K83" s="10"/>
      <c r="L83" s="10"/>
      <c r="M83" s="10"/>
      <c r="N83" s="10"/>
      <c r="O83" s="10"/>
      <c r="P83" s="10"/>
      <c r="Q83" s="10"/>
      <c r="R83" s="10"/>
      <c r="S83" s="10"/>
      <c r="T83" s="10"/>
      <c r="U83" s="10"/>
      <c r="V83" s="10"/>
      <c r="W83" s="10"/>
      <c r="X83" s="10"/>
      <c r="Y83" s="10"/>
      <c r="Z83" s="10"/>
      <c r="AA83" s="10"/>
    </row>
    <row r="84" ht="15.75" customHeight="1">
      <c r="A84" s="10"/>
      <c r="B84" s="20"/>
      <c r="C84" s="20"/>
      <c r="D84" s="12"/>
      <c r="E84" s="23"/>
      <c r="F84" s="23"/>
      <c r="G84" s="18"/>
      <c r="H84" s="12"/>
      <c r="I84" s="10"/>
      <c r="J84" s="10"/>
      <c r="K84" s="10"/>
      <c r="L84" s="10"/>
      <c r="M84" s="10"/>
      <c r="N84" s="10"/>
      <c r="O84" s="10"/>
      <c r="P84" s="10"/>
      <c r="Q84" s="10"/>
      <c r="R84" s="10"/>
      <c r="S84" s="10"/>
      <c r="T84" s="10"/>
      <c r="U84" s="10"/>
      <c r="V84" s="10"/>
      <c r="W84" s="10"/>
      <c r="X84" s="10"/>
      <c r="Y84" s="10"/>
      <c r="Z84" s="10"/>
      <c r="AA84" s="10"/>
    </row>
    <row r="85" ht="15.75" customHeight="1">
      <c r="A85" s="10"/>
      <c r="B85" s="20"/>
      <c r="C85" s="20"/>
      <c r="D85" s="12"/>
      <c r="E85" s="23"/>
      <c r="F85" s="23"/>
      <c r="G85" s="18"/>
      <c r="H85" s="12"/>
      <c r="I85" s="10"/>
      <c r="J85" s="10"/>
      <c r="K85" s="10"/>
      <c r="L85" s="10"/>
      <c r="M85" s="10"/>
      <c r="N85" s="10"/>
      <c r="O85" s="10"/>
      <c r="P85" s="10"/>
      <c r="Q85" s="10"/>
      <c r="R85" s="10"/>
      <c r="S85" s="10"/>
      <c r="T85" s="10"/>
      <c r="U85" s="10"/>
      <c r="V85" s="10"/>
      <c r="W85" s="10"/>
      <c r="X85" s="10"/>
      <c r="Y85" s="10"/>
      <c r="Z85" s="10"/>
      <c r="AA85" s="10"/>
    </row>
    <row r="86" ht="15.75" customHeight="1">
      <c r="A86" s="10"/>
      <c r="B86" s="20"/>
      <c r="C86" s="20"/>
      <c r="D86" s="12"/>
      <c r="E86" s="23"/>
      <c r="F86" s="23"/>
      <c r="G86" s="18"/>
      <c r="H86" s="12"/>
      <c r="I86" s="10"/>
      <c r="J86" s="10"/>
      <c r="K86" s="10"/>
      <c r="L86" s="10"/>
      <c r="M86" s="10"/>
      <c r="N86" s="10"/>
      <c r="O86" s="10"/>
      <c r="P86" s="10"/>
      <c r="Q86" s="10"/>
      <c r="R86" s="10"/>
      <c r="S86" s="10"/>
      <c r="T86" s="10"/>
      <c r="U86" s="10"/>
      <c r="V86" s="10"/>
      <c r="W86" s="10"/>
      <c r="X86" s="10"/>
      <c r="Y86" s="10"/>
      <c r="Z86" s="10"/>
      <c r="AA86" s="10"/>
    </row>
    <row r="87" ht="15.75" customHeight="1">
      <c r="A87" s="10"/>
      <c r="B87" s="20"/>
      <c r="C87" s="20"/>
      <c r="D87" s="12"/>
      <c r="E87" s="23"/>
      <c r="F87" s="23"/>
      <c r="G87" s="18"/>
      <c r="H87" s="12"/>
      <c r="I87" s="10"/>
      <c r="J87" s="10"/>
      <c r="K87" s="10"/>
      <c r="L87" s="10"/>
      <c r="M87" s="10"/>
      <c r="N87" s="10"/>
      <c r="O87" s="10"/>
      <c r="P87" s="10"/>
      <c r="Q87" s="10"/>
      <c r="R87" s="10"/>
      <c r="S87" s="10"/>
      <c r="T87" s="10"/>
      <c r="U87" s="10"/>
      <c r="V87" s="10"/>
      <c r="W87" s="10"/>
      <c r="X87" s="10"/>
      <c r="Y87" s="10"/>
      <c r="Z87" s="10"/>
      <c r="AA87" s="10"/>
    </row>
    <row r="88" ht="15.75" customHeight="1">
      <c r="A88" s="10"/>
      <c r="B88" s="20"/>
      <c r="C88" s="20"/>
      <c r="D88" s="12"/>
      <c r="E88" s="23"/>
      <c r="F88" s="23"/>
      <c r="G88" s="18"/>
      <c r="H88" s="12"/>
      <c r="I88" s="10"/>
      <c r="J88" s="10"/>
      <c r="K88" s="10"/>
      <c r="L88" s="10"/>
      <c r="M88" s="10"/>
      <c r="N88" s="10"/>
      <c r="O88" s="10"/>
      <c r="P88" s="10"/>
      <c r="Q88" s="10"/>
      <c r="R88" s="10"/>
      <c r="S88" s="10"/>
      <c r="T88" s="10"/>
      <c r="U88" s="10"/>
      <c r="V88" s="10"/>
      <c r="W88" s="10"/>
      <c r="X88" s="10"/>
      <c r="Y88" s="10"/>
      <c r="Z88" s="10"/>
      <c r="AA88" s="10"/>
    </row>
    <row r="89" ht="15.75" customHeight="1">
      <c r="A89" s="10"/>
      <c r="B89" s="20"/>
      <c r="C89" s="20"/>
      <c r="D89" s="12"/>
      <c r="E89" s="23"/>
      <c r="F89" s="23"/>
      <c r="G89" s="18"/>
      <c r="H89" s="12"/>
      <c r="I89" s="10"/>
      <c r="J89" s="10"/>
      <c r="K89" s="10"/>
      <c r="L89" s="10"/>
      <c r="M89" s="10"/>
      <c r="N89" s="10"/>
      <c r="O89" s="10"/>
      <c r="P89" s="10"/>
      <c r="Q89" s="10"/>
      <c r="R89" s="10"/>
      <c r="S89" s="10"/>
      <c r="T89" s="10"/>
      <c r="U89" s="10"/>
      <c r="V89" s="10"/>
      <c r="W89" s="10"/>
      <c r="X89" s="10"/>
      <c r="Y89" s="10"/>
      <c r="Z89" s="10"/>
      <c r="AA89" s="10"/>
    </row>
    <row r="90" ht="15.75" customHeight="1">
      <c r="A90" s="10"/>
      <c r="B90" s="20"/>
      <c r="C90" s="20"/>
      <c r="D90" s="12"/>
      <c r="E90" s="23"/>
      <c r="F90" s="23"/>
      <c r="G90" s="18"/>
      <c r="H90" s="12"/>
      <c r="I90" s="10"/>
      <c r="J90" s="10"/>
      <c r="K90" s="10"/>
      <c r="L90" s="10"/>
      <c r="M90" s="10"/>
      <c r="N90" s="10"/>
      <c r="O90" s="10"/>
      <c r="P90" s="10"/>
      <c r="Q90" s="10"/>
      <c r="R90" s="10"/>
      <c r="S90" s="10"/>
      <c r="T90" s="10"/>
      <c r="U90" s="10"/>
      <c r="V90" s="10"/>
      <c r="W90" s="10"/>
      <c r="X90" s="10"/>
      <c r="Y90" s="10"/>
      <c r="Z90" s="10"/>
      <c r="AA90" s="10"/>
    </row>
    <row r="91" ht="15.75" customHeight="1">
      <c r="A91" s="10"/>
      <c r="B91" s="20"/>
      <c r="C91" s="20"/>
      <c r="D91" s="12"/>
      <c r="E91" s="23"/>
      <c r="F91" s="23"/>
      <c r="G91" s="18"/>
      <c r="H91" s="12"/>
      <c r="I91" s="10"/>
      <c r="J91" s="10"/>
      <c r="K91" s="10"/>
      <c r="L91" s="10"/>
      <c r="M91" s="10"/>
      <c r="N91" s="10"/>
      <c r="O91" s="10"/>
      <c r="P91" s="10"/>
      <c r="Q91" s="10"/>
      <c r="R91" s="10"/>
      <c r="S91" s="10"/>
      <c r="T91" s="10"/>
      <c r="U91" s="10"/>
      <c r="V91" s="10"/>
      <c r="W91" s="10"/>
      <c r="X91" s="10"/>
      <c r="Y91" s="10"/>
      <c r="Z91" s="10"/>
      <c r="AA91" s="10"/>
    </row>
    <row r="92" ht="15.75" customHeight="1">
      <c r="A92" s="10"/>
      <c r="B92" s="20"/>
      <c r="C92" s="20"/>
      <c r="D92" s="12"/>
      <c r="E92" s="23"/>
      <c r="F92" s="23"/>
      <c r="G92" s="18"/>
      <c r="H92" s="12"/>
      <c r="I92" s="10"/>
      <c r="J92" s="10"/>
      <c r="K92" s="10"/>
      <c r="L92" s="10"/>
      <c r="M92" s="10"/>
      <c r="N92" s="10"/>
      <c r="O92" s="10"/>
      <c r="P92" s="10"/>
      <c r="Q92" s="10"/>
      <c r="R92" s="10"/>
      <c r="S92" s="10"/>
      <c r="T92" s="10"/>
      <c r="U92" s="10"/>
      <c r="V92" s="10"/>
      <c r="W92" s="10"/>
      <c r="X92" s="10"/>
      <c r="Y92" s="10"/>
      <c r="Z92" s="10"/>
      <c r="AA92" s="10"/>
    </row>
    <row r="93" ht="15.75" customHeight="1">
      <c r="A93" s="10"/>
      <c r="B93" s="20"/>
      <c r="C93" s="20"/>
      <c r="D93" s="12"/>
      <c r="E93" s="23"/>
      <c r="F93" s="23"/>
      <c r="G93" s="18"/>
      <c r="H93" s="12"/>
      <c r="I93" s="10"/>
      <c r="J93" s="10"/>
      <c r="K93" s="10"/>
      <c r="L93" s="10"/>
      <c r="M93" s="10"/>
      <c r="N93" s="10"/>
      <c r="O93" s="10"/>
      <c r="P93" s="10"/>
      <c r="Q93" s="10"/>
      <c r="R93" s="10"/>
      <c r="S93" s="10"/>
      <c r="T93" s="10"/>
      <c r="U93" s="10"/>
      <c r="V93" s="10"/>
      <c r="W93" s="10"/>
      <c r="X93" s="10"/>
      <c r="Y93" s="10"/>
      <c r="Z93" s="10"/>
      <c r="AA93" s="10"/>
    </row>
    <row r="94" ht="15.75" customHeight="1">
      <c r="A94" s="10"/>
      <c r="B94" s="20"/>
      <c r="C94" s="20"/>
      <c r="D94" s="12"/>
      <c r="E94" s="23"/>
      <c r="F94" s="23"/>
      <c r="G94" s="18"/>
      <c r="H94" s="12"/>
      <c r="I94" s="10"/>
      <c r="J94" s="10"/>
      <c r="K94" s="10"/>
      <c r="L94" s="10"/>
      <c r="M94" s="10"/>
      <c r="N94" s="10"/>
      <c r="O94" s="10"/>
      <c r="P94" s="10"/>
      <c r="Q94" s="10"/>
      <c r="R94" s="10"/>
      <c r="S94" s="10"/>
      <c r="T94" s="10"/>
      <c r="U94" s="10"/>
      <c r="V94" s="10"/>
      <c r="W94" s="10"/>
      <c r="X94" s="10"/>
      <c r="Y94" s="10"/>
      <c r="Z94" s="10"/>
      <c r="AA94" s="10"/>
    </row>
    <row r="95" ht="15.75" customHeight="1">
      <c r="A95" s="10"/>
      <c r="B95" s="20"/>
      <c r="C95" s="20"/>
      <c r="D95" s="12"/>
      <c r="E95" s="23"/>
      <c r="F95" s="23"/>
      <c r="G95" s="18"/>
      <c r="H95" s="12"/>
      <c r="I95" s="10"/>
      <c r="J95" s="10"/>
      <c r="K95" s="10"/>
      <c r="L95" s="10"/>
      <c r="M95" s="10"/>
      <c r="N95" s="10"/>
      <c r="O95" s="10"/>
      <c r="P95" s="10"/>
      <c r="Q95" s="10"/>
      <c r="R95" s="10"/>
      <c r="S95" s="10"/>
      <c r="T95" s="10"/>
      <c r="U95" s="10"/>
      <c r="V95" s="10"/>
      <c r="W95" s="10"/>
      <c r="X95" s="10"/>
      <c r="Y95" s="10"/>
      <c r="Z95" s="10"/>
      <c r="AA95" s="10"/>
    </row>
    <row r="96" ht="15.75" customHeight="1">
      <c r="A96" s="10"/>
      <c r="B96" s="20"/>
      <c r="C96" s="20"/>
      <c r="D96" s="12"/>
      <c r="E96" s="23"/>
      <c r="F96" s="23"/>
      <c r="G96" s="18"/>
      <c r="H96" s="12"/>
      <c r="I96" s="10"/>
      <c r="J96" s="10"/>
      <c r="K96" s="10"/>
      <c r="L96" s="10"/>
      <c r="M96" s="10"/>
      <c r="N96" s="10"/>
      <c r="O96" s="10"/>
      <c r="P96" s="10"/>
      <c r="Q96" s="10"/>
      <c r="R96" s="10"/>
      <c r="S96" s="10"/>
      <c r="T96" s="10"/>
      <c r="U96" s="10"/>
      <c r="V96" s="10"/>
      <c r="W96" s="10"/>
      <c r="X96" s="10"/>
      <c r="Y96" s="10"/>
      <c r="Z96" s="10"/>
      <c r="AA96" s="10"/>
    </row>
    <row r="97" ht="15.75" customHeight="1">
      <c r="A97" s="10"/>
      <c r="B97" s="20"/>
      <c r="C97" s="20"/>
      <c r="D97" s="12"/>
      <c r="E97" s="23"/>
      <c r="F97" s="23"/>
      <c r="G97" s="18"/>
      <c r="H97" s="12"/>
      <c r="I97" s="10"/>
      <c r="J97" s="10"/>
      <c r="K97" s="10"/>
      <c r="L97" s="10"/>
      <c r="M97" s="10"/>
      <c r="N97" s="10"/>
      <c r="O97" s="10"/>
      <c r="P97" s="10"/>
      <c r="Q97" s="10"/>
      <c r="R97" s="10"/>
      <c r="S97" s="10"/>
      <c r="T97" s="10"/>
      <c r="U97" s="10"/>
      <c r="V97" s="10"/>
      <c r="W97" s="10"/>
      <c r="X97" s="10"/>
      <c r="Y97" s="10"/>
      <c r="Z97" s="10"/>
      <c r="AA97" s="10"/>
    </row>
    <row r="98" ht="15.75" customHeight="1">
      <c r="A98" s="10"/>
      <c r="B98" s="20"/>
      <c r="C98" s="20"/>
      <c r="D98" s="12"/>
      <c r="E98" s="23"/>
      <c r="F98" s="23"/>
      <c r="G98" s="18"/>
      <c r="H98" s="12"/>
      <c r="I98" s="10"/>
      <c r="J98" s="10"/>
      <c r="K98" s="10"/>
      <c r="L98" s="10"/>
      <c r="M98" s="10"/>
      <c r="N98" s="10"/>
      <c r="O98" s="10"/>
      <c r="P98" s="10"/>
      <c r="Q98" s="10"/>
      <c r="R98" s="10"/>
      <c r="S98" s="10"/>
      <c r="T98" s="10"/>
      <c r="U98" s="10"/>
      <c r="V98" s="10"/>
      <c r="W98" s="10"/>
      <c r="X98" s="10"/>
      <c r="Y98" s="10"/>
      <c r="Z98" s="10"/>
      <c r="AA98" s="10"/>
    </row>
    <row r="99" ht="15.75" customHeight="1">
      <c r="A99" s="10"/>
      <c r="B99" s="20"/>
      <c r="C99" s="20"/>
      <c r="D99" s="12"/>
      <c r="E99" s="23"/>
      <c r="F99" s="23"/>
      <c r="G99" s="18"/>
      <c r="H99" s="12"/>
      <c r="I99" s="10"/>
      <c r="J99" s="10"/>
      <c r="K99" s="10"/>
      <c r="L99" s="10"/>
      <c r="M99" s="10"/>
      <c r="N99" s="10"/>
      <c r="O99" s="10"/>
      <c r="P99" s="10"/>
      <c r="Q99" s="10"/>
      <c r="R99" s="10"/>
      <c r="S99" s="10"/>
      <c r="T99" s="10"/>
      <c r="U99" s="10"/>
      <c r="V99" s="10"/>
      <c r="W99" s="10"/>
      <c r="X99" s="10"/>
      <c r="Y99" s="10"/>
      <c r="Z99" s="10"/>
      <c r="AA99" s="10"/>
    </row>
    <row r="100" ht="15.75" customHeight="1">
      <c r="A100" s="10"/>
      <c r="B100" s="20"/>
      <c r="C100" s="20"/>
      <c r="D100" s="12"/>
      <c r="E100" s="23"/>
      <c r="F100" s="23"/>
      <c r="G100" s="18"/>
      <c r="H100" s="12"/>
      <c r="I100" s="10"/>
      <c r="J100" s="10"/>
      <c r="K100" s="10"/>
      <c r="L100" s="10"/>
      <c r="M100" s="10"/>
      <c r="N100" s="10"/>
      <c r="O100" s="10"/>
      <c r="P100" s="10"/>
      <c r="Q100" s="10"/>
      <c r="R100" s="10"/>
      <c r="S100" s="10"/>
      <c r="T100" s="10"/>
      <c r="U100" s="10"/>
      <c r="V100" s="10"/>
      <c r="W100" s="10"/>
      <c r="X100" s="10"/>
      <c r="Y100" s="10"/>
      <c r="Z100" s="10"/>
      <c r="AA100" s="10"/>
    </row>
    <row r="101" ht="15.75" customHeight="1">
      <c r="A101" s="10"/>
      <c r="B101" s="20"/>
      <c r="C101" s="20"/>
      <c r="D101" s="12"/>
      <c r="E101" s="23"/>
      <c r="F101" s="23"/>
      <c r="G101" s="18"/>
      <c r="H101" s="12"/>
      <c r="I101" s="10"/>
      <c r="J101" s="10"/>
      <c r="K101" s="10"/>
      <c r="L101" s="10"/>
      <c r="M101" s="10"/>
      <c r="N101" s="10"/>
      <c r="O101" s="10"/>
      <c r="P101" s="10"/>
      <c r="Q101" s="10"/>
      <c r="R101" s="10"/>
      <c r="S101" s="10"/>
      <c r="T101" s="10"/>
      <c r="U101" s="10"/>
      <c r="V101" s="10"/>
      <c r="W101" s="10"/>
      <c r="X101" s="10"/>
      <c r="Y101" s="10"/>
      <c r="Z101" s="10"/>
      <c r="AA101" s="10"/>
    </row>
    <row r="102" ht="15.75" customHeight="1">
      <c r="A102" s="10"/>
      <c r="B102" s="20"/>
      <c r="C102" s="20"/>
      <c r="D102" s="12"/>
      <c r="E102" s="23"/>
      <c r="F102" s="23"/>
      <c r="G102" s="18"/>
      <c r="H102" s="12"/>
      <c r="I102" s="10"/>
      <c r="J102" s="10"/>
      <c r="K102" s="10"/>
      <c r="L102" s="10"/>
      <c r="M102" s="10"/>
      <c r="N102" s="10"/>
      <c r="O102" s="10"/>
      <c r="P102" s="10"/>
      <c r="Q102" s="10"/>
      <c r="R102" s="10"/>
      <c r="S102" s="10"/>
      <c r="T102" s="10"/>
      <c r="U102" s="10"/>
      <c r="V102" s="10"/>
      <c r="W102" s="10"/>
      <c r="X102" s="10"/>
      <c r="Y102" s="10"/>
      <c r="Z102" s="10"/>
      <c r="AA102" s="10"/>
    </row>
    <row r="103" ht="15.75" customHeight="1">
      <c r="A103" s="10"/>
      <c r="B103" s="20"/>
      <c r="C103" s="20"/>
      <c r="D103" s="12"/>
      <c r="E103" s="23"/>
      <c r="F103" s="23"/>
      <c r="G103" s="18"/>
      <c r="H103" s="12"/>
      <c r="I103" s="10"/>
      <c r="J103" s="10"/>
      <c r="K103" s="10"/>
      <c r="L103" s="10"/>
      <c r="M103" s="10"/>
      <c r="N103" s="10"/>
      <c r="O103" s="10"/>
      <c r="P103" s="10"/>
      <c r="Q103" s="10"/>
      <c r="R103" s="10"/>
      <c r="S103" s="10"/>
      <c r="T103" s="10"/>
      <c r="U103" s="10"/>
      <c r="V103" s="10"/>
      <c r="W103" s="10"/>
      <c r="X103" s="10"/>
      <c r="Y103" s="10"/>
      <c r="Z103" s="10"/>
      <c r="AA103" s="10"/>
    </row>
    <row r="104" ht="15.75" customHeight="1">
      <c r="A104" s="10"/>
      <c r="B104" s="20"/>
      <c r="C104" s="20"/>
      <c r="D104" s="12"/>
      <c r="E104" s="23"/>
      <c r="F104" s="23"/>
      <c r="G104" s="18"/>
      <c r="H104" s="12"/>
      <c r="I104" s="10"/>
      <c r="J104" s="10"/>
      <c r="K104" s="10"/>
      <c r="L104" s="10"/>
      <c r="M104" s="10"/>
      <c r="N104" s="10"/>
      <c r="O104" s="10"/>
      <c r="P104" s="10"/>
      <c r="Q104" s="10"/>
      <c r="R104" s="10"/>
      <c r="S104" s="10"/>
      <c r="T104" s="10"/>
      <c r="U104" s="10"/>
      <c r="V104" s="10"/>
      <c r="W104" s="10"/>
      <c r="X104" s="10"/>
      <c r="Y104" s="10"/>
      <c r="Z104" s="10"/>
      <c r="AA104" s="10"/>
    </row>
    <row r="105" ht="15.75" customHeight="1">
      <c r="A105" s="10"/>
      <c r="B105" s="20"/>
      <c r="C105" s="20"/>
      <c r="D105" s="12"/>
      <c r="E105" s="23"/>
      <c r="F105" s="23"/>
      <c r="G105" s="18"/>
      <c r="H105" s="12"/>
      <c r="I105" s="10"/>
      <c r="J105" s="10"/>
      <c r="K105" s="10"/>
      <c r="L105" s="10"/>
      <c r="M105" s="10"/>
      <c r="N105" s="10"/>
      <c r="O105" s="10"/>
      <c r="P105" s="10"/>
      <c r="Q105" s="10"/>
      <c r="R105" s="10"/>
      <c r="S105" s="10"/>
      <c r="T105" s="10"/>
      <c r="U105" s="10"/>
      <c r="V105" s="10"/>
      <c r="W105" s="10"/>
      <c r="X105" s="10"/>
      <c r="Y105" s="10"/>
      <c r="Z105" s="10"/>
      <c r="AA105" s="10"/>
    </row>
    <row r="106" ht="15.75" customHeight="1">
      <c r="A106" s="10"/>
      <c r="B106" s="20"/>
      <c r="C106" s="20"/>
      <c r="D106" s="12"/>
      <c r="E106" s="23"/>
      <c r="F106" s="23"/>
      <c r="G106" s="18"/>
      <c r="H106" s="12"/>
      <c r="I106" s="10"/>
      <c r="J106" s="10"/>
      <c r="K106" s="10"/>
      <c r="L106" s="10"/>
      <c r="M106" s="10"/>
      <c r="N106" s="10"/>
      <c r="O106" s="10"/>
      <c r="P106" s="10"/>
      <c r="Q106" s="10"/>
      <c r="R106" s="10"/>
      <c r="S106" s="10"/>
      <c r="T106" s="10"/>
      <c r="U106" s="10"/>
      <c r="V106" s="10"/>
      <c r="W106" s="10"/>
      <c r="X106" s="10"/>
      <c r="Y106" s="10"/>
      <c r="Z106" s="10"/>
      <c r="AA106" s="10"/>
    </row>
    <row r="107" ht="15.75" customHeight="1">
      <c r="A107" s="10"/>
      <c r="B107" s="20"/>
      <c r="C107" s="20"/>
      <c r="D107" s="12"/>
      <c r="E107" s="23"/>
      <c r="F107" s="23"/>
      <c r="G107" s="18"/>
      <c r="H107" s="12"/>
      <c r="I107" s="10"/>
      <c r="J107" s="10"/>
      <c r="K107" s="10"/>
      <c r="L107" s="10"/>
      <c r="M107" s="10"/>
      <c r="N107" s="10"/>
      <c r="O107" s="10"/>
      <c r="P107" s="10"/>
      <c r="Q107" s="10"/>
      <c r="R107" s="10"/>
      <c r="S107" s="10"/>
      <c r="T107" s="10"/>
      <c r="U107" s="10"/>
      <c r="V107" s="10"/>
      <c r="W107" s="10"/>
      <c r="X107" s="10"/>
      <c r="Y107" s="10"/>
      <c r="Z107" s="10"/>
      <c r="AA107" s="10"/>
    </row>
    <row r="108" ht="15.75" customHeight="1">
      <c r="A108" s="10"/>
      <c r="B108" s="20"/>
      <c r="C108" s="20"/>
      <c r="D108" s="12"/>
      <c r="E108" s="23"/>
      <c r="F108" s="23"/>
      <c r="G108" s="18"/>
      <c r="H108" s="12"/>
      <c r="I108" s="10"/>
      <c r="J108" s="10"/>
      <c r="K108" s="10"/>
      <c r="L108" s="10"/>
      <c r="M108" s="10"/>
      <c r="N108" s="10"/>
      <c r="O108" s="10"/>
      <c r="P108" s="10"/>
      <c r="Q108" s="10"/>
      <c r="R108" s="10"/>
      <c r="S108" s="10"/>
      <c r="T108" s="10"/>
      <c r="U108" s="10"/>
      <c r="V108" s="10"/>
      <c r="W108" s="10"/>
      <c r="X108" s="10"/>
      <c r="Y108" s="10"/>
      <c r="Z108" s="10"/>
      <c r="AA108" s="10"/>
    </row>
    <row r="109" ht="15.75" customHeight="1">
      <c r="A109" s="10"/>
      <c r="B109" s="20"/>
      <c r="C109" s="20"/>
      <c r="D109" s="12"/>
      <c r="E109" s="23"/>
      <c r="F109" s="23"/>
      <c r="G109" s="18"/>
      <c r="H109" s="12"/>
      <c r="I109" s="10"/>
      <c r="J109" s="10"/>
      <c r="K109" s="10"/>
      <c r="L109" s="10"/>
      <c r="M109" s="10"/>
      <c r="N109" s="10"/>
      <c r="O109" s="10"/>
      <c r="P109" s="10"/>
      <c r="Q109" s="10"/>
      <c r="R109" s="10"/>
      <c r="S109" s="10"/>
      <c r="T109" s="10"/>
      <c r="U109" s="10"/>
      <c r="V109" s="10"/>
      <c r="W109" s="10"/>
      <c r="X109" s="10"/>
      <c r="Y109" s="10"/>
      <c r="Z109" s="10"/>
      <c r="AA109" s="10"/>
    </row>
    <row r="110" ht="15.75" customHeight="1">
      <c r="A110" s="10"/>
      <c r="B110" s="20"/>
      <c r="C110" s="20"/>
      <c r="D110" s="12"/>
      <c r="E110" s="23"/>
      <c r="F110" s="23"/>
      <c r="G110" s="18"/>
      <c r="H110" s="12"/>
      <c r="I110" s="10"/>
      <c r="J110" s="10"/>
      <c r="K110" s="10"/>
      <c r="L110" s="10"/>
      <c r="M110" s="10"/>
      <c r="N110" s="10"/>
      <c r="O110" s="10"/>
      <c r="P110" s="10"/>
      <c r="Q110" s="10"/>
      <c r="R110" s="10"/>
      <c r="S110" s="10"/>
      <c r="T110" s="10"/>
      <c r="U110" s="10"/>
      <c r="V110" s="10"/>
      <c r="W110" s="10"/>
      <c r="X110" s="10"/>
      <c r="Y110" s="10"/>
      <c r="Z110" s="10"/>
      <c r="AA110" s="10"/>
    </row>
    <row r="111" ht="15.75" customHeight="1">
      <c r="A111" s="10"/>
      <c r="B111" s="20"/>
      <c r="C111" s="20"/>
      <c r="D111" s="12"/>
      <c r="E111" s="23"/>
      <c r="F111" s="23"/>
      <c r="G111" s="18"/>
      <c r="H111" s="12"/>
      <c r="I111" s="10"/>
      <c r="J111" s="10"/>
      <c r="K111" s="10"/>
      <c r="L111" s="10"/>
      <c r="M111" s="10"/>
      <c r="N111" s="10"/>
      <c r="O111" s="10"/>
      <c r="P111" s="10"/>
      <c r="Q111" s="10"/>
      <c r="R111" s="10"/>
      <c r="S111" s="10"/>
      <c r="T111" s="10"/>
      <c r="U111" s="10"/>
      <c r="V111" s="10"/>
      <c r="W111" s="10"/>
      <c r="X111" s="10"/>
      <c r="Y111" s="10"/>
      <c r="Z111" s="10"/>
      <c r="AA111" s="10"/>
    </row>
    <row r="112" ht="15.75" customHeight="1">
      <c r="A112" s="10"/>
      <c r="B112" s="20"/>
      <c r="C112" s="20"/>
      <c r="D112" s="12"/>
      <c r="E112" s="23"/>
      <c r="F112" s="23"/>
      <c r="G112" s="18"/>
      <c r="H112" s="12"/>
      <c r="I112" s="10"/>
      <c r="J112" s="10"/>
      <c r="K112" s="10"/>
      <c r="L112" s="10"/>
      <c r="M112" s="10"/>
      <c r="N112" s="10"/>
      <c r="O112" s="10"/>
      <c r="P112" s="10"/>
      <c r="Q112" s="10"/>
      <c r="R112" s="10"/>
      <c r="S112" s="10"/>
      <c r="T112" s="10"/>
      <c r="U112" s="10"/>
      <c r="V112" s="10"/>
      <c r="W112" s="10"/>
      <c r="X112" s="10"/>
      <c r="Y112" s="10"/>
      <c r="Z112" s="10"/>
      <c r="AA112" s="10"/>
    </row>
    <row r="113" ht="15.75" customHeight="1">
      <c r="A113" s="10"/>
      <c r="B113" s="20"/>
      <c r="C113" s="20"/>
      <c r="D113" s="12"/>
      <c r="E113" s="23"/>
      <c r="F113" s="23"/>
      <c r="G113" s="18"/>
      <c r="H113" s="12"/>
      <c r="I113" s="10"/>
      <c r="J113" s="10"/>
      <c r="K113" s="10"/>
      <c r="L113" s="10"/>
      <c r="M113" s="10"/>
      <c r="N113" s="10"/>
      <c r="O113" s="10"/>
      <c r="P113" s="10"/>
      <c r="Q113" s="10"/>
      <c r="R113" s="10"/>
      <c r="S113" s="10"/>
      <c r="T113" s="10"/>
      <c r="U113" s="10"/>
      <c r="V113" s="10"/>
      <c r="W113" s="10"/>
      <c r="X113" s="10"/>
      <c r="Y113" s="10"/>
      <c r="Z113" s="10"/>
      <c r="AA113" s="10"/>
    </row>
    <row r="114" ht="15.75" customHeight="1">
      <c r="A114" s="10"/>
      <c r="B114" s="20"/>
      <c r="C114" s="20"/>
      <c r="D114" s="12"/>
      <c r="E114" s="23"/>
      <c r="F114" s="23"/>
      <c r="G114" s="18"/>
      <c r="H114" s="12"/>
      <c r="I114" s="10"/>
      <c r="J114" s="10"/>
      <c r="K114" s="10"/>
      <c r="L114" s="10"/>
      <c r="M114" s="10"/>
      <c r="N114" s="10"/>
      <c r="O114" s="10"/>
      <c r="P114" s="10"/>
      <c r="Q114" s="10"/>
      <c r="R114" s="10"/>
      <c r="S114" s="10"/>
      <c r="T114" s="10"/>
      <c r="U114" s="10"/>
      <c r="V114" s="10"/>
      <c r="W114" s="10"/>
      <c r="X114" s="10"/>
      <c r="Y114" s="10"/>
      <c r="Z114" s="10"/>
      <c r="AA114" s="10"/>
    </row>
    <row r="115" ht="15.75" customHeight="1">
      <c r="A115" s="10"/>
      <c r="B115" s="20"/>
      <c r="C115" s="20"/>
      <c r="D115" s="12"/>
      <c r="E115" s="23"/>
      <c r="F115" s="23"/>
      <c r="G115" s="18"/>
      <c r="H115" s="12"/>
      <c r="I115" s="10"/>
      <c r="J115" s="10"/>
      <c r="K115" s="10"/>
      <c r="L115" s="10"/>
      <c r="M115" s="10"/>
      <c r="N115" s="10"/>
      <c r="O115" s="10"/>
      <c r="P115" s="10"/>
      <c r="Q115" s="10"/>
      <c r="R115" s="10"/>
      <c r="S115" s="10"/>
      <c r="T115" s="10"/>
      <c r="U115" s="10"/>
      <c r="V115" s="10"/>
      <c r="W115" s="10"/>
      <c r="X115" s="10"/>
      <c r="Y115" s="10"/>
      <c r="Z115" s="10"/>
      <c r="AA115" s="10"/>
    </row>
    <row r="116" ht="15.75" customHeight="1">
      <c r="A116" s="10"/>
      <c r="B116" s="20"/>
      <c r="C116" s="20"/>
      <c r="D116" s="12"/>
      <c r="E116" s="23"/>
      <c r="F116" s="23"/>
      <c r="G116" s="18"/>
      <c r="H116" s="12"/>
      <c r="I116" s="10"/>
      <c r="J116" s="10"/>
      <c r="K116" s="10"/>
      <c r="L116" s="10"/>
      <c r="M116" s="10"/>
      <c r="N116" s="10"/>
      <c r="O116" s="10"/>
      <c r="P116" s="10"/>
      <c r="Q116" s="10"/>
      <c r="R116" s="10"/>
      <c r="S116" s="10"/>
      <c r="T116" s="10"/>
      <c r="U116" s="10"/>
      <c r="V116" s="10"/>
      <c r="W116" s="10"/>
      <c r="X116" s="10"/>
      <c r="Y116" s="10"/>
      <c r="Z116" s="10"/>
      <c r="AA116" s="10"/>
    </row>
    <row r="117" ht="15.75" customHeight="1">
      <c r="A117" s="10"/>
      <c r="B117" s="20"/>
      <c r="C117" s="20"/>
      <c r="D117" s="12"/>
      <c r="E117" s="23"/>
      <c r="F117" s="23"/>
      <c r="G117" s="18"/>
      <c r="H117" s="12"/>
      <c r="I117" s="10"/>
      <c r="J117" s="10"/>
      <c r="K117" s="10"/>
      <c r="L117" s="10"/>
      <c r="M117" s="10"/>
      <c r="N117" s="10"/>
      <c r="O117" s="10"/>
      <c r="P117" s="10"/>
      <c r="Q117" s="10"/>
      <c r="R117" s="10"/>
      <c r="S117" s="10"/>
      <c r="T117" s="10"/>
      <c r="U117" s="10"/>
      <c r="V117" s="10"/>
      <c r="W117" s="10"/>
      <c r="X117" s="10"/>
      <c r="Y117" s="10"/>
      <c r="Z117" s="10"/>
      <c r="AA117" s="10"/>
    </row>
    <row r="118" ht="15.75" customHeight="1">
      <c r="A118" s="10"/>
      <c r="B118" s="20"/>
      <c r="C118" s="20"/>
      <c r="D118" s="12"/>
      <c r="E118" s="23"/>
      <c r="F118" s="23"/>
      <c r="G118" s="18"/>
      <c r="H118" s="12"/>
      <c r="I118" s="10"/>
      <c r="J118" s="10"/>
      <c r="K118" s="10"/>
      <c r="L118" s="10"/>
      <c r="M118" s="10"/>
      <c r="N118" s="10"/>
      <c r="O118" s="10"/>
      <c r="P118" s="10"/>
      <c r="Q118" s="10"/>
      <c r="R118" s="10"/>
      <c r="S118" s="10"/>
      <c r="T118" s="10"/>
      <c r="U118" s="10"/>
      <c r="V118" s="10"/>
      <c r="W118" s="10"/>
      <c r="X118" s="10"/>
      <c r="Y118" s="10"/>
      <c r="Z118" s="10"/>
      <c r="AA118" s="10"/>
    </row>
    <row r="119" ht="15.75" customHeight="1">
      <c r="A119" s="10"/>
      <c r="B119" s="20"/>
      <c r="C119" s="20"/>
      <c r="D119" s="12"/>
      <c r="E119" s="23"/>
      <c r="F119" s="23"/>
      <c r="G119" s="18"/>
      <c r="H119" s="12"/>
      <c r="I119" s="10"/>
      <c r="J119" s="10"/>
      <c r="K119" s="10"/>
      <c r="L119" s="10"/>
      <c r="M119" s="10"/>
      <c r="N119" s="10"/>
      <c r="O119" s="10"/>
      <c r="P119" s="10"/>
      <c r="Q119" s="10"/>
      <c r="R119" s="10"/>
      <c r="S119" s="10"/>
      <c r="T119" s="10"/>
      <c r="U119" s="10"/>
      <c r="V119" s="10"/>
      <c r="W119" s="10"/>
      <c r="X119" s="10"/>
      <c r="Y119" s="10"/>
      <c r="Z119" s="10"/>
      <c r="AA119" s="10"/>
    </row>
    <row r="120" ht="15.75" customHeight="1">
      <c r="A120" s="10"/>
      <c r="B120" s="20"/>
      <c r="C120" s="20"/>
      <c r="D120" s="12"/>
      <c r="E120" s="23"/>
      <c r="F120" s="23"/>
      <c r="G120" s="18"/>
      <c r="H120" s="12"/>
      <c r="I120" s="10"/>
      <c r="J120" s="10"/>
      <c r="K120" s="10"/>
      <c r="L120" s="10"/>
      <c r="M120" s="10"/>
      <c r="N120" s="10"/>
      <c r="O120" s="10"/>
      <c r="P120" s="10"/>
      <c r="Q120" s="10"/>
      <c r="R120" s="10"/>
      <c r="S120" s="10"/>
      <c r="T120" s="10"/>
      <c r="U120" s="10"/>
      <c r="V120" s="10"/>
      <c r="W120" s="10"/>
      <c r="X120" s="10"/>
      <c r="Y120" s="10"/>
      <c r="Z120" s="10"/>
      <c r="AA120" s="10"/>
    </row>
    <row r="121" ht="15.75" customHeight="1">
      <c r="A121" s="10"/>
      <c r="B121" s="20"/>
      <c r="C121" s="20"/>
      <c r="D121" s="12"/>
      <c r="E121" s="23"/>
      <c r="F121" s="23"/>
      <c r="G121" s="18"/>
      <c r="H121" s="12"/>
      <c r="I121" s="10"/>
      <c r="J121" s="10"/>
      <c r="K121" s="10"/>
      <c r="L121" s="10"/>
      <c r="M121" s="10"/>
      <c r="N121" s="10"/>
      <c r="O121" s="10"/>
      <c r="P121" s="10"/>
      <c r="Q121" s="10"/>
      <c r="R121" s="10"/>
      <c r="S121" s="10"/>
      <c r="T121" s="10"/>
      <c r="U121" s="10"/>
      <c r="V121" s="10"/>
      <c r="W121" s="10"/>
      <c r="X121" s="10"/>
      <c r="Y121" s="10"/>
      <c r="Z121" s="10"/>
      <c r="AA121" s="10"/>
    </row>
    <row r="122" ht="15.75" customHeight="1">
      <c r="A122" s="10"/>
      <c r="B122" s="20"/>
      <c r="C122" s="20"/>
      <c r="D122" s="12"/>
      <c r="E122" s="23"/>
      <c r="F122" s="23"/>
      <c r="G122" s="18"/>
      <c r="H122" s="12"/>
      <c r="I122" s="10"/>
      <c r="J122" s="10"/>
      <c r="K122" s="10"/>
      <c r="L122" s="10"/>
      <c r="M122" s="10"/>
      <c r="N122" s="10"/>
      <c r="O122" s="10"/>
      <c r="P122" s="10"/>
      <c r="Q122" s="10"/>
      <c r="R122" s="10"/>
      <c r="S122" s="10"/>
      <c r="T122" s="10"/>
      <c r="U122" s="10"/>
      <c r="V122" s="10"/>
      <c r="W122" s="10"/>
      <c r="X122" s="10"/>
      <c r="Y122" s="10"/>
      <c r="Z122" s="10"/>
      <c r="AA122" s="10"/>
    </row>
    <row r="123" ht="15.75" customHeight="1">
      <c r="A123" s="10"/>
      <c r="B123" s="20"/>
      <c r="C123" s="20"/>
      <c r="D123" s="12"/>
      <c r="E123" s="23"/>
      <c r="F123" s="23"/>
      <c r="G123" s="18"/>
      <c r="H123" s="12"/>
      <c r="I123" s="10"/>
      <c r="J123" s="10"/>
      <c r="K123" s="10"/>
      <c r="L123" s="10"/>
      <c r="M123" s="10"/>
      <c r="N123" s="10"/>
      <c r="O123" s="10"/>
      <c r="P123" s="10"/>
      <c r="Q123" s="10"/>
      <c r="R123" s="10"/>
      <c r="S123" s="10"/>
      <c r="T123" s="10"/>
      <c r="U123" s="10"/>
      <c r="V123" s="10"/>
      <c r="W123" s="10"/>
      <c r="X123" s="10"/>
      <c r="Y123" s="10"/>
      <c r="Z123" s="10"/>
      <c r="AA123" s="10"/>
    </row>
    <row r="124" ht="15.75" customHeight="1">
      <c r="A124" s="10"/>
      <c r="B124" s="20"/>
      <c r="C124" s="20"/>
      <c r="D124" s="12"/>
      <c r="E124" s="23"/>
      <c r="F124" s="23"/>
      <c r="G124" s="18"/>
      <c r="H124" s="12"/>
      <c r="I124" s="10"/>
      <c r="J124" s="10"/>
      <c r="K124" s="10"/>
      <c r="L124" s="10"/>
      <c r="M124" s="10"/>
      <c r="N124" s="10"/>
      <c r="O124" s="10"/>
      <c r="P124" s="10"/>
      <c r="Q124" s="10"/>
      <c r="R124" s="10"/>
      <c r="S124" s="10"/>
      <c r="T124" s="10"/>
      <c r="U124" s="10"/>
      <c r="V124" s="10"/>
      <c r="W124" s="10"/>
      <c r="X124" s="10"/>
      <c r="Y124" s="10"/>
      <c r="Z124" s="10"/>
      <c r="AA124" s="10"/>
    </row>
    <row r="125" ht="15.75" customHeight="1">
      <c r="A125" s="10"/>
      <c r="B125" s="20"/>
      <c r="C125" s="20"/>
      <c r="D125" s="12"/>
      <c r="E125" s="23"/>
      <c r="F125" s="23"/>
      <c r="G125" s="18"/>
      <c r="H125" s="12"/>
      <c r="I125" s="10"/>
      <c r="J125" s="10"/>
      <c r="K125" s="10"/>
      <c r="L125" s="10"/>
      <c r="M125" s="10"/>
      <c r="N125" s="10"/>
      <c r="O125" s="10"/>
      <c r="P125" s="10"/>
      <c r="Q125" s="10"/>
      <c r="R125" s="10"/>
      <c r="S125" s="10"/>
      <c r="T125" s="10"/>
      <c r="U125" s="10"/>
      <c r="V125" s="10"/>
      <c r="W125" s="10"/>
      <c r="X125" s="10"/>
      <c r="Y125" s="10"/>
      <c r="Z125" s="10"/>
      <c r="AA125" s="10"/>
    </row>
    <row r="126" ht="15.75" customHeight="1">
      <c r="A126" s="10"/>
      <c r="B126" s="20"/>
      <c r="C126" s="20"/>
      <c r="D126" s="12"/>
      <c r="E126" s="23"/>
      <c r="F126" s="23"/>
      <c r="G126" s="18"/>
      <c r="H126" s="12"/>
      <c r="I126" s="10"/>
      <c r="J126" s="10"/>
      <c r="K126" s="10"/>
      <c r="L126" s="10"/>
      <c r="M126" s="10"/>
      <c r="N126" s="10"/>
      <c r="O126" s="10"/>
      <c r="P126" s="10"/>
      <c r="Q126" s="10"/>
      <c r="R126" s="10"/>
      <c r="S126" s="10"/>
      <c r="T126" s="10"/>
      <c r="U126" s="10"/>
      <c r="V126" s="10"/>
      <c r="W126" s="10"/>
      <c r="X126" s="10"/>
      <c r="Y126" s="10"/>
      <c r="Z126" s="10"/>
      <c r="AA126" s="10"/>
    </row>
    <row r="127" ht="15.75" customHeight="1">
      <c r="A127" s="10"/>
      <c r="B127" s="20"/>
      <c r="C127" s="20"/>
      <c r="D127" s="12"/>
      <c r="E127" s="23"/>
      <c r="F127" s="23"/>
      <c r="G127" s="18"/>
      <c r="H127" s="12"/>
      <c r="I127" s="10"/>
      <c r="J127" s="10"/>
      <c r="K127" s="10"/>
      <c r="L127" s="10"/>
      <c r="M127" s="10"/>
      <c r="N127" s="10"/>
      <c r="O127" s="10"/>
      <c r="P127" s="10"/>
      <c r="Q127" s="10"/>
      <c r="R127" s="10"/>
      <c r="S127" s="10"/>
      <c r="T127" s="10"/>
      <c r="U127" s="10"/>
      <c r="V127" s="10"/>
      <c r="W127" s="10"/>
      <c r="X127" s="10"/>
      <c r="Y127" s="10"/>
      <c r="Z127" s="10"/>
      <c r="AA127" s="10"/>
    </row>
    <row r="128" ht="15.75" customHeight="1">
      <c r="A128" s="10"/>
      <c r="B128" s="20"/>
      <c r="C128" s="20"/>
      <c r="D128" s="12"/>
      <c r="E128" s="23"/>
      <c r="F128" s="23"/>
      <c r="G128" s="18"/>
      <c r="H128" s="12"/>
      <c r="I128" s="10"/>
      <c r="J128" s="10"/>
      <c r="K128" s="10"/>
      <c r="L128" s="10"/>
      <c r="M128" s="10"/>
      <c r="N128" s="10"/>
      <c r="O128" s="10"/>
      <c r="P128" s="10"/>
      <c r="Q128" s="10"/>
      <c r="R128" s="10"/>
      <c r="S128" s="10"/>
      <c r="T128" s="10"/>
      <c r="U128" s="10"/>
      <c r="V128" s="10"/>
      <c r="W128" s="10"/>
      <c r="X128" s="10"/>
      <c r="Y128" s="10"/>
      <c r="Z128" s="10"/>
      <c r="AA128" s="10"/>
    </row>
    <row r="129" ht="15.75" customHeight="1">
      <c r="A129" s="10"/>
      <c r="B129" s="20"/>
      <c r="C129" s="20"/>
      <c r="D129" s="12"/>
      <c r="E129" s="23"/>
      <c r="F129" s="23"/>
      <c r="G129" s="18"/>
      <c r="H129" s="12"/>
      <c r="I129" s="10"/>
      <c r="J129" s="10"/>
      <c r="K129" s="10"/>
      <c r="L129" s="10"/>
      <c r="M129" s="10"/>
      <c r="N129" s="10"/>
      <c r="O129" s="10"/>
      <c r="P129" s="10"/>
      <c r="Q129" s="10"/>
      <c r="R129" s="10"/>
      <c r="S129" s="10"/>
      <c r="T129" s="10"/>
      <c r="U129" s="10"/>
      <c r="V129" s="10"/>
      <c r="W129" s="10"/>
      <c r="X129" s="10"/>
      <c r="Y129" s="10"/>
      <c r="Z129" s="10"/>
      <c r="AA129" s="10"/>
    </row>
    <row r="130" ht="15.75" customHeight="1">
      <c r="A130" s="10"/>
      <c r="B130" s="20"/>
      <c r="C130" s="20"/>
      <c r="D130" s="12"/>
      <c r="E130" s="23"/>
      <c r="F130" s="23"/>
      <c r="G130" s="18"/>
      <c r="H130" s="12"/>
      <c r="I130" s="10"/>
      <c r="J130" s="10"/>
      <c r="K130" s="10"/>
      <c r="L130" s="10"/>
      <c r="M130" s="10"/>
      <c r="N130" s="10"/>
      <c r="O130" s="10"/>
      <c r="P130" s="10"/>
      <c r="Q130" s="10"/>
      <c r="R130" s="10"/>
      <c r="S130" s="10"/>
      <c r="T130" s="10"/>
      <c r="U130" s="10"/>
      <c r="V130" s="10"/>
      <c r="W130" s="10"/>
      <c r="X130" s="10"/>
      <c r="Y130" s="10"/>
      <c r="Z130" s="10"/>
      <c r="AA130" s="10"/>
    </row>
    <row r="131" ht="15.75" customHeight="1">
      <c r="A131" s="10"/>
      <c r="B131" s="20"/>
      <c r="C131" s="20"/>
      <c r="D131" s="12"/>
      <c r="E131" s="23"/>
      <c r="F131" s="23"/>
      <c r="G131" s="18"/>
      <c r="H131" s="12"/>
      <c r="I131" s="10"/>
      <c r="J131" s="10"/>
      <c r="K131" s="10"/>
      <c r="L131" s="10"/>
      <c r="M131" s="10"/>
      <c r="N131" s="10"/>
      <c r="O131" s="10"/>
      <c r="P131" s="10"/>
      <c r="Q131" s="10"/>
      <c r="R131" s="10"/>
      <c r="S131" s="10"/>
      <c r="T131" s="10"/>
      <c r="U131" s="10"/>
      <c r="V131" s="10"/>
      <c r="W131" s="10"/>
      <c r="X131" s="10"/>
      <c r="Y131" s="10"/>
      <c r="Z131" s="10"/>
      <c r="AA131" s="10"/>
    </row>
    <row r="132" ht="15.75" customHeight="1">
      <c r="A132" s="10"/>
      <c r="B132" s="20"/>
      <c r="C132" s="20"/>
      <c r="D132" s="12"/>
      <c r="E132" s="23"/>
      <c r="F132" s="23"/>
      <c r="G132" s="18"/>
      <c r="H132" s="12"/>
      <c r="I132" s="10"/>
      <c r="J132" s="10"/>
      <c r="K132" s="10"/>
      <c r="L132" s="10"/>
      <c r="M132" s="10"/>
      <c r="N132" s="10"/>
      <c r="O132" s="10"/>
      <c r="P132" s="10"/>
      <c r="Q132" s="10"/>
      <c r="R132" s="10"/>
      <c r="S132" s="10"/>
      <c r="T132" s="10"/>
      <c r="U132" s="10"/>
      <c r="V132" s="10"/>
      <c r="W132" s="10"/>
      <c r="X132" s="10"/>
      <c r="Y132" s="10"/>
      <c r="Z132" s="10"/>
      <c r="AA132" s="10"/>
    </row>
    <row r="133" ht="15.75" customHeight="1">
      <c r="A133" s="10"/>
      <c r="B133" s="20"/>
      <c r="C133" s="20"/>
      <c r="D133" s="12"/>
      <c r="E133" s="23"/>
      <c r="F133" s="23"/>
      <c r="G133" s="18"/>
      <c r="H133" s="12"/>
      <c r="I133" s="10"/>
      <c r="J133" s="10"/>
      <c r="K133" s="10"/>
      <c r="L133" s="10"/>
      <c r="M133" s="10"/>
      <c r="N133" s="10"/>
      <c r="O133" s="10"/>
      <c r="P133" s="10"/>
      <c r="Q133" s="10"/>
      <c r="R133" s="10"/>
      <c r="S133" s="10"/>
      <c r="T133" s="10"/>
      <c r="U133" s="10"/>
      <c r="V133" s="10"/>
      <c r="W133" s="10"/>
      <c r="X133" s="10"/>
      <c r="Y133" s="10"/>
      <c r="Z133" s="10"/>
      <c r="AA133" s="10"/>
    </row>
    <row r="134" ht="15.75" customHeight="1">
      <c r="A134" s="10"/>
      <c r="B134" s="20"/>
      <c r="C134" s="20"/>
      <c r="D134" s="12"/>
      <c r="E134" s="23"/>
      <c r="F134" s="23"/>
      <c r="G134" s="18"/>
      <c r="H134" s="12"/>
      <c r="I134" s="10"/>
      <c r="J134" s="10"/>
      <c r="K134" s="10"/>
      <c r="L134" s="10"/>
      <c r="M134" s="10"/>
      <c r="N134" s="10"/>
      <c r="O134" s="10"/>
      <c r="P134" s="10"/>
      <c r="Q134" s="10"/>
      <c r="R134" s="10"/>
      <c r="S134" s="10"/>
      <c r="T134" s="10"/>
      <c r="U134" s="10"/>
      <c r="V134" s="10"/>
      <c r="W134" s="10"/>
      <c r="X134" s="10"/>
      <c r="Y134" s="10"/>
      <c r="Z134" s="10"/>
      <c r="AA134" s="10"/>
    </row>
    <row r="135" ht="15.75" customHeight="1">
      <c r="A135" s="10"/>
      <c r="B135" s="20"/>
      <c r="C135" s="20"/>
      <c r="D135" s="12"/>
      <c r="E135" s="23"/>
      <c r="F135" s="23"/>
      <c r="G135" s="18"/>
      <c r="H135" s="12"/>
      <c r="I135" s="10"/>
      <c r="J135" s="10"/>
      <c r="K135" s="10"/>
      <c r="L135" s="10"/>
      <c r="M135" s="10"/>
      <c r="N135" s="10"/>
      <c r="O135" s="10"/>
      <c r="P135" s="10"/>
      <c r="Q135" s="10"/>
      <c r="R135" s="10"/>
      <c r="S135" s="10"/>
      <c r="T135" s="10"/>
      <c r="U135" s="10"/>
      <c r="V135" s="10"/>
      <c r="W135" s="10"/>
      <c r="X135" s="10"/>
      <c r="Y135" s="10"/>
      <c r="Z135" s="10"/>
      <c r="AA135" s="10"/>
    </row>
    <row r="136" ht="15.75" customHeight="1">
      <c r="A136" s="10"/>
      <c r="B136" s="20"/>
      <c r="C136" s="20"/>
      <c r="D136" s="12"/>
      <c r="E136" s="23"/>
      <c r="F136" s="23"/>
      <c r="G136" s="18"/>
      <c r="H136" s="12"/>
      <c r="I136" s="10"/>
      <c r="J136" s="10"/>
      <c r="K136" s="10"/>
      <c r="L136" s="10"/>
      <c r="M136" s="10"/>
      <c r="N136" s="10"/>
      <c r="O136" s="10"/>
      <c r="P136" s="10"/>
      <c r="Q136" s="10"/>
      <c r="R136" s="10"/>
      <c r="S136" s="10"/>
      <c r="T136" s="10"/>
      <c r="U136" s="10"/>
      <c r="V136" s="10"/>
      <c r="W136" s="10"/>
      <c r="X136" s="10"/>
      <c r="Y136" s="10"/>
      <c r="Z136" s="10"/>
      <c r="AA136" s="10"/>
    </row>
    <row r="137" ht="15.75" customHeight="1">
      <c r="A137" s="10"/>
      <c r="B137" s="20"/>
      <c r="C137" s="20"/>
      <c r="D137" s="12"/>
      <c r="E137" s="23"/>
      <c r="F137" s="23"/>
      <c r="G137" s="18"/>
      <c r="H137" s="12"/>
      <c r="I137" s="10"/>
      <c r="J137" s="10"/>
      <c r="K137" s="10"/>
      <c r="L137" s="10"/>
      <c r="M137" s="10"/>
      <c r="N137" s="10"/>
      <c r="O137" s="10"/>
      <c r="P137" s="10"/>
      <c r="Q137" s="10"/>
      <c r="R137" s="10"/>
      <c r="S137" s="10"/>
      <c r="T137" s="10"/>
      <c r="U137" s="10"/>
      <c r="V137" s="10"/>
      <c r="W137" s="10"/>
      <c r="X137" s="10"/>
      <c r="Y137" s="10"/>
      <c r="Z137" s="10"/>
      <c r="AA137" s="10"/>
    </row>
    <row r="138" ht="15.75" customHeight="1">
      <c r="A138" s="10"/>
      <c r="B138" s="20"/>
      <c r="C138" s="20"/>
      <c r="D138" s="12"/>
      <c r="E138" s="23"/>
      <c r="F138" s="23"/>
      <c r="G138" s="18"/>
      <c r="H138" s="12"/>
      <c r="I138" s="10"/>
      <c r="J138" s="10"/>
      <c r="K138" s="10"/>
      <c r="L138" s="10"/>
      <c r="M138" s="10"/>
      <c r="N138" s="10"/>
      <c r="O138" s="10"/>
      <c r="P138" s="10"/>
      <c r="Q138" s="10"/>
      <c r="R138" s="10"/>
      <c r="S138" s="10"/>
      <c r="T138" s="10"/>
      <c r="U138" s="10"/>
      <c r="V138" s="10"/>
      <c r="W138" s="10"/>
      <c r="X138" s="10"/>
      <c r="Y138" s="10"/>
      <c r="Z138" s="10"/>
      <c r="AA138" s="10"/>
    </row>
    <row r="139" ht="15.75" customHeight="1">
      <c r="A139" s="10"/>
      <c r="B139" s="20"/>
      <c r="C139" s="20"/>
      <c r="D139" s="12"/>
      <c r="E139" s="23"/>
      <c r="F139" s="23"/>
      <c r="G139" s="18"/>
      <c r="H139" s="12"/>
      <c r="I139" s="10"/>
      <c r="J139" s="10"/>
      <c r="K139" s="10"/>
      <c r="L139" s="10"/>
      <c r="M139" s="10"/>
      <c r="N139" s="10"/>
      <c r="O139" s="10"/>
      <c r="P139" s="10"/>
      <c r="Q139" s="10"/>
      <c r="R139" s="10"/>
      <c r="S139" s="10"/>
      <c r="T139" s="10"/>
      <c r="U139" s="10"/>
      <c r="V139" s="10"/>
      <c r="W139" s="10"/>
      <c r="X139" s="10"/>
      <c r="Y139" s="10"/>
      <c r="Z139" s="10"/>
      <c r="AA139" s="10"/>
    </row>
    <row r="140" ht="15.75" customHeight="1">
      <c r="A140" s="10"/>
      <c r="B140" s="20"/>
      <c r="C140" s="20"/>
      <c r="D140" s="12"/>
      <c r="E140" s="23"/>
      <c r="F140" s="23"/>
      <c r="G140" s="18"/>
      <c r="H140" s="12"/>
      <c r="I140" s="10"/>
      <c r="J140" s="10"/>
      <c r="K140" s="10"/>
      <c r="L140" s="10"/>
      <c r="M140" s="10"/>
      <c r="N140" s="10"/>
      <c r="O140" s="10"/>
      <c r="P140" s="10"/>
      <c r="Q140" s="10"/>
      <c r="R140" s="10"/>
      <c r="S140" s="10"/>
      <c r="T140" s="10"/>
      <c r="U140" s="10"/>
      <c r="V140" s="10"/>
      <c r="W140" s="10"/>
      <c r="X140" s="10"/>
      <c r="Y140" s="10"/>
      <c r="Z140" s="10"/>
      <c r="AA140" s="10"/>
    </row>
    <row r="141" ht="15.75" customHeight="1">
      <c r="A141" s="10"/>
      <c r="B141" s="20"/>
      <c r="C141" s="20"/>
      <c r="D141" s="12"/>
      <c r="E141" s="23"/>
      <c r="F141" s="23"/>
      <c r="G141" s="18"/>
      <c r="H141" s="12"/>
      <c r="I141" s="10"/>
      <c r="J141" s="10"/>
      <c r="K141" s="10"/>
      <c r="L141" s="10"/>
      <c r="M141" s="10"/>
      <c r="N141" s="10"/>
      <c r="O141" s="10"/>
      <c r="P141" s="10"/>
      <c r="Q141" s="10"/>
      <c r="R141" s="10"/>
      <c r="S141" s="10"/>
      <c r="T141" s="10"/>
      <c r="U141" s="10"/>
      <c r="V141" s="10"/>
      <c r="W141" s="10"/>
      <c r="X141" s="10"/>
      <c r="Y141" s="10"/>
      <c r="Z141" s="10"/>
      <c r="AA141" s="10"/>
    </row>
    <row r="142" ht="15.75" customHeight="1">
      <c r="A142" s="10"/>
      <c r="B142" s="20"/>
      <c r="C142" s="20"/>
      <c r="D142" s="12"/>
      <c r="E142" s="23"/>
      <c r="F142" s="23"/>
      <c r="G142" s="18"/>
      <c r="H142" s="12"/>
      <c r="I142" s="10"/>
      <c r="J142" s="10"/>
      <c r="K142" s="10"/>
      <c r="L142" s="10"/>
      <c r="M142" s="10"/>
      <c r="N142" s="10"/>
      <c r="O142" s="10"/>
      <c r="P142" s="10"/>
      <c r="Q142" s="10"/>
      <c r="R142" s="10"/>
      <c r="S142" s="10"/>
      <c r="T142" s="10"/>
      <c r="U142" s="10"/>
      <c r="V142" s="10"/>
      <c r="W142" s="10"/>
      <c r="X142" s="10"/>
      <c r="Y142" s="10"/>
      <c r="Z142" s="10"/>
      <c r="AA142" s="10"/>
    </row>
    <row r="143" ht="15.75" customHeight="1">
      <c r="A143" s="10"/>
      <c r="B143" s="20"/>
      <c r="C143" s="20"/>
      <c r="D143" s="12"/>
      <c r="E143" s="23"/>
      <c r="F143" s="23"/>
      <c r="G143" s="18"/>
      <c r="H143" s="12"/>
      <c r="I143" s="10"/>
      <c r="J143" s="10"/>
      <c r="K143" s="10"/>
      <c r="L143" s="10"/>
      <c r="M143" s="10"/>
      <c r="N143" s="10"/>
      <c r="O143" s="10"/>
      <c r="P143" s="10"/>
      <c r="Q143" s="10"/>
      <c r="R143" s="10"/>
      <c r="S143" s="10"/>
      <c r="T143" s="10"/>
      <c r="U143" s="10"/>
      <c r="V143" s="10"/>
      <c r="W143" s="10"/>
      <c r="X143" s="10"/>
      <c r="Y143" s="10"/>
      <c r="Z143" s="10"/>
      <c r="AA143" s="10"/>
    </row>
    <row r="144" ht="15.75" customHeight="1">
      <c r="A144" s="10"/>
      <c r="B144" s="20"/>
      <c r="C144" s="20"/>
      <c r="D144" s="12"/>
      <c r="E144" s="23"/>
      <c r="F144" s="23"/>
      <c r="G144" s="18"/>
      <c r="H144" s="12"/>
      <c r="I144" s="10"/>
      <c r="J144" s="10"/>
      <c r="K144" s="10"/>
      <c r="L144" s="10"/>
      <c r="M144" s="10"/>
      <c r="N144" s="10"/>
      <c r="O144" s="10"/>
      <c r="P144" s="10"/>
      <c r="Q144" s="10"/>
      <c r="R144" s="10"/>
      <c r="S144" s="10"/>
      <c r="T144" s="10"/>
      <c r="U144" s="10"/>
      <c r="V144" s="10"/>
      <c r="W144" s="10"/>
      <c r="X144" s="10"/>
      <c r="Y144" s="10"/>
      <c r="Z144" s="10"/>
      <c r="AA144" s="10"/>
    </row>
    <row r="145" ht="15.75" customHeight="1">
      <c r="A145" s="10"/>
      <c r="B145" s="20"/>
      <c r="C145" s="20"/>
      <c r="D145" s="12"/>
      <c r="E145" s="23"/>
      <c r="F145" s="23"/>
      <c r="G145" s="18"/>
      <c r="H145" s="12"/>
      <c r="I145" s="10"/>
      <c r="J145" s="10"/>
      <c r="K145" s="10"/>
      <c r="L145" s="10"/>
      <c r="M145" s="10"/>
      <c r="N145" s="10"/>
      <c r="O145" s="10"/>
      <c r="P145" s="10"/>
      <c r="Q145" s="10"/>
      <c r="R145" s="10"/>
      <c r="S145" s="10"/>
      <c r="T145" s="10"/>
      <c r="U145" s="10"/>
      <c r="V145" s="10"/>
      <c r="W145" s="10"/>
      <c r="X145" s="10"/>
      <c r="Y145" s="10"/>
      <c r="Z145" s="10"/>
      <c r="AA145" s="10"/>
    </row>
    <row r="146" ht="15.75" customHeight="1">
      <c r="A146" s="10"/>
      <c r="B146" s="20"/>
      <c r="C146" s="20"/>
      <c r="D146" s="12"/>
      <c r="E146" s="23"/>
      <c r="F146" s="23"/>
      <c r="G146" s="18"/>
      <c r="H146" s="12"/>
      <c r="I146" s="10"/>
      <c r="J146" s="10"/>
      <c r="K146" s="10"/>
      <c r="L146" s="10"/>
      <c r="M146" s="10"/>
      <c r="N146" s="10"/>
      <c r="O146" s="10"/>
      <c r="P146" s="10"/>
      <c r="Q146" s="10"/>
      <c r="R146" s="10"/>
      <c r="S146" s="10"/>
      <c r="T146" s="10"/>
      <c r="U146" s="10"/>
      <c r="V146" s="10"/>
      <c r="W146" s="10"/>
      <c r="X146" s="10"/>
      <c r="Y146" s="10"/>
      <c r="Z146" s="10"/>
      <c r="AA146" s="10"/>
    </row>
    <row r="147" ht="15.75" customHeight="1">
      <c r="A147" s="10"/>
      <c r="B147" s="20"/>
      <c r="C147" s="20"/>
      <c r="D147" s="12"/>
      <c r="E147" s="23"/>
      <c r="F147" s="23"/>
      <c r="G147" s="18"/>
      <c r="H147" s="12"/>
      <c r="I147" s="10"/>
      <c r="J147" s="10"/>
      <c r="K147" s="10"/>
      <c r="L147" s="10"/>
      <c r="M147" s="10"/>
      <c r="N147" s="10"/>
      <c r="O147" s="10"/>
      <c r="P147" s="10"/>
      <c r="Q147" s="10"/>
      <c r="R147" s="10"/>
      <c r="S147" s="10"/>
      <c r="T147" s="10"/>
      <c r="U147" s="10"/>
      <c r="V147" s="10"/>
      <c r="W147" s="10"/>
      <c r="X147" s="10"/>
      <c r="Y147" s="10"/>
      <c r="Z147" s="10"/>
      <c r="AA147" s="10"/>
    </row>
    <row r="148" ht="15.75" customHeight="1">
      <c r="A148" s="10"/>
      <c r="B148" s="20"/>
      <c r="C148" s="20"/>
      <c r="D148" s="12"/>
      <c r="E148" s="23"/>
      <c r="F148" s="23"/>
      <c r="G148" s="18"/>
      <c r="H148" s="12"/>
      <c r="I148" s="10"/>
      <c r="J148" s="10"/>
      <c r="K148" s="10"/>
      <c r="L148" s="10"/>
      <c r="M148" s="10"/>
      <c r="N148" s="10"/>
      <c r="O148" s="10"/>
      <c r="P148" s="10"/>
      <c r="Q148" s="10"/>
      <c r="R148" s="10"/>
      <c r="S148" s="10"/>
      <c r="T148" s="10"/>
      <c r="U148" s="10"/>
      <c r="V148" s="10"/>
      <c r="W148" s="10"/>
      <c r="X148" s="10"/>
      <c r="Y148" s="10"/>
      <c r="Z148" s="10"/>
      <c r="AA148" s="10"/>
    </row>
    <row r="149" ht="15.75" customHeight="1">
      <c r="A149" s="10"/>
      <c r="B149" s="20"/>
      <c r="C149" s="20"/>
      <c r="D149" s="12"/>
      <c r="E149" s="23"/>
      <c r="F149" s="23"/>
      <c r="G149" s="18"/>
      <c r="H149" s="12"/>
      <c r="I149" s="10"/>
      <c r="J149" s="10"/>
      <c r="K149" s="10"/>
      <c r="L149" s="10"/>
      <c r="M149" s="10"/>
      <c r="N149" s="10"/>
      <c r="O149" s="10"/>
      <c r="P149" s="10"/>
      <c r="Q149" s="10"/>
      <c r="R149" s="10"/>
      <c r="S149" s="10"/>
      <c r="T149" s="10"/>
      <c r="U149" s="10"/>
      <c r="V149" s="10"/>
      <c r="W149" s="10"/>
      <c r="X149" s="10"/>
      <c r="Y149" s="10"/>
      <c r="Z149" s="10"/>
      <c r="AA149" s="10"/>
    </row>
    <row r="150" ht="15.75" customHeight="1">
      <c r="A150" s="10"/>
      <c r="B150" s="20"/>
      <c r="C150" s="20"/>
      <c r="D150" s="12"/>
      <c r="E150" s="23"/>
      <c r="F150" s="23"/>
      <c r="G150" s="18"/>
      <c r="H150" s="12"/>
      <c r="I150" s="10"/>
      <c r="J150" s="10"/>
      <c r="K150" s="10"/>
      <c r="L150" s="10"/>
      <c r="M150" s="10"/>
      <c r="N150" s="10"/>
      <c r="O150" s="10"/>
      <c r="P150" s="10"/>
      <c r="Q150" s="10"/>
      <c r="R150" s="10"/>
      <c r="S150" s="10"/>
      <c r="T150" s="10"/>
      <c r="U150" s="10"/>
      <c r="V150" s="10"/>
      <c r="W150" s="10"/>
      <c r="X150" s="10"/>
      <c r="Y150" s="10"/>
      <c r="Z150" s="10"/>
      <c r="AA150" s="10"/>
    </row>
    <row r="151" ht="15.75" customHeight="1">
      <c r="A151" s="10"/>
      <c r="B151" s="20"/>
      <c r="C151" s="20"/>
      <c r="D151" s="12"/>
      <c r="E151" s="23"/>
      <c r="F151" s="23"/>
      <c r="G151" s="18"/>
      <c r="H151" s="12"/>
      <c r="I151" s="10"/>
      <c r="J151" s="10"/>
      <c r="K151" s="10"/>
      <c r="L151" s="10"/>
      <c r="M151" s="10"/>
      <c r="N151" s="10"/>
      <c r="O151" s="10"/>
      <c r="P151" s="10"/>
      <c r="Q151" s="10"/>
      <c r="R151" s="10"/>
      <c r="S151" s="10"/>
      <c r="T151" s="10"/>
      <c r="U151" s="10"/>
      <c r="V151" s="10"/>
      <c r="W151" s="10"/>
      <c r="X151" s="10"/>
      <c r="Y151" s="10"/>
      <c r="Z151" s="10"/>
      <c r="AA151" s="10"/>
    </row>
    <row r="152" ht="15.75" customHeight="1">
      <c r="A152" s="10"/>
      <c r="B152" s="20"/>
      <c r="C152" s="20"/>
      <c r="D152" s="12"/>
      <c r="E152" s="23"/>
      <c r="F152" s="23"/>
      <c r="G152" s="18"/>
      <c r="H152" s="12"/>
      <c r="I152" s="10"/>
      <c r="J152" s="10"/>
      <c r="K152" s="10"/>
      <c r="L152" s="10"/>
      <c r="M152" s="10"/>
      <c r="N152" s="10"/>
      <c r="O152" s="10"/>
      <c r="P152" s="10"/>
      <c r="Q152" s="10"/>
      <c r="R152" s="10"/>
      <c r="S152" s="10"/>
      <c r="T152" s="10"/>
      <c r="U152" s="10"/>
      <c r="V152" s="10"/>
      <c r="W152" s="10"/>
      <c r="X152" s="10"/>
      <c r="Y152" s="10"/>
      <c r="Z152" s="10"/>
      <c r="AA152" s="10"/>
    </row>
    <row r="153" ht="15.75" customHeight="1">
      <c r="A153" s="10"/>
      <c r="B153" s="20"/>
      <c r="C153" s="20"/>
      <c r="D153" s="12"/>
      <c r="E153" s="23"/>
      <c r="F153" s="23"/>
      <c r="G153" s="18"/>
      <c r="H153" s="12"/>
      <c r="I153" s="10"/>
      <c r="J153" s="10"/>
      <c r="K153" s="10"/>
      <c r="L153" s="10"/>
      <c r="M153" s="10"/>
      <c r="N153" s="10"/>
      <c r="O153" s="10"/>
      <c r="P153" s="10"/>
      <c r="Q153" s="10"/>
      <c r="R153" s="10"/>
      <c r="S153" s="10"/>
      <c r="T153" s="10"/>
      <c r="U153" s="10"/>
      <c r="V153" s="10"/>
      <c r="W153" s="10"/>
      <c r="X153" s="10"/>
      <c r="Y153" s="10"/>
      <c r="Z153" s="10"/>
      <c r="AA153" s="10"/>
    </row>
    <row r="154" ht="15.75" customHeight="1">
      <c r="A154" s="10"/>
      <c r="B154" s="20"/>
      <c r="C154" s="20"/>
      <c r="D154" s="12"/>
      <c r="E154" s="23"/>
      <c r="F154" s="23"/>
      <c r="G154" s="18"/>
      <c r="H154" s="12"/>
      <c r="I154" s="10"/>
      <c r="J154" s="10"/>
      <c r="K154" s="10"/>
      <c r="L154" s="10"/>
      <c r="M154" s="10"/>
      <c r="N154" s="10"/>
      <c r="O154" s="10"/>
      <c r="P154" s="10"/>
      <c r="Q154" s="10"/>
      <c r="R154" s="10"/>
      <c r="S154" s="10"/>
      <c r="T154" s="10"/>
      <c r="U154" s="10"/>
      <c r="V154" s="10"/>
      <c r="W154" s="10"/>
      <c r="X154" s="10"/>
      <c r="Y154" s="10"/>
      <c r="Z154" s="10"/>
      <c r="AA154" s="10"/>
    </row>
    <row r="155" ht="15.75" customHeight="1">
      <c r="A155" s="10"/>
      <c r="B155" s="20"/>
      <c r="C155" s="20"/>
      <c r="D155" s="12"/>
      <c r="E155" s="23"/>
      <c r="F155" s="23"/>
      <c r="G155" s="18"/>
      <c r="H155" s="12"/>
      <c r="I155" s="10"/>
      <c r="J155" s="10"/>
      <c r="K155" s="10"/>
      <c r="L155" s="10"/>
      <c r="M155" s="10"/>
      <c r="N155" s="10"/>
      <c r="O155" s="10"/>
      <c r="P155" s="10"/>
      <c r="Q155" s="10"/>
      <c r="R155" s="10"/>
      <c r="S155" s="10"/>
      <c r="T155" s="10"/>
      <c r="U155" s="10"/>
      <c r="V155" s="10"/>
      <c r="W155" s="10"/>
      <c r="X155" s="10"/>
      <c r="Y155" s="10"/>
      <c r="Z155" s="10"/>
      <c r="AA155" s="10"/>
    </row>
    <row r="156" ht="15.75" customHeight="1">
      <c r="A156" s="10"/>
      <c r="B156" s="20"/>
      <c r="C156" s="20"/>
      <c r="D156" s="12"/>
      <c r="E156" s="23"/>
      <c r="F156" s="23"/>
      <c r="G156" s="18"/>
      <c r="H156" s="12"/>
      <c r="I156" s="10"/>
      <c r="J156" s="10"/>
      <c r="K156" s="10"/>
      <c r="L156" s="10"/>
      <c r="M156" s="10"/>
      <c r="N156" s="10"/>
      <c r="O156" s="10"/>
      <c r="P156" s="10"/>
      <c r="Q156" s="10"/>
      <c r="R156" s="10"/>
      <c r="S156" s="10"/>
      <c r="T156" s="10"/>
      <c r="U156" s="10"/>
      <c r="V156" s="10"/>
      <c r="W156" s="10"/>
      <c r="X156" s="10"/>
      <c r="Y156" s="10"/>
      <c r="Z156" s="10"/>
      <c r="AA156" s="10"/>
    </row>
    <row r="157" ht="15.75" customHeight="1">
      <c r="A157" s="10"/>
      <c r="B157" s="20"/>
      <c r="C157" s="20"/>
      <c r="D157" s="12"/>
      <c r="E157" s="23"/>
      <c r="F157" s="23"/>
      <c r="G157" s="18"/>
      <c r="H157" s="12"/>
      <c r="I157" s="10"/>
      <c r="J157" s="10"/>
      <c r="K157" s="10"/>
      <c r="L157" s="10"/>
      <c r="M157" s="10"/>
      <c r="N157" s="10"/>
      <c r="O157" s="10"/>
      <c r="P157" s="10"/>
      <c r="Q157" s="10"/>
      <c r="R157" s="10"/>
      <c r="S157" s="10"/>
      <c r="T157" s="10"/>
      <c r="U157" s="10"/>
      <c r="V157" s="10"/>
      <c r="W157" s="10"/>
      <c r="X157" s="10"/>
      <c r="Y157" s="10"/>
      <c r="Z157" s="10"/>
      <c r="AA157" s="10"/>
    </row>
    <row r="158" ht="15.75" customHeight="1">
      <c r="A158" s="10"/>
      <c r="B158" s="20"/>
      <c r="C158" s="20"/>
      <c r="D158" s="12"/>
      <c r="E158" s="23"/>
      <c r="F158" s="23"/>
      <c r="G158" s="18"/>
      <c r="H158" s="12"/>
      <c r="I158" s="10"/>
      <c r="J158" s="10"/>
      <c r="K158" s="10"/>
      <c r="L158" s="10"/>
      <c r="M158" s="10"/>
      <c r="N158" s="10"/>
      <c r="O158" s="10"/>
      <c r="P158" s="10"/>
      <c r="Q158" s="10"/>
      <c r="R158" s="10"/>
      <c r="S158" s="10"/>
      <c r="T158" s="10"/>
      <c r="U158" s="10"/>
      <c r="V158" s="10"/>
      <c r="W158" s="10"/>
      <c r="X158" s="10"/>
      <c r="Y158" s="10"/>
      <c r="Z158" s="10"/>
      <c r="AA158" s="10"/>
    </row>
    <row r="159" ht="15.75" customHeight="1">
      <c r="A159" s="10"/>
      <c r="B159" s="20"/>
      <c r="C159" s="20"/>
      <c r="D159" s="12"/>
      <c r="E159" s="23"/>
      <c r="F159" s="23"/>
      <c r="G159" s="18"/>
      <c r="H159" s="12"/>
      <c r="I159" s="10"/>
      <c r="J159" s="10"/>
      <c r="K159" s="10"/>
      <c r="L159" s="10"/>
      <c r="M159" s="10"/>
      <c r="N159" s="10"/>
      <c r="O159" s="10"/>
      <c r="P159" s="10"/>
      <c r="Q159" s="10"/>
      <c r="R159" s="10"/>
      <c r="S159" s="10"/>
      <c r="T159" s="10"/>
      <c r="U159" s="10"/>
      <c r="V159" s="10"/>
      <c r="W159" s="10"/>
      <c r="X159" s="10"/>
      <c r="Y159" s="10"/>
      <c r="Z159" s="10"/>
      <c r="AA159" s="10"/>
    </row>
    <row r="160" ht="15.75" customHeight="1">
      <c r="A160" s="10"/>
      <c r="B160" s="20"/>
      <c r="C160" s="20"/>
      <c r="D160" s="12"/>
      <c r="E160" s="23"/>
      <c r="F160" s="23"/>
      <c r="G160" s="18"/>
      <c r="H160" s="12"/>
      <c r="I160" s="10"/>
      <c r="J160" s="10"/>
      <c r="K160" s="10"/>
      <c r="L160" s="10"/>
      <c r="M160" s="10"/>
      <c r="N160" s="10"/>
      <c r="O160" s="10"/>
      <c r="P160" s="10"/>
      <c r="Q160" s="10"/>
      <c r="R160" s="10"/>
      <c r="S160" s="10"/>
      <c r="T160" s="10"/>
      <c r="U160" s="10"/>
      <c r="V160" s="10"/>
      <c r="W160" s="10"/>
      <c r="X160" s="10"/>
      <c r="Y160" s="10"/>
      <c r="Z160" s="10"/>
      <c r="AA160" s="10"/>
    </row>
    <row r="161" ht="15.75" customHeight="1">
      <c r="A161" s="10"/>
      <c r="B161" s="20"/>
      <c r="C161" s="20"/>
      <c r="D161" s="12"/>
      <c r="E161" s="23"/>
      <c r="F161" s="23"/>
      <c r="G161" s="18"/>
      <c r="H161" s="12"/>
      <c r="I161" s="10"/>
      <c r="J161" s="10"/>
      <c r="K161" s="10"/>
      <c r="L161" s="10"/>
      <c r="M161" s="10"/>
      <c r="N161" s="10"/>
      <c r="O161" s="10"/>
      <c r="P161" s="10"/>
      <c r="Q161" s="10"/>
      <c r="R161" s="10"/>
      <c r="S161" s="10"/>
      <c r="T161" s="10"/>
      <c r="U161" s="10"/>
      <c r="V161" s="10"/>
      <c r="W161" s="10"/>
      <c r="X161" s="10"/>
      <c r="Y161" s="10"/>
      <c r="Z161" s="10"/>
      <c r="AA161" s="10"/>
    </row>
    <row r="162" ht="15.75" customHeight="1">
      <c r="A162" s="10"/>
      <c r="B162" s="20"/>
      <c r="C162" s="20"/>
      <c r="D162" s="12"/>
      <c r="E162" s="23"/>
      <c r="F162" s="23"/>
      <c r="G162" s="18"/>
      <c r="H162" s="12"/>
      <c r="I162" s="10"/>
      <c r="J162" s="10"/>
      <c r="K162" s="10"/>
      <c r="L162" s="10"/>
      <c r="M162" s="10"/>
      <c r="N162" s="10"/>
      <c r="O162" s="10"/>
      <c r="P162" s="10"/>
      <c r="Q162" s="10"/>
      <c r="R162" s="10"/>
      <c r="S162" s="10"/>
      <c r="T162" s="10"/>
      <c r="U162" s="10"/>
      <c r="V162" s="10"/>
      <c r="W162" s="10"/>
      <c r="X162" s="10"/>
      <c r="Y162" s="10"/>
      <c r="Z162" s="10"/>
      <c r="AA162" s="10"/>
    </row>
    <row r="163" ht="15.75" customHeight="1">
      <c r="A163" s="10"/>
      <c r="B163" s="20"/>
      <c r="C163" s="20"/>
      <c r="D163" s="12"/>
      <c r="E163" s="23"/>
      <c r="F163" s="23"/>
      <c r="G163" s="18"/>
      <c r="H163" s="12"/>
      <c r="I163" s="10"/>
      <c r="J163" s="10"/>
      <c r="K163" s="10"/>
      <c r="L163" s="10"/>
      <c r="M163" s="10"/>
      <c r="N163" s="10"/>
      <c r="O163" s="10"/>
      <c r="P163" s="10"/>
      <c r="Q163" s="10"/>
      <c r="R163" s="10"/>
      <c r="S163" s="10"/>
      <c r="T163" s="10"/>
      <c r="U163" s="10"/>
      <c r="V163" s="10"/>
      <c r="W163" s="10"/>
      <c r="X163" s="10"/>
      <c r="Y163" s="10"/>
      <c r="Z163" s="10"/>
      <c r="AA163" s="10"/>
    </row>
    <row r="164" ht="15.75" customHeight="1">
      <c r="A164" s="10"/>
      <c r="B164" s="20"/>
      <c r="C164" s="20"/>
      <c r="D164" s="12"/>
      <c r="E164" s="23"/>
      <c r="F164" s="23"/>
      <c r="G164" s="18"/>
      <c r="H164" s="12"/>
      <c r="I164" s="10"/>
      <c r="J164" s="10"/>
      <c r="K164" s="10"/>
      <c r="L164" s="10"/>
      <c r="M164" s="10"/>
      <c r="N164" s="10"/>
      <c r="O164" s="10"/>
      <c r="P164" s="10"/>
      <c r="Q164" s="10"/>
      <c r="R164" s="10"/>
      <c r="S164" s="10"/>
      <c r="T164" s="10"/>
      <c r="U164" s="10"/>
      <c r="V164" s="10"/>
      <c r="W164" s="10"/>
      <c r="X164" s="10"/>
      <c r="Y164" s="10"/>
      <c r="Z164" s="10"/>
      <c r="AA164" s="10"/>
    </row>
    <row r="165" ht="15.75" customHeight="1">
      <c r="A165" s="10"/>
      <c r="B165" s="20"/>
      <c r="C165" s="20"/>
      <c r="D165" s="12"/>
      <c r="E165" s="23"/>
      <c r="F165" s="23"/>
      <c r="G165" s="18"/>
      <c r="H165" s="12"/>
      <c r="I165" s="10"/>
      <c r="J165" s="10"/>
      <c r="K165" s="10"/>
      <c r="L165" s="10"/>
      <c r="M165" s="10"/>
      <c r="N165" s="10"/>
      <c r="O165" s="10"/>
      <c r="P165" s="10"/>
      <c r="Q165" s="10"/>
      <c r="R165" s="10"/>
      <c r="S165" s="10"/>
      <c r="T165" s="10"/>
      <c r="U165" s="10"/>
      <c r="V165" s="10"/>
      <c r="W165" s="10"/>
      <c r="X165" s="10"/>
      <c r="Y165" s="10"/>
      <c r="Z165" s="10"/>
      <c r="AA165" s="10"/>
    </row>
    <row r="166" ht="15.75" customHeight="1">
      <c r="A166" s="10"/>
      <c r="B166" s="20"/>
      <c r="C166" s="20"/>
      <c r="D166" s="12"/>
      <c r="E166" s="23"/>
      <c r="F166" s="23"/>
      <c r="G166" s="18"/>
      <c r="H166" s="12"/>
      <c r="I166" s="10"/>
      <c r="J166" s="10"/>
      <c r="K166" s="10"/>
      <c r="L166" s="10"/>
      <c r="M166" s="10"/>
      <c r="N166" s="10"/>
      <c r="O166" s="10"/>
      <c r="P166" s="10"/>
      <c r="Q166" s="10"/>
      <c r="R166" s="10"/>
      <c r="S166" s="10"/>
      <c r="T166" s="10"/>
      <c r="U166" s="10"/>
      <c r="V166" s="10"/>
      <c r="W166" s="10"/>
      <c r="X166" s="10"/>
      <c r="Y166" s="10"/>
      <c r="Z166" s="10"/>
      <c r="AA166" s="10"/>
    </row>
    <row r="167" ht="15.75" customHeight="1">
      <c r="A167" s="10"/>
      <c r="B167" s="20"/>
      <c r="C167" s="20"/>
      <c r="D167" s="12"/>
      <c r="E167" s="23"/>
      <c r="F167" s="23"/>
      <c r="G167" s="18"/>
      <c r="H167" s="12"/>
      <c r="I167" s="10"/>
      <c r="J167" s="10"/>
      <c r="K167" s="10"/>
      <c r="L167" s="10"/>
      <c r="M167" s="10"/>
      <c r="N167" s="10"/>
      <c r="O167" s="10"/>
      <c r="P167" s="10"/>
      <c r="Q167" s="10"/>
      <c r="R167" s="10"/>
      <c r="S167" s="10"/>
      <c r="T167" s="10"/>
      <c r="U167" s="10"/>
      <c r="V167" s="10"/>
      <c r="W167" s="10"/>
      <c r="X167" s="10"/>
      <c r="Y167" s="10"/>
      <c r="Z167" s="10"/>
      <c r="AA167" s="10"/>
    </row>
    <row r="168" ht="15.75" customHeight="1">
      <c r="A168" s="10"/>
      <c r="B168" s="20"/>
      <c r="C168" s="20"/>
      <c r="D168" s="12"/>
      <c r="E168" s="23"/>
      <c r="F168" s="23"/>
      <c r="G168" s="18"/>
      <c r="H168" s="12"/>
      <c r="I168" s="10"/>
      <c r="J168" s="10"/>
      <c r="K168" s="10"/>
      <c r="L168" s="10"/>
      <c r="M168" s="10"/>
      <c r="N168" s="10"/>
      <c r="O168" s="10"/>
      <c r="P168" s="10"/>
      <c r="Q168" s="10"/>
      <c r="R168" s="10"/>
      <c r="S168" s="10"/>
      <c r="T168" s="10"/>
      <c r="U168" s="10"/>
      <c r="V168" s="10"/>
      <c r="W168" s="10"/>
      <c r="X168" s="10"/>
      <c r="Y168" s="10"/>
      <c r="Z168" s="10"/>
      <c r="AA168" s="10"/>
    </row>
    <row r="169" ht="15.75" customHeight="1">
      <c r="A169" s="10"/>
      <c r="B169" s="20"/>
      <c r="C169" s="20"/>
      <c r="D169" s="12"/>
      <c r="E169" s="23"/>
      <c r="F169" s="23"/>
      <c r="G169" s="18"/>
      <c r="H169" s="12"/>
      <c r="I169" s="10"/>
      <c r="J169" s="10"/>
      <c r="K169" s="10"/>
      <c r="L169" s="10"/>
      <c r="M169" s="10"/>
      <c r="N169" s="10"/>
      <c r="O169" s="10"/>
      <c r="P169" s="10"/>
      <c r="Q169" s="10"/>
      <c r="R169" s="10"/>
      <c r="S169" s="10"/>
      <c r="T169" s="10"/>
      <c r="U169" s="10"/>
      <c r="V169" s="10"/>
      <c r="W169" s="10"/>
      <c r="X169" s="10"/>
      <c r="Y169" s="10"/>
      <c r="Z169" s="10"/>
      <c r="AA169" s="10"/>
    </row>
    <row r="170" ht="15.75" customHeight="1">
      <c r="A170" s="10"/>
      <c r="B170" s="20"/>
      <c r="C170" s="20"/>
      <c r="D170" s="12"/>
      <c r="E170" s="23"/>
      <c r="F170" s="23"/>
      <c r="G170" s="18"/>
      <c r="H170" s="12"/>
      <c r="I170" s="10"/>
      <c r="J170" s="10"/>
      <c r="K170" s="10"/>
      <c r="L170" s="10"/>
      <c r="M170" s="10"/>
      <c r="N170" s="10"/>
      <c r="O170" s="10"/>
      <c r="P170" s="10"/>
      <c r="Q170" s="10"/>
      <c r="R170" s="10"/>
      <c r="S170" s="10"/>
      <c r="T170" s="10"/>
      <c r="U170" s="10"/>
      <c r="V170" s="10"/>
      <c r="W170" s="10"/>
      <c r="X170" s="10"/>
      <c r="Y170" s="10"/>
      <c r="Z170" s="10"/>
      <c r="AA170" s="10"/>
    </row>
    <row r="171" ht="15.75" customHeight="1">
      <c r="A171" s="10"/>
      <c r="B171" s="20"/>
      <c r="C171" s="20"/>
      <c r="D171" s="12"/>
      <c r="E171" s="23"/>
      <c r="F171" s="23"/>
      <c r="G171" s="18"/>
      <c r="H171" s="12"/>
      <c r="I171" s="10"/>
      <c r="J171" s="10"/>
      <c r="K171" s="10"/>
      <c r="L171" s="10"/>
      <c r="M171" s="10"/>
      <c r="N171" s="10"/>
      <c r="O171" s="10"/>
      <c r="P171" s="10"/>
      <c r="Q171" s="10"/>
      <c r="R171" s="10"/>
      <c r="S171" s="10"/>
      <c r="T171" s="10"/>
      <c r="U171" s="10"/>
      <c r="V171" s="10"/>
      <c r="W171" s="10"/>
      <c r="X171" s="10"/>
      <c r="Y171" s="10"/>
      <c r="Z171" s="10"/>
      <c r="AA171" s="10"/>
    </row>
    <row r="172" ht="15.75" customHeight="1">
      <c r="A172" s="10"/>
      <c r="B172" s="20"/>
      <c r="C172" s="20"/>
      <c r="D172" s="12"/>
      <c r="E172" s="23"/>
      <c r="F172" s="23"/>
      <c r="G172" s="18"/>
      <c r="H172" s="12"/>
      <c r="I172" s="10"/>
      <c r="J172" s="10"/>
      <c r="K172" s="10"/>
      <c r="L172" s="10"/>
      <c r="M172" s="10"/>
      <c r="N172" s="10"/>
      <c r="O172" s="10"/>
      <c r="P172" s="10"/>
      <c r="Q172" s="10"/>
      <c r="R172" s="10"/>
      <c r="S172" s="10"/>
      <c r="T172" s="10"/>
      <c r="U172" s="10"/>
      <c r="V172" s="10"/>
      <c r="W172" s="10"/>
      <c r="X172" s="10"/>
      <c r="Y172" s="10"/>
      <c r="Z172" s="10"/>
      <c r="AA172" s="10"/>
    </row>
    <row r="173" ht="15.75" customHeight="1">
      <c r="A173" s="10"/>
      <c r="B173" s="20"/>
      <c r="C173" s="20"/>
      <c r="D173" s="12"/>
      <c r="E173" s="23"/>
      <c r="F173" s="23"/>
      <c r="G173" s="18"/>
      <c r="H173" s="12"/>
      <c r="I173" s="10"/>
      <c r="J173" s="10"/>
      <c r="K173" s="10"/>
      <c r="L173" s="10"/>
      <c r="M173" s="10"/>
      <c r="N173" s="10"/>
      <c r="O173" s="10"/>
      <c r="P173" s="10"/>
      <c r="Q173" s="10"/>
      <c r="R173" s="10"/>
      <c r="S173" s="10"/>
      <c r="T173" s="10"/>
      <c r="U173" s="10"/>
      <c r="V173" s="10"/>
      <c r="W173" s="10"/>
      <c r="X173" s="10"/>
      <c r="Y173" s="10"/>
      <c r="Z173" s="10"/>
      <c r="AA173" s="10"/>
    </row>
    <row r="174" ht="15.75" customHeight="1">
      <c r="A174" s="10"/>
      <c r="B174" s="20"/>
      <c r="C174" s="20"/>
      <c r="D174" s="12"/>
      <c r="E174" s="23"/>
      <c r="F174" s="23"/>
      <c r="G174" s="18"/>
      <c r="H174" s="12"/>
      <c r="I174" s="10"/>
      <c r="J174" s="10"/>
      <c r="K174" s="10"/>
      <c r="L174" s="10"/>
      <c r="M174" s="10"/>
      <c r="N174" s="10"/>
      <c r="O174" s="10"/>
      <c r="P174" s="10"/>
      <c r="Q174" s="10"/>
      <c r="R174" s="10"/>
      <c r="S174" s="10"/>
      <c r="T174" s="10"/>
      <c r="U174" s="10"/>
      <c r="V174" s="10"/>
      <c r="W174" s="10"/>
      <c r="X174" s="10"/>
      <c r="Y174" s="10"/>
      <c r="Z174" s="10"/>
      <c r="AA174" s="10"/>
    </row>
    <row r="175" ht="15.75" customHeight="1">
      <c r="A175" s="10"/>
      <c r="B175" s="20"/>
      <c r="C175" s="20"/>
      <c r="D175" s="12"/>
      <c r="E175" s="23"/>
      <c r="F175" s="23"/>
      <c r="G175" s="18"/>
      <c r="H175" s="12"/>
      <c r="I175" s="10"/>
      <c r="J175" s="10"/>
      <c r="K175" s="10"/>
      <c r="L175" s="10"/>
      <c r="M175" s="10"/>
      <c r="N175" s="10"/>
      <c r="O175" s="10"/>
      <c r="P175" s="10"/>
      <c r="Q175" s="10"/>
      <c r="R175" s="10"/>
      <c r="S175" s="10"/>
      <c r="T175" s="10"/>
      <c r="U175" s="10"/>
      <c r="V175" s="10"/>
      <c r="W175" s="10"/>
      <c r="X175" s="10"/>
      <c r="Y175" s="10"/>
      <c r="Z175" s="10"/>
      <c r="AA175" s="10"/>
    </row>
    <row r="176" ht="15.75" customHeight="1">
      <c r="A176" s="10"/>
      <c r="B176" s="20"/>
      <c r="C176" s="20"/>
      <c r="D176" s="12"/>
      <c r="E176" s="23"/>
      <c r="F176" s="23"/>
      <c r="G176" s="18"/>
      <c r="H176" s="12"/>
      <c r="I176" s="10"/>
      <c r="J176" s="10"/>
      <c r="K176" s="10"/>
      <c r="L176" s="10"/>
      <c r="M176" s="10"/>
      <c r="N176" s="10"/>
      <c r="O176" s="10"/>
      <c r="P176" s="10"/>
      <c r="Q176" s="10"/>
      <c r="R176" s="10"/>
      <c r="S176" s="10"/>
      <c r="T176" s="10"/>
      <c r="U176" s="10"/>
      <c r="V176" s="10"/>
      <c r="W176" s="10"/>
      <c r="X176" s="10"/>
      <c r="Y176" s="10"/>
      <c r="Z176" s="10"/>
      <c r="AA176" s="10"/>
    </row>
    <row r="177" ht="15.75" customHeight="1">
      <c r="A177" s="10"/>
      <c r="B177" s="20"/>
      <c r="C177" s="20"/>
      <c r="D177" s="12"/>
      <c r="E177" s="23"/>
      <c r="F177" s="23"/>
      <c r="G177" s="18"/>
      <c r="H177" s="12"/>
      <c r="I177" s="10"/>
      <c r="J177" s="10"/>
      <c r="K177" s="10"/>
      <c r="L177" s="10"/>
      <c r="M177" s="10"/>
      <c r="N177" s="10"/>
      <c r="O177" s="10"/>
      <c r="P177" s="10"/>
      <c r="Q177" s="10"/>
      <c r="R177" s="10"/>
      <c r="S177" s="10"/>
      <c r="T177" s="10"/>
      <c r="U177" s="10"/>
      <c r="V177" s="10"/>
      <c r="W177" s="10"/>
      <c r="X177" s="10"/>
      <c r="Y177" s="10"/>
      <c r="Z177" s="10"/>
      <c r="AA177" s="10"/>
    </row>
    <row r="178" ht="15.75" customHeight="1">
      <c r="A178" s="10"/>
      <c r="B178" s="20"/>
      <c r="C178" s="20"/>
      <c r="D178" s="12"/>
      <c r="E178" s="23"/>
      <c r="F178" s="23"/>
      <c r="G178" s="18"/>
      <c r="H178" s="12"/>
      <c r="I178" s="10"/>
      <c r="J178" s="10"/>
      <c r="K178" s="10"/>
      <c r="L178" s="10"/>
      <c r="M178" s="10"/>
      <c r="N178" s="10"/>
      <c r="O178" s="10"/>
      <c r="P178" s="10"/>
      <c r="Q178" s="10"/>
      <c r="R178" s="10"/>
      <c r="S178" s="10"/>
      <c r="T178" s="10"/>
      <c r="U178" s="10"/>
      <c r="V178" s="10"/>
      <c r="W178" s="10"/>
      <c r="X178" s="10"/>
      <c r="Y178" s="10"/>
      <c r="Z178" s="10"/>
      <c r="AA178" s="10"/>
    </row>
    <row r="179" ht="15.75" customHeight="1">
      <c r="A179" s="10"/>
      <c r="B179" s="20"/>
      <c r="C179" s="20"/>
      <c r="D179" s="12"/>
      <c r="E179" s="23"/>
      <c r="F179" s="23"/>
      <c r="G179" s="18"/>
      <c r="H179" s="12"/>
      <c r="I179" s="10"/>
      <c r="J179" s="10"/>
      <c r="K179" s="10"/>
      <c r="L179" s="10"/>
      <c r="M179" s="10"/>
      <c r="N179" s="10"/>
      <c r="O179" s="10"/>
      <c r="P179" s="10"/>
      <c r="Q179" s="10"/>
      <c r="R179" s="10"/>
      <c r="S179" s="10"/>
      <c r="T179" s="10"/>
      <c r="U179" s="10"/>
      <c r="V179" s="10"/>
      <c r="W179" s="10"/>
      <c r="X179" s="10"/>
      <c r="Y179" s="10"/>
      <c r="Z179" s="10"/>
      <c r="AA179" s="10"/>
    </row>
    <row r="180" ht="15.75" customHeight="1">
      <c r="A180" s="10"/>
      <c r="B180" s="20"/>
      <c r="C180" s="20"/>
      <c r="D180" s="12"/>
      <c r="E180" s="23"/>
      <c r="F180" s="23"/>
      <c r="G180" s="18"/>
      <c r="H180" s="12"/>
      <c r="I180" s="10"/>
      <c r="J180" s="10"/>
      <c r="K180" s="10"/>
      <c r="L180" s="10"/>
      <c r="M180" s="10"/>
      <c r="N180" s="10"/>
      <c r="O180" s="10"/>
      <c r="P180" s="10"/>
      <c r="Q180" s="10"/>
      <c r="R180" s="10"/>
      <c r="S180" s="10"/>
      <c r="T180" s="10"/>
      <c r="U180" s="10"/>
      <c r="V180" s="10"/>
      <c r="W180" s="10"/>
      <c r="X180" s="10"/>
      <c r="Y180" s="10"/>
      <c r="Z180" s="10"/>
      <c r="AA180" s="10"/>
    </row>
    <row r="181" ht="15.75" customHeight="1">
      <c r="A181" s="10"/>
      <c r="B181" s="20"/>
      <c r="C181" s="20"/>
      <c r="D181" s="12"/>
      <c r="E181" s="23"/>
      <c r="F181" s="23"/>
      <c r="G181" s="18"/>
      <c r="H181" s="12"/>
      <c r="I181" s="10"/>
      <c r="J181" s="10"/>
      <c r="K181" s="10"/>
      <c r="L181" s="10"/>
      <c r="M181" s="10"/>
      <c r="N181" s="10"/>
      <c r="O181" s="10"/>
      <c r="P181" s="10"/>
      <c r="Q181" s="10"/>
      <c r="R181" s="10"/>
      <c r="S181" s="10"/>
      <c r="T181" s="10"/>
      <c r="U181" s="10"/>
      <c r="V181" s="10"/>
      <c r="W181" s="10"/>
      <c r="X181" s="10"/>
      <c r="Y181" s="10"/>
      <c r="Z181" s="10"/>
      <c r="AA181" s="10"/>
    </row>
    <row r="182" ht="15.75" customHeight="1">
      <c r="A182" s="10"/>
      <c r="B182" s="20"/>
      <c r="C182" s="20"/>
      <c r="D182" s="12"/>
      <c r="E182" s="23"/>
      <c r="F182" s="23"/>
      <c r="G182" s="18"/>
      <c r="H182" s="12"/>
      <c r="I182" s="10"/>
      <c r="J182" s="10"/>
      <c r="K182" s="10"/>
      <c r="L182" s="10"/>
      <c r="M182" s="10"/>
      <c r="N182" s="10"/>
      <c r="O182" s="10"/>
      <c r="P182" s="10"/>
      <c r="Q182" s="10"/>
      <c r="R182" s="10"/>
      <c r="S182" s="10"/>
      <c r="T182" s="10"/>
      <c r="U182" s="10"/>
      <c r="V182" s="10"/>
      <c r="W182" s="10"/>
      <c r="X182" s="10"/>
      <c r="Y182" s="10"/>
      <c r="Z182" s="10"/>
      <c r="AA182" s="10"/>
    </row>
    <row r="183" ht="15.75" customHeight="1">
      <c r="A183" s="10"/>
      <c r="B183" s="20"/>
      <c r="C183" s="20"/>
      <c r="D183" s="12"/>
      <c r="E183" s="23"/>
      <c r="F183" s="23"/>
      <c r="G183" s="18"/>
      <c r="H183" s="12"/>
      <c r="I183" s="10"/>
      <c r="J183" s="10"/>
      <c r="K183" s="10"/>
      <c r="L183" s="10"/>
      <c r="M183" s="10"/>
      <c r="N183" s="10"/>
      <c r="O183" s="10"/>
      <c r="P183" s="10"/>
      <c r="Q183" s="10"/>
      <c r="R183" s="10"/>
      <c r="S183" s="10"/>
      <c r="T183" s="10"/>
      <c r="U183" s="10"/>
      <c r="V183" s="10"/>
      <c r="W183" s="10"/>
      <c r="X183" s="10"/>
      <c r="Y183" s="10"/>
      <c r="Z183" s="10"/>
      <c r="AA183" s="10"/>
    </row>
    <row r="184" ht="15.75" customHeight="1">
      <c r="A184" s="10"/>
      <c r="B184" s="20"/>
      <c r="C184" s="20"/>
      <c r="D184" s="12"/>
      <c r="E184" s="23"/>
      <c r="F184" s="23"/>
      <c r="G184" s="18"/>
      <c r="H184" s="12"/>
      <c r="I184" s="10"/>
      <c r="J184" s="10"/>
      <c r="K184" s="10"/>
      <c r="L184" s="10"/>
      <c r="M184" s="10"/>
      <c r="N184" s="10"/>
      <c r="O184" s="10"/>
      <c r="P184" s="10"/>
      <c r="Q184" s="10"/>
      <c r="R184" s="10"/>
      <c r="S184" s="10"/>
      <c r="T184" s="10"/>
      <c r="U184" s="10"/>
      <c r="V184" s="10"/>
      <c r="W184" s="10"/>
      <c r="X184" s="10"/>
      <c r="Y184" s="10"/>
      <c r="Z184" s="10"/>
      <c r="AA184" s="10"/>
    </row>
    <row r="185" ht="15.75" customHeight="1">
      <c r="A185" s="10"/>
      <c r="B185" s="20"/>
      <c r="C185" s="20"/>
      <c r="D185" s="12"/>
      <c r="E185" s="23"/>
      <c r="F185" s="23"/>
      <c r="G185" s="18"/>
      <c r="H185" s="12"/>
      <c r="I185" s="10"/>
      <c r="J185" s="10"/>
      <c r="K185" s="10"/>
      <c r="L185" s="10"/>
      <c r="M185" s="10"/>
      <c r="N185" s="10"/>
      <c r="O185" s="10"/>
      <c r="P185" s="10"/>
      <c r="Q185" s="10"/>
      <c r="R185" s="10"/>
      <c r="S185" s="10"/>
      <c r="T185" s="10"/>
      <c r="U185" s="10"/>
      <c r="V185" s="10"/>
      <c r="W185" s="10"/>
      <c r="X185" s="10"/>
      <c r="Y185" s="10"/>
      <c r="Z185" s="10"/>
      <c r="AA185" s="10"/>
    </row>
    <row r="186" ht="15.75" customHeight="1">
      <c r="A186" s="10"/>
      <c r="B186" s="20"/>
      <c r="C186" s="20"/>
      <c r="D186" s="12"/>
      <c r="E186" s="23"/>
      <c r="F186" s="23"/>
      <c r="G186" s="18"/>
      <c r="H186" s="12"/>
      <c r="I186" s="10"/>
      <c r="J186" s="10"/>
      <c r="K186" s="10"/>
      <c r="L186" s="10"/>
      <c r="M186" s="10"/>
      <c r="N186" s="10"/>
      <c r="O186" s="10"/>
      <c r="P186" s="10"/>
      <c r="Q186" s="10"/>
      <c r="R186" s="10"/>
      <c r="S186" s="10"/>
      <c r="T186" s="10"/>
      <c r="U186" s="10"/>
      <c r="V186" s="10"/>
      <c r="W186" s="10"/>
      <c r="X186" s="10"/>
      <c r="Y186" s="10"/>
      <c r="Z186" s="10"/>
      <c r="AA186" s="10"/>
    </row>
    <row r="187" ht="15.75" customHeight="1">
      <c r="A187" s="10"/>
      <c r="B187" s="20"/>
      <c r="C187" s="20"/>
      <c r="D187" s="12"/>
      <c r="E187" s="23"/>
      <c r="F187" s="23"/>
      <c r="G187" s="18"/>
      <c r="H187" s="12"/>
      <c r="I187" s="10"/>
      <c r="J187" s="10"/>
      <c r="K187" s="10"/>
      <c r="L187" s="10"/>
      <c r="M187" s="10"/>
      <c r="N187" s="10"/>
      <c r="O187" s="10"/>
      <c r="P187" s="10"/>
      <c r="Q187" s="10"/>
      <c r="R187" s="10"/>
      <c r="S187" s="10"/>
      <c r="T187" s="10"/>
      <c r="U187" s="10"/>
      <c r="V187" s="10"/>
      <c r="W187" s="10"/>
      <c r="X187" s="10"/>
      <c r="Y187" s="10"/>
      <c r="Z187" s="10"/>
      <c r="AA187" s="10"/>
    </row>
    <row r="188" ht="15.75" customHeight="1">
      <c r="A188" s="10"/>
      <c r="B188" s="20"/>
      <c r="C188" s="20"/>
      <c r="D188" s="12"/>
      <c r="E188" s="23"/>
      <c r="F188" s="23"/>
      <c r="G188" s="18"/>
      <c r="H188" s="12"/>
      <c r="I188" s="10"/>
      <c r="J188" s="10"/>
      <c r="K188" s="10"/>
      <c r="L188" s="10"/>
      <c r="M188" s="10"/>
      <c r="N188" s="10"/>
      <c r="O188" s="10"/>
      <c r="P188" s="10"/>
      <c r="Q188" s="10"/>
      <c r="R188" s="10"/>
      <c r="S188" s="10"/>
      <c r="T188" s="10"/>
      <c r="U188" s="10"/>
      <c r="V188" s="10"/>
      <c r="W188" s="10"/>
      <c r="X188" s="10"/>
      <c r="Y188" s="10"/>
      <c r="Z188" s="10"/>
      <c r="AA188" s="10"/>
    </row>
    <row r="189" ht="15.75" customHeight="1">
      <c r="A189" s="10"/>
      <c r="B189" s="20"/>
      <c r="C189" s="20"/>
      <c r="D189" s="12"/>
      <c r="E189" s="23"/>
      <c r="F189" s="23"/>
      <c r="G189" s="18"/>
      <c r="H189" s="12"/>
      <c r="I189" s="10"/>
      <c r="J189" s="10"/>
      <c r="K189" s="10"/>
      <c r="L189" s="10"/>
      <c r="M189" s="10"/>
      <c r="N189" s="10"/>
      <c r="O189" s="10"/>
      <c r="P189" s="10"/>
      <c r="Q189" s="10"/>
      <c r="R189" s="10"/>
      <c r="S189" s="10"/>
      <c r="T189" s="10"/>
      <c r="U189" s="10"/>
      <c r="V189" s="10"/>
      <c r="W189" s="10"/>
      <c r="X189" s="10"/>
      <c r="Y189" s="10"/>
      <c r="Z189" s="10"/>
      <c r="AA189" s="10"/>
    </row>
    <row r="190" ht="15.75" customHeight="1">
      <c r="A190" s="10"/>
      <c r="B190" s="20"/>
      <c r="C190" s="20"/>
      <c r="D190" s="12"/>
      <c r="E190" s="23"/>
      <c r="F190" s="23"/>
      <c r="G190" s="18"/>
      <c r="H190" s="12"/>
      <c r="I190" s="10"/>
      <c r="J190" s="10"/>
      <c r="K190" s="10"/>
      <c r="L190" s="10"/>
      <c r="M190" s="10"/>
      <c r="N190" s="10"/>
      <c r="O190" s="10"/>
      <c r="P190" s="10"/>
      <c r="Q190" s="10"/>
      <c r="R190" s="10"/>
      <c r="S190" s="10"/>
      <c r="T190" s="10"/>
      <c r="U190" s="10"/>
      <c r="V190" s="10"/>
      <c r="W190" s="10"/>
      <c r="X190" s="10"/>
      <c r="Y190" s="10"/>
      <c r="Z190" s="10"/>
      <c r="AA190" s="10"/>
    </row>
    <row r="191" ht="15.75" customHeight="1">
      <c r="A191" s="10"/>
      <c r="B191" s="20"/>
      <c r="C191" s="20"/>
      <c r="D191" s="12"/>
      <c r="E191" s="23"/>
      <c r="F191" s="23"/>
      <c r="G191" s="18"/>
      <c r="H191" s="12"/>
      <c r="I191" s="10"/>
      <c r="J191" s="10"/>
      <c r="K191" s="10"/>
      <c r="L191" s="10"/>
      <c r="M191" s="10"/>
      <c r="N191" s="10"/>
      <c r="O191" s="10"/>
      <c r="P191" s="10"/>
      <c r="Q191" s="10"/>
      <c r="R191" s="10"/>
      <c r="S191" s="10"/>
      <c r="T191" s="10"/>
      <c r="U191" s="10"/>
      <c r="V191" s="10"/>
      <c r="W191" s="10"/>
      <c r="X191" s="10"/>
      <c r="Y191" s="10"/>
      <c r="Z191" s="10"/>
      <c r="AA191" s="10"/>
    </row>
    <row r="192" ht="15.75" customHeight="1">
      <c r="A192" s="10"/>
      <c r="B192" s="20"/>
      <c r="C192" s="20"/>
      <c r="D192" s="12"/>
      <c r="E192" s="23"/>
      <c r="F192" s="23"/>
      <c r="G192" s="18"/>
      <c r="H192" s="12"/>
      <c r="I192" s="10"/>
      <c r="J192" s="10"/>
      <c r="K192" s="10"/>
      <c r="L192" s="10"/>
      <c r="M192" s="10"/>
      <c r="N192" s="10"/>
      <c r="O192" s="10"/>
      <c r="P192" s="10"/>
      <c r="Q192" s="10"/>
      <c r="R192" s="10"/>
      <c r="S192" s="10"/>
      <c r="T192" s="10"/>
      <c r="U192" s="10"/>
      <c r="V192" s="10"/>
      <c r="W192" s="10"/>
      <c r="X192" s="10"/>
      <c r="Y192" s="10"/>
      <c r="Z192" s="10"/>
      <c r="AA192" s="10"/>
    </row>
    <row r="193" ht="15.75" customHeight="1">
      <c r="A193" s="10"/>
      <c r="B193" s="20"/>
      <c r="C193" s="20"/>
      <c r="D193" s="12"/>
      <c r="E193" s="23"/>
      <c r="F193" s="23"/>
      <c r="G193" s="18"/>
      <c r="H193" s="12"/>
      <c r="I193" s="10"/>
      <c r="J193" s="10"/>
      <c r="K193" s="10"/>
      <c r="L193" s="10"/>
      <c r="M193" s="10"/>
      <c r="N193" s="10"/>
      <c r="O193" s="10"/>
      <c r="P193" s="10"/>
      <c r="Q193" s="10"/>
      <c r="R193" s="10"/>
      <c r="S193" s="10"/>
      <c r="T193" s="10"/>
      <c r="U193" s="10"/>
      <c r="V193" s="10"/>
      <c r="W193" s="10"/>
      <c r="X193" s="10"/>
      <c r="Y193" s="10"/>
      <c r="Z193" s="10"/>
      <c r="AA193" s="10"/>
    </row>
    <row r="194" ht="15.75" customHeight="1">
      <c r="A194" s="10"/>
      <c r="B194" s="20"/>
      <c r="C194" s="20"/>
      <c r="D194" s="12"/>
      <c r="E194" s="23"/>
      <c r="F194" s="23"/>
      <c r="G194" s="18"/>
      <c r="H194" s="12"/>
      <c r="I194" s="10"/>
      <c r="J194" s="10"/>
      <c r="K194" s="10"/>
      <c r="L194" s="10"/>
      <c r="M194" s="10"/>
      <c r="N194" s="10"/>
      <c r="O194" s="10"/>
      <c r="P194" s="10"/>
      <c r="Q194" s="10"/>
      <c r="R194" s="10"/>
      <c r="S194" s="10"/>
      <c r="T194" s="10"/>
      <c r="U194" s="10"/>
      <c r="V194" s="10"/>
      <c r="W194" s="10"/>
      <c r="X194" s="10"/>
      <c r="Y194" s="10"/>
      <c r="Z194" s="10"/>
      <c r="AA194" s="10"/>
    </row>
    <row r="195" ht="15.75" customHeight="1">
      <c r="A195" s="10"/>
      <c r="B195" s="20"/>
      <c r="C195" s="20"/>
      <c r="D195" s="12"/>
      <c r="E195" s="23"/>
      <c r="F195" s="23"/>
      <c r="G195" s="18"/>
      <c r="H195" s="12"/>
      <c r="I195" s="10"/>
      <c r="J195" s="10"/>
      <c r="K195" s="10"/>
      <c r="L195" s="10"/>
      <c r="M195" s="10"/>
      <c r="N195" s="10"/>
      <c r="O195" s="10"/>
      <c r="P195" s="10"/>
      <c r="Q195" s="10"/>
      <c r="R195" s="10"/>
      <c r="S195" s="10"/>
      <c r="T195" s="10"/>
      <c r="U195" s="10"/>
      <c r="V195" s="10"/>
      <c r="W195" s="10"/>
      <c r="X195" s="10"/>
      <c r="Y195" s="10"/>
      <c r="Z195" s="10"/>
      <c r="AA195" s="10"/>
    </row>
    <row r="196" ht="15.75" customHeight="1">
      <c r="A196" s="10"/>
      <c r="B196" s="20"/>
      <c r="C196" s="20"/>
      <c r="D196" s="12"/>
      <c r="E196" s="23"/>
      <c r="F196" s="23"/>
      <c r="G196" s="18"/>
      <c r="H196" s="12"/>
      <c r="I196" s="10"/>
      <c r="J196" s="10"/>
      <c r="K196" s="10"/>
      <c r="L196" s="10"/>
      <c r="M196" s="10"/>
      <c r="N196" s="10"/>
      <c r="O196" s="10"/>
      <c r="P196" s="10"/>
      <c r="Q196" s="10"/>
      <c r="R196" s="10"/>
      <c r="S196" s="10"/>
      <c r="T196" s="10"/>
      <c r="U196" s="10"/>
      <c r="V196" s="10"/>
      <c r="W196" s="10"/>
      <c r="X196" s="10"/>
      <c r="Y196" s="10"/>
      <c r="Z196" s="10"/>
      <c r="AA196" s="10"/>
    </row>
    <row r="197" ht="15.75" customHeight="1">
      <c r="A197" s="10"/>
      <c r="B197" s="20"/>
      <c r="C197" s="20"/>
      <c r="D197" s="12"/>
      <c r="E197" s="23"/>
      <c r="F197" s="23"/>
      <c r="G197" s="18"/>
      <c r="H197" s="12"/>
      <c r="I197" s="10"/>
      <c r="J197" s="10"/>
      <c r="K197" s="10"/>
      <c r="L197" s="10"/>
      <c r="M197" s="10"/>
      <c r="N197" s="10"/>
      <c r="O197" s="10"/>
      <c r="P197" s="10"/>
      <c r="Q197" s="10"/>
      <c r="R197" s="10"/>
      <c r="S197" s="10"/>
      <c r="T197" s="10"/>
      <c r="U197" s="10"/>
      <c r="V197" s="10"/>
      <c r="W197" s="10"/>
      <c r="X197" s="10"/>
      <c r="Y197" s="10"/>
      <c r="Z197" s="10"/>
      <c r="AA197" s="10"/>
    </row>
    <row r="198" ht="15.75" customHeight="1">
      <c r="A198" s="10"/>
      <c r="B198" s="20"/>
      <c r="C198" s="20"/>
      <c r="D198" s="12"/>
      <c r="E198" s="23"/>
      <c r="F198" s="23"/>
      <c r="G198" s="18"/>
      <c r="H198" s="12"/>
      <c r="I198" s="10"/>
      <c r="J198" s="10"/>
      <c r="K198" s="10"/>
      <c r="L198" s="10"/>
      <c r="M198" s="10"/>
      <c r="N198" s="10"/>
      <c r="O198" s="10"/>
      <c r="P198" s="10"/>
      <c r="Q198" s="10"/>
      <c r="R198" s="10"/>
      <c r="S198" s="10"/>
      <c r="T198" s="10"/>
      <c r="U198" s="10"/>
      <c r="V198" s="10"/>
      <c r="W198" s="10"/>
      <c r="X198" s="10"/>
      <c r="Y198" s="10"/>
      <c r="Z198" s="10"/>
      <c r="AA198" s="10"/>
    </row>
    <row r="199" ht="15.75" customHeight="1">
      <c r="A199" s="10"/>
      <c r="B199" s="20"/>
      <c r="C199" s="20"/>
      <c r="D199" s="12"/>
      <c r="E199" s="23"/>
      <c r="F199" s="23"/>
      <c r="G199" s="18"/>
      <c r="H199" s="12"/>
      <c r="I199" s="10"/>
      <c r="J199" s="10"/>
      <c r="K199" s="10"/>
      <c r="L199" s="10"/>
      <c r="M199" s="10"/>
      <c r="N199" s="10"/>
      <c r="O199" s="10"/>
      <c r="P199" s="10"/>
      <c r="Q199" s="10"/>
      <c r="R199" s="10"/>
      <c r="S199" s="10"/>
      <c r="T199" s="10"/>
      <c r="U199" s="10"/>
      <c r="V199" s="10"/>
      <c r="W199" s="10"/>
      <c r="X199" s="10"/>
      <c r="Y199" s="10"/>
      <c r="Z199" s="10"/>
      <c r="AA199" s="10"/>
    </row>
    <row r="200" ht="15.75" customHeight="1">
      <c r="A200" s="10"/>
      <c r="B200" s="20"/>
      <c r="C200" s="20"/>
      <c r="D200" s="12"/>
      <c r="E200" s="23"/>
      <c r="F200" s="23"/>
      <c r="G200" s="18"/>
      <c r="H200" s="12"/>
      <c r="I200" s="10"/>
      <c r="J200" s="10"/>
      <c r="K200" s="10"/>
      <c r="L200" s="10"/>
      <c r="M200" s="10"/>
      <c r="N200" s="10"/>
      <c r="O200" s="10"/>
      <c r="P200" s="10"/>
      <c r="Q200" s="10"/>
      <c r="R200" s="10"/>
      <c r="S200" s="10"/>
      <c r="T200" s="10"/>
      <c r="U200" s="10"/>
      <c r="V200" s="10"/>
      <c r="W200" s="10"/>
      <c r="X200" s="10"/>
      <c r="Y200" s="10"/>
      <c r="Z200" s="10"/>
      <c r="AA200" s="10"/>
    </row>
    <row r="201" ht="15.75" customHeight="1">
      <c r="A201" s="10"/>
      <c r="B201" s="20"/>
      <c r="C201" s="20"/>
      <c r="D201" s="12"/>
      <c r="E201" s="23"/>
      <c r="F201" s="23"/>
      <c r="G201" s="18"/>
      <c r="H201" s="12"/>
      <c r="I201" s="10"/>
      <c r="J201" s="10"/>
      <c r="K201" s="10"/>
      <c r="L201" s="10"/>
      <c r="M201" s="10"/>
      <c r="N201" s="10"/>
      <c r="O201" s="10"/>
      <c r="P201" s="10"/>
      <c r="Q201" s="10"/>
      <c r="R201" s="10"/>
      <c r="S201" s="10"/>
      <c r="T201" s="10"/>
      <c r="U201" s="10"/>
      <c r="V201" s="10"/>
      <c r="W201" s="10"/>
      <c r="X201" s="10"/>
      <c r="Y201" s="10"/>
      <c r="Z201" s="10"/>
      <c r="AA201" s="10"/>
    </row>
    <row r="202" ht="15.75" customHeight="1">
      <c r="A202" s="10"/>
      <c r="B202" s="20"/>
      <c r="C202" s="20"/>
      <c r="D202" s="12"/>
      <c r="E202" s="23"/>
      <c r="F202" s="23"/>
      <c r="G202" s="18"/>
      <c r="H202" s="12"/>
      <c r="I202" s="10"/>
      <c r="J202" s="10"/>
      <c r="K202" s="10"/>
      <c r="L202" s="10"/>
      <c r="M202" s="10"/>
      <c r="N202" s="10"/>
      <c r="O202" s="10"/>
      <c r="P202" s="10"/>
      <c r="Q202" s="10"/>
      <c r="R202" s="10"/>
      <c r="S202" s="10"/>
      <c r="T202" s="10"/>
      <c r="U202" s="10"/>
      <c r="V202" s="10"/>
      <c r="W202" s="10"/>
      <c r="X202" s="10"/>
      <c r="Y202" s="10"/>
      <c r="Z202" s="10"/>
      <c r="AA202" s="10"/>
    </row>
    <row r="203" ht="15.75" customHeight="1">
      <c r="A203" s="10"/>
      <c r="B203" s="20"/>
      <c r="C203" s="20"/>
      <c r="D203" s="12"/>
      <c r="E203" s="23"/>
      <c r="F203" s="23"/>
      <c r="G203" s="18"/>
      <c r="H203" s="12"/>
      <c r="I203" s="10"/>
      <c r="J203" s="10"/>
      <c r="K203" s="10"/>
      <c r="L203" s="10"/>
      <c r="M203" s="10"/>
      <c r="N203" s="10"/>
      <c r="O203" s="10"/>
      <c r="P203" s="10"/>
      <c r="Q203" s="10"/>
      <c r="R203" s="10"/>
      <c r="S203" s="10"/>
      <c r="T203" s="10"/>
      <c r="U203" s="10"/>
      <c r="V203" s="10"/>
      <c r="W203" s="10"/>
      <c r="X203" s="10"/>
      <c r="Y203" s="10"/>
      <c r="Z203" s="10"/>
      <c r="AA203" s="10"/>
    </row>
    <row r="204" ht="15.75" customHeight="1">
      <c r="A204" s="10"/>
      <c r="B204" s="20"/>
      <c r="C204" s="20"/>
      <c r="D204" s="12"/>
      <c r="E204" s="23"/>
      <c r="F204" s="23"/>
      <c r="G204" s="18"/>
      <c r="H204" s="12"/>
      <c r="I204" s="10"/>
      <c r="J204" s="10"/>
      <c r="K204" s="10"/>
      <c r="L204" s="10"/>
      <c r="M204" s="10"/>
      <c r="N204" s="10"/>
      <c r="O204" s="10"/>
      <c r="P204" s="10"/>
      <c r="Q204" s="10"/>
      <c r="R204" s="10"/>
      <c r="S204" s="10"/>
      <c r="T204" s="10"/>
      <c r="U204" s="10"/>
      <c r="V204" s="10"/>
      <c r="W204" s="10"/>
      <c r="X204" s="10"/>
      <c r="Y204" s="10"/>
      <c r="Z204" s="10"/>
      <c r="AA204" s="10"/>
    </row>
    <row r="205" ht="15.75" customHeight="1">
      <c r="A205" s="10"/>
      <c r="B205" s="20"/>
      <c r="C205" s="20"/>
      <c r="D205" s="12"/>
      <c r="E205" s="23"/>
      <c r="F205" s="23"/>
      <c r="G205" s="18"/>
      <c r="H205" s="12"/>
      <c r="I205" s="10"/>
      <c r="J205" s="10"/>
      <c r="K205" s="10"/>
      <c r="L205" s="10"/>
      <c r="M205" s="10"/>
      <c r="N205" s="10"/>
      <c r="O205" s="10"/>
      <c r="P205" s="10"/>
      <c r="Q205" s="10"/>
      <c r="R205" s="10"/>
      <c r="S205" s="10"/>
      <c r="T205" s="10"/>
      <c r="U205" s="10"/>
      <c r="V205" s="10"/>
      <c r="W205" s="10"/>
      <c r="X205" s="10"/>
      <c r="Y205" s="10"/>
      <c r="Z205" s="10"/>
      <c r="AA205" s="10"/>
    </row>
    <row r="206" ht="15.75" customHeight="1">
      <c r="A206" s="10"/>
      <c r="B206" s="20"/>
      <c r="C206" s="20"/>
      <c r="D206" s="12"/>
      <c r="E206" s="23"/>
      <c r="F206" s="23"/>
      <c r="G206" s="18"/>
      <c r="H206" s="12"/>
      <c r="I206" s="10"/>
      <c r="J206" s="10"/>
      <c r="K206" s="10"/>
      <c r="L206" s="10"/>
      <c r="M206" s="10"/>
      <c r="N206" s="10"/>
      <c r="O206" s="10"/>
      <c r="P206" s="10"/>
      <c r="Q206" s="10"/>
      <c r="R206" s="10"/>
      <c r="S206" s="10"/>
      <c r="T206" s="10"/>
      <c r="U206" s="10"/>
      <c r="V206" s="10"/>
      <c r="W206" s="10"/>
      <c r="X206" s="10"/>
      <c r="Y206" s="10"/>
      <c r="Z206" s="10"/>
      <c r="AA206" s="10"/>
    </row>
    <row r="207" ht="15.75" customHeight="1">
      <c r="A207" s="10"/>
      <c r="B207" s="20"/>
      <c r="C207" s="20"/>
      <c r="D207" s="12"/>
      <c r="E207" s="23"/>
      <c r="F207" s="23"/>
      <c r="G207" s="18"/>
      <c r="H207" s="12"/>
      <c r="I207" s="10"/>
      <c r="J207" s="10"/>
      <c r="K207" s="10"/>
      <c r="L207" s="10"/>
      <c r="M207" s="10"/>
      <c r="N207" s="10"/>
      <c r="O207" s="10"/>
      <c r="P207" s="10"/>
      <c r="Q207" s="10"/>
      <c r="R207" s="10"/>
      <c r="S207" s="10"/>
      <c r="T207" s="10"/>
      <c r="U207" s="10"/>
      <c r="V207" s="10"/>
      <c r="W207" s="10"/>
      <c r="X207" s="10"/>
      <c r="Y207" s="10"/>
      <c r="Z207" s="10"/>
      <c r="AA207" s="10"/>
    </row>
    <row r="208" ht="15.75" customHeight="1">
      <c r="A208" s="10"/>
      <c r="B208" s="20"/>
      <c r="C208" s="20"/>
      <c r="D208" s="12"/>
      <c r="E208" s="23"/>
      <c r="F208" s="23"/>
      <c r="G208" s="18"/>
      <c r="H208" s="12"/>
      <c r="I208" s="10"/>
      <c r="J208" s="10"/>
      <c r="K208" s="10"/>
      <c r="L208" s="10"/>
      <c r="M208" s="10"/>
      <c r="N208" s="10"/>
      <c r="O208" s="10"/>
      <c r="P208" s="10"/>
      <c r="Q208" s="10"/>
      <c r="R208" s="10"/>
      <c r="S208" s="10"/>
      <c r="T208" s="10"/>
      <c r="U208" s="10"/>
      <c r="V208" s="10"/>
      <c r="W208" s="10"/>
      <c r="X208" s="10"/>
      <c r="Y208" s="10"/>
      <c r="Z208" s="10"/>
      <c r="AA208" s="10"/>
    </row>
    <row r="209" ht="15.75" customHeight="1">
      <c r="A209" s="10"/>
      <c r="B209" s="20"/>
      <c r="C209" s="20"/>
      <c r="D209" s="12"/>
      <c r="E209" s="23"/>
      <c r="F209" s="23"/>
      <c r="G209" s="18"/>
      <c r="H209" s="12"/>
      <c r="I209" s="10"/>
      <c r="J209" s="10"/>
      <c r="K209" s="10"/>
      <c r="L209" s="10"/>
      <c r="M209" s="10"/>
      <c r="N209" s="10"/>
      <c r="O209" s="10"/>
      <c r="P209" s="10"/>
      <c r="Q209" s="10"/>
      <c r="R209" s="10"/>
      <c r="S209" s="10"/>
      <c r="T209" s="10"/>
      <c r="U209" s="10"/>
      <c r="V209" s="10"/>
      <c r="W209" s="10"/>
      <c r="X209" s="10"/>
      <c r="Y209" s="10"/>
      <c r="Z209" s="10"/>
      <c r="AA209" s="10"/>
    </row>
    <row r="210" ht="15.75" customHeight="1">
      <c r="A210" s="10"/>
      <c r="B210" s="20"/>
      <c r="C210" s="20"/>
      <c r="D210" s="12"/>
      <c r="E210" s="23"/>
      <c r="F210" s="23"/>
      <c r="G210" s="18"/>
      <c r="H210" s="12"/>
      <c r="I210" s="10"/>
      <c r="J210" s="10"/>
      <c r="K210" s="10"/>
      <c r="L210" s="10"/>
      <c r="M210" s="10"/>
      <c r="N210" s="10"/>
      <c r="O210" s="10"/>
      <c r="P210" s="10"/>
      <c r="Q210" s="10"/>
      <c r="R210" s="10"/>
      <c r="S210" s="10"/>
      <c r="T210" s="10"/>
      <c r="U210" s="10"/>
      <c r="V210" s="10"/>
      <c r="W210" s="10"/>
      <c r="X210" s="10"/>
      <c r="Y210" s="10"/>
      <c r="Z210" s="10"/>
      <c r="AA210" s="10"/>
    </row>
    <row r="211" ht="15.75" customHeight="1">
      <c r="A211" s="10"/>
      <c r="B211" s="20"/>
      <c r="C211" s="20"/>
      <c r="D211" s="12"/>
      <c r="E211" s="23"/>
      <c r="F211" s="23"/>
      <c r="G211" s="18"/>
      <c r="H211" s="12"/>
      <c r="I211" s="10"/>
      <c r="J211" s="10"/>
      <c r="K211" s="10"/>
      <c r="L211" s="10"/>
      <c r="M211" s="10"/>
      <c r="N211" s="10"/>
      <c r="O211" s="10"/>
      <c r="P211" s="10"/>
      <c r="Q211" s="10"/>
      <c r="R211" s="10"/>
      <c r="S211" s="10"/>
      <c r="T211" s="10"/>
      <c r="U211" s="10"/>
      <c r="V211" s="10"/>
      <c r="W211" s="10"/>
      <c r="X211" s="10"/>
      <c r="Y211" s="10"/>
      <c r="Z211" s="10"/>
      <c r="AA211" s="10"/>
    </row>
    <row r="212" ht="15.75" customHeight="1">
      <c r="A212" s="10"/>
      <c r="B212" s="20"/>
      <c r="C212" s="20"/>
      <c r="D212" s="12"/>
      <c r="E212" s="23"/>
      <c r="F212" s="23"/>
      <c r="G212" s="18"/>
      <c r="H212" s="12"/>
      <c r="I212" s="10"/>
      <c r="J212" s="10"/>
      <c r="K212" s="10"/>
      <c r="L212" s="10"/>
      <c r="M212" s="10"/>
      <c r="N212" s="10"/>
      <c r="O212" s="10"/>
      <c r="P212" s="10"/>
      <c r="Q212" s="10"/>
      <c r="R212" s="10"/>
      <c r="S212" s="10"/>
      <c r="T212" s="10"/>
      <c r="U212" s="10"/>
      <c r="V212" s="10"/>
      <c r="W212" s="10"/>
      <c r="X212" s="10"/>
      <c r="Y212" s="10"/>
      <c r="Z212" s="10"/>
      <c r="AA212" s="10"/>
    </row>
    <row r="213" ht="15.75" customHeight="1">
      <c r="A213" s="10"/>
      <c r="B213" s="20"/>
      <c r="C213" s="20"/>
      <c r="D213" s="12"/>
      <c r="E213" s="23"/>
      <c r="F213" s="23"/>
      <c r="G213" s="18"/>
      <c r="H213" s="12"/>
      <c r="I213" s="10"/>
      <c r="J213" s="10"/>
      <c r="K213" s="10"/>
      <c r="L213" s="10"/>
      <c r="M213" s="10"/>
      <c r="N213" s="10"/>
      <c r="O213" s="10"/>
      <c r="P213" s="10"/>
      <c r="Q213" s="10"/>
      <c r="R213" s="10"/>
      <c r="S213" s="10"/>
      <c r="T213" s="10"/>
      <c r="U213" s="10"/>
      <c r="V213" s="10"/>
      <c r="W213" s="10"/>
      <c r="X213" s="10"/>
      <c r="Y213" s="10"/>
      <c r="Z213" s="10"/>
      <c r="AA213" s="10"/>
    </row>
    <row r="214" ht="15.75" customHeight="1">
      <c r="A214" s="10"/>
      <c r="B214" s="20"/>
      <c r="C214" s="20"/>
      <c r="D214" s="12"/>
      <c r="E214" s="23"/>
      <c r="F214" s="23"/>
      <c r="G214" s="18"/>
      <c r="H214" s="12"/>
      <c r="I214" s="10"/>
      <c r="J214" s="10"/>
      <c r="K214" s="10"/>
      <c r="L214" s="10"/>
      <c r="M214" s="10"/>
      <c r="N214" s="10"/>
      <c r="O214" s="10"/>
      <c r="P214" s="10"/>
      <c r="Q214" s="10"/>
      <c r="R214" s="10"/>
      <c r="S214" s="10"/>
      <c r="T214" s="10"/>
      <c r="U214" s="10"/>
      <c r="V214" s="10"/>
      <c r="W214" s="10"/>
      <c r="X214" s="10"/>
      <c r="Y214" s="10"/>
      <c r="Z214" s="10"/>
      <c r="AA214" s="10"/>
    </row>
    <row r="215" ht="15.75" customHeight="1">
      <c r="A215" s="10"/>
      <c r="B215" s="20"/>
      <c r="C215" s="20"/>
      <c r="D215" s="12"/>
      <c r="E215" s="23"/>
      <c r="F215" s="23"/>
      <c r="G215" s="18"/>
      <c r="H215" s="12"/>
      <c r="I215" s="10"/>
      <c r="J215" s="10"/>
      <c r="K215" s="10"/>
      <c r="L215" s="10"/>
      <c r="M215" s="10"/>
      <c r="N215" s="10"/>
      <c r="O215" s="10"/>
      <c r="P215" s="10"/>
      <c r="Q215" s="10"/>
      <c r="R215" s="10"/>
      <c r="S215" s="10"/>
      <c r="T215" s="10"/>
      <c r="U215" s="10"/>
      <c r="V215" s="10"/>
      <c r="W215" s="10"/>
      <c r="X215" s="10"/>
      <c r="Y215" s="10"/>
      <c r="Z215" s="10"/>
      <c r="AA215" s="10"/>
    </row>
    <row r="216" ht="15.75" customHeight="1">
      <c r="A216" s="10"/>
      <c r="B216" s="20"/>
      <c r="C216" s="20"/>
      <c r="D216" s="12"/>
      <c r="E216" s="23"/>
      <c r="F216" s="23"/>
      <c r="G216" s="18"/>
      <c r="H216" s="12"/>
      <c r="I216" s="10"/>
      <c r="J216" s="10"/>
      <c r="K216" s="10"/>
      <c r="L216" s="10"/>
      <c r="M216" s="10"/>
      <c r="N216" s="10"/>
      <c r="O216" s="10"/>
      <c r="P216" s="10"/>
      <c r="Q216" s="10"/>
      <c r="R216" s="10"/>
      <c r="S216" s="10"/>
      <c r="T216" s="10"/>
      <c r="U216" s="10"/>
      <c r="V216" s="10"/>
      <c r="W216" s="10"/>
      <c r="X216" s="10"/>
      <c r="Y216" s="10"/>
      <c r="Z216" s="10"/>
      <c r="AA216" s="10"/>
    </row>
    <row r="217" ht="15.75" customHeight="1">
      <c r="A217" s="10"/>
      <c r="B217" s="20"/>
      <c r="C217" s="20"/>
      <c r="D217" s="12"/>
      <c r="E217" s="23"/>
      <c r="F217" s="23"/>
      <c r="G217" s="18"/>
      <c r="H217" s="12"/>
      <c r="I217" s="10"/>
      <c r="J217" s="10"/>
      <c r="K217" s="10"/>
      <c r="L217" s="10"/>
      <c r="M217" s="10"/>
      <c r="N217" s="10"/>
      <c r="O217" s="10"/>
      <c r="P217" s="10"/>
      <c r="Q217" s="10"/>
      <c r="R217" s="10"/>
      <c r="S217" s="10"/>
      <c r="T217" s="10"/>
      <c r="U217" s="10"/>
      <c r="V217" s="10"/>
      <c r="W217" s="10"/>
      <c r="X217" s="10"/>
      <c r="Y217" s="10"/>
      <c r="Z217" s="10"/>
      <c r="AA217" s="10"/>
    </row>
    <row r="218" ht="15.75" customHeight="1">
      <c r="A218" s="10"/>
      <c r="B218" s="20"/>
      <c r="C218" s="20"/>
      <c r="D218" s="12"/>
      <c r="E218" s="23"/>
      <c r="F218" s="23"/>
      <c r="G218" s="18"/>
      <c r="H218" s="12"/>
      <c r="I218" s="10"/>
      <c r="J218" s="10"/>
      <c r="K218" s="10"/>
      <c r="L218" s="10"/>
      <c r="M218" s="10"/>
      <c r="N218" s="10"/>
      <c r="O218" s="10"/>
      <c r="P218" s="10"/>
      <c r="Q218" s="10"/>
      <c r="R218" s="10"/>
      <c r="S218" s="10"/>
      <c r="T218" s="10"/>
      <c r="U218" s="10"/>
      <c r="V218" s="10"/>
      <c r="W218" s="10"/>
      <c r="X218" s="10"/>
      <c r="Y218" s="10"/>
      <c r="Z218" s="10"/>
      <c r="AA218" s="10"/>
    </row>
    <row r="219" ht="15.75" customHeight="1">
      <c r="A219" s="10"/>
      <c r="B219" s="20"/>
      <c r="C219" s="20"/>
      <c r="D219" s="12"/>
      <c r="E219" s="23"/>
      <c r="F219" s="23"/>
      <c r="G219" s="18"/>
      <c r="H219" s="12"/>
      <c r="I219" s="10"/>
      <c r="J219" s="10"/>
      <c r="K219" s="10"/>
      <c r="L219" s="10"/>
      <c r="M219" s="10"/>
      <c r="N219" s="10"/>
      <c r="O219" s="10"/>
      <c r="P219" s="10"/>
      <c r="Q219" s="10"/>
      <c r="R219" s="10"/>
      <c r="S219" s="10"/>
      <c r="T219" s="10"/>
      <c r="U219" s="10"/>
      <c r="V219" s="10"/>
      <c r="W219" s="10"/>
      <c r="X219" s="10"/>
      <c r="Y219" s="10"/>
      <c r="Z219" s="10"/>
      <c r="AA219" s="10"/>
    </row>
    <row r="220" ht="15.75" customHeight="1">
      <c r="A220" s="10"/>
      <c r="B220" s="20"/>
      <c r="C220" s="20"/>
      <c r="D220" s="12"/>
      <c r="E220" s="23"/>
      <c r="F220" s="23"/>
      <c r="G220" s="18"/>
      <c r="H220" s="12"/>
      <c r="I220" s="10"/>
      <c r="J220" s="10"/>
      <c r="K220" s="10"/>
      <c r="L220" s="10"/>
      <c r="M220" s="10"/>
      <c r="N220" s="10"/>
      <c r="O220" s="10"/>
      <c r="P220" s="10"/>
      <c r="Q220" s="10"/>
      <c r="R220" s="10"/>
      <c r="S220" s="10"/>
      <c r="T220" s="10"/>
      <c r="U220" s="10"/>
      <c r="V220" s="10"/>
      <c r="W220" s="10"/>
      <c r="X220" s="10"/>
      <c r="Y220" s="10"/>
      <c r="Z220" s="10"/>
      <c r="AA220" s="10"/>
    </row>
    <row r="221" ht="15.75" customHeight="1">
      <c r="A221" s="10"/>
      <c r="B221" s="20"/>
      <c r="C221" s="20"/>
      <c r="D221" s="12"/>
      <c r="E221" s="23"/>
      <c r="F221" s="23"/>
      <c r="G221" s="18"/>
      <c r="H221" s="12"/>
      <c r="I221" s="10"/>
      <c r="J221" s="10"/>
      <c r="K221" s="10"/>
      <c r="L221" s="10"/>
      <c r="M221" s="10"/>
      <c r="N221" s="10"/>
      <c r="O221" s="10"/>
      <c r="P221" s="10"/>
      <c r="Q221" s="10"/>
      <c r="R221" s="10"/>
      <c r="S221" s="10"/>
      <c r="T221" s="10"/>
      <c r="U221" s="10"/>
      <c r="V221" s="10"/>
      <c r="W221" s="10"/>
      <c r="X221" s="10"/>
      <c r="Y221" s="10"/>
      <c r="Z221" s="10"/>
      <c r="AA221" s="10"/>
    </row>
    <row r="222" ht="15.75" customHeight="1">
      <c r="A222" s="10"/>
      <c r="B222" s="20"/>
      <c r="C222" s="20"/>
      <c r="D222" s="12"/>
      <c r="E222" s="23"/>
      <c r="F222" s="23"/>
      <c r="G222" s="18"/>
      <c r="H222" s="12"/>
      <c r="I222" s="10"/>
      <c r="J222" s="10"/>
      <c r="K222" s="10"/>
      <c r="L222" s="10"/>
      <c r="M222" s="10"/>
      <c r="N222" s="10"/>
      <c r="O222" s="10"/>
      <c r="P222" s="10"/>
      <c r="Q222" s="10"/>
      <c r="R222" s="10"/>
      <c r="S222" s="10"/>
      <c r="T222" s="10"/>
      <c r="U222" s="10"/>
      <c r="V222" s="10"/>
      <c r="W222" s="10"/>
      <c r="X222" s="10"/>
      <c r="Y222" s="10"/>
      <c r="Z222" s="10"/>
      <c r="AA222" s="10"/>
    </row>
    <row r="223" ht="15.75" customHeight="1">
      <c r="A223" s="10"/>
      <c r="B223" s="20"/>
      <c r="C223" s="20"/>
      <c r="D223" s="12"/>
      <c r="E223" s="23"/>
      <c r="F223" s="23"/>
      <c r="G223" s="18"/>
      <c r="H223" s="12"/>
      <c r="I223" s="10"/>
      <c r="J223" s="10"/>
      <c r="K223" s="10"/>
      <c r="L223" s="10"/>
      <c r="M223" s="10"/>
      <c r="N223" s="10"/>
      <c r="O223" s="10"/>
      <c r="P223" s="10"/>
      <c r="Q223" s="10"/>
      <c r="R223" s="10"/>
      <c r="S223" s="10"/>
      <c r="T223" s="10"/>
      <c r="U223" s="10"/>
      <c r="V223" s="10"/>
      <c r="W223" s="10"/>
      <c r="X223" s="10"/>
      <c r="Y223" s="10"/>
      <c r="Z223" s="10"/>
      <c r="AA223" s="10"/>
    </row>
    <row r="224" ht="15.75" customHeight="1">
      <c r="A224" s="10"/>
      <c r="B224" s="20"/>
      <c r="C224" s="20"/>
      <c r="D224" s="12"/>
      <c r="E224" s="23"/>
      <c r="F224" s="23"/>
      <c r="G224" s="18"/>
      <c r="H224" s="12"/>
      <c r="I224" s="10"/>
      <c r="J224" s="10"/>
      <c r="K224" s="10"/>
      <c r="L224" s="10"/>
      <c r="M224" s="10"/>
      <c r="N224" s="10"/>
      <c r="O224" s="10"/>
      <c r="P224" s="10"/>
      <c r="Q224" s="10"/>
      <c r="R224" s="10"/>
      <c r="S224" s="10"/>
      <c r="T224" s="10"/>
      <c r="U224" s="10"/>
      <c r="V224" s="10"/>
      <c r="W224" s="10"/>
      <c r="X224" s="10"/>
      <c r="Y224" s="10"/>
      <c r="Z224" s="10"/>
      <c r="AA224" s="10"/>
    </row>
    <row r="225" ht="15.75" customHeight="1">
      <c r="A225" s="10"/>
      <c r="B225" s="20"/>
      <c r="C225" s="20"/>
      <c r="D225" s="12"/>
      <c r="E225" s="23"/>
      <c r="F225" s="23"/>
      <c r="G225" s="18"/>
      <c r="H225" s="12"/>
      <c r="I225" s="10"/>
      <c r="J225" s="10"/>
      <c r="K225" s="10"/>
      <c r="L225" s="10"/>
      <c r="M225" s="10"/>
      <c r="N225" s="10"/>
      <c r="O225" s="10"/>
      <c r="P225" s="10"/>
      <c r="Q225" s="10"/>
      <c r="R225" s="10"/>
      <c r="S225" s="10"/>
      <c r="T225" s="10"/>
      <c r="U225" s="10"/>
      <c r="V225" s="10"/>
      <c r="W225" s="10"/>
      <c r="X225" s="10"/>
      <c r="Y225" s="10"/>
      <c r="Z225" s="10"/>
      <c r="AA225" s="10"/>
    </row>
    <row r="226" ht="15.75" customHeight="1">
      <c r="A226" s="10"/>
      <c r="B226" s="20"/>
      <c r="C226" s="20"/>
      <c r="D226" s="12"/>
      <c r="E226" s="23"/>
      <c r="F226" s="23"/>
      <c r="G226" s="18"/>
      <c r="H226" s="12"/>
      <c r="I226" s="10"/>
      <c r="J226" s="10"/>
      <c r="K226" s="10"/>
      <c r="L226" s="10"/>
      <c r="M226" s="10"/>
      <c r="N226" s="10"/>
      <c r="O226" s="10"/>
      <c r="P226" s="10"/>
      <c r="Q226" s="10"/>
      <c r="R226" s="10"/>
      <c r="S226" s="10"/>
      <c r="T226" s="10"/>
      <c r="U226" s="10"/>
      <c r="V226" s="10"/>
      <c r="W226" s="10"/>
      <c r="X226" s="10"/>
      <c r="Y226" s="10"/>
      <c r="Z226" s="10"/>
      <c r="AA226" s="10"/>
    </row>
    <row r="227" ht="15.75" customHeight="1">
      <c r="A227" s="10"/>
      <c r="B227" s="20"/>
      <c r="C227" s="20"/>
      <c r="D227" s="12"/>
      <c r="E227" s="23"/>
      <c r="F227" s="23"/>
      <c r="G227" s="18"/>
      <c r="H227" s="12"/>
      <c r="I227" s="10"/>
      <c r="J227" s="10"/>
      <c r="K227" s="10"/>
      <c r="L227" s="10"/>
      <c r="M227" s="10"/>
      <c r="N227" s="10"/>
      <c r="O227" s="10"/>
      <c r="P227" s="10"/>
      <c r="Q227" s="10"/>
      <c r="R227" s="10"/>
      <c r="S227" s="10"/>
      <c r="T227" s="10"/>
      <c r="U227" s="10"/>
      <c r="V227" s="10"/>
      <c r="W227" s="10"/>
      <c r="X227" s="10"/>
      <c r="Y227" s="10"/>
      <c r="Z227" s="10"/>
      <c r="AA227" s="10"/>
    </row>
    <row r="228" ht="15.75" customHeight="1">
      <c r="A228" s="10"/>
      <c r="B228" s="20"/>
      <c r="C228" s="20"/>
      <c r="D228" s="12"/>
      <c r="E228" s="23"/>
      <c r="F228" s="23"/>
      <c r="G228" s="18"/>
      <c r="H228" s="12"/>
      <c r="I228" s="10"/>
      <c r="J228" s="10"/>
      <c r="K228" s="10"/>
      <c r="L228" s="10"/>
      <c r="M228" s="10"/>
      <c r="N228" s="10"/>
      <c r="O228" s="10"/>
      <c r="P228" s="10"/>
      <c r="Q228" s="10"/>
      <c r="R228" s="10"/>
      <c r="S228" s="10"/>
      <c r="T228" s="10"/>
      <c r="U228" s="10"/>
      <c r="V228" s="10"/>
      <c r="W228" s="10"/>
      <c r="X228" s="10"/>
      <c r="Y228" s="10"/>
      <c r="Z228" s="10"/>
      <c r="AA228" s="10"/>
    </row>
    <row r="229" ht="15.75" customHeight="1">
      <c r="A229" s="10"/>
      <c r="B229" s="20"/>
      <c r="C229" s="20"/>
      <c r="D229" s="12"/>
      <c r="E229" s="23"/>
      <c r="F229" s="23"/>
      <c r="G229" s="18"/>
      <c r="H229" s="12"/>
      <c r="I229" s="10"/>
      <c r="J229" s="10"/>
      <c r="K229" s="10"/>
      <c r="L229" s="10"/>
      <c r="M229" s="10"/>
      <c r="N229" s="10"/>
      <c r="O229" s="10"/>
      <c r="P229" s="10"/>
      <c r="Q229" s="10"/>
      <c r="R229" s="10"/>
      <c r="S229" s="10"/>
      <c r="T229" s="10"/>
      <c r="U229" s="10"/>
      <c r="V229" s="10"/>
      <c r="W229" s="10"/>
      <c r="X229" s="10"/>
      <c r="Y229" s="10"/>
      <c r="Z229" s="10"/>
      <c r="AA229" s="10"/>
    </row>
    <row r="230" ht="15.75" customHeight="1">
      <c r="A230" s="10"/>
      <c r="B230" s="20"/>
      <c r="C230" s="20"/>
      <c r="D230" s="12"/>
      <c r="E230" s="23"/>
      <c r="F230" s="23"/>
      <c r="G230" s="18"/>
      <c r="H230" s="12"/>
      <c r="I230" s="10"/>
      <c r="J230" s="10"/>
      <c r="K230" s="10"/>
      <c r="L230" s="10"/>
      <c r="M230" s="10"/>
      <c r="N230" s="10"/>
      <c r="O230" s="10"/>
      <c r="P230" s="10"/>
      <c r="Q230" s="10"/>
      <c r="R230" s="10"/>
      <c r="S230" s="10"/>
      <c r="T230" s="10"/>
      <c r="U230" s="10"/>
      <c r="V230" s="10"/>
      <c r="W230" s="10"/>
      <c r="X230" s="10"/>
      <c r="Y230" s="10"/>
      <c r="Z230" s="10"/>
      <c r="AA230" s="10"/>
    </row>
    <row r="231" ht="15.75" customHeight="1">
      <c r="A231" s="10"/>
      <c r="B231" s="20"/>
      <c r="C231" s="20"/>
      <c r="D231" s="12"/>
      <c r="E231" s="23"/>
      <c r="F231" s="23"/>
      <c r="G231" s="18"/>
      <c r="H231" s="12"/>
      <c r="I231" s="10"/>
      <c r="J231" s="10"/>
      <c r="K231" s="10"/>
      <c r="L231" s="10"/>
      <c r="M231" s="10"/>
      <c r="N231" s="10"/>
      <c r="O231" s="10"/>
      <c r="P231" s="10"/>
      <c r="Q231" s="10"/>
      <c r="R231" s="10"/>
      <c r="S231" s="10"/>
      <c r="T231" s="10"/>
      <c r="U231" s="10"/>
      <c r="V231" s="10"/>
      <c r="W231" s="10"/>
      <c r="X231" s="10"/>
      <c r="Y231" s="10"/>
      <c r="Z231" s="10"/>
      <c r="AA231" s="10"/>
    </row>
    <row r="232" ht="15.75" customHeight="1">
      <c r="A232" s="10"/>
      <c r="B232" s="20"/>
      <c r="C232" s="20"/>
      <c r="D232" s="12"/>
      <c r="E232" s="23"/>
      <c r="F232" s="23"/>
      <c r="G232" s="18"/>
      <c r="H232" s="12"/>
      <c r="I232" s="10"/>
      <c r="J232" s="10"/>
      <c r="K232" s="10"/>
      <c r="L232" s="10"/>
      <c r="M232" s="10"/>
      <c r="N232" s="10"/>
      <c r="O232" s="10"/>
      <c r="P232" s="10"/>
      <c r="Q232" s="10"/>
      <c r="R232" s="10"/>
      <c r="S232" s="10"/>
      <c r="T232" s="10"/>
      <c r="U232" s="10"/>
      <c r="V232" s="10"/>
      <c r="W232" s="10"/>
      <c r="X232" s="10"/>
      <c r="Y232" s="10"/>
      <c r="Z232" s="10"/>
      <c r="AA232" s="10"/>
    </row>
    <row r="233" ht="15.75" customHeight="1">
      <c r="A233" s="10"/>
      <c r="B233" s="20"/>
      <c r="C233" s="20"/>
      <c r="D233" s="12"/>
      <c r="E233" s="23"/>
      <c r="F233" s="23"/>
      <c r="G233" s="18"/>
      <c r="H233" s="12"/>
      <c r="I233" s="10"/>
      <c r="J233" s="10"/>
      <c r="K233" s="10"/>
      <c r="L233" s="10"/>
      <c r="M233" s="10"/>
      <c r="N233" s="10"/>
      <c r="O233" s="10"/>
      <c r="P233" s="10"/>
      <c r="Q233" s="10"/>
      <c r="R233" s="10"/>
      <c r="S233" s="10"/>
      <c r="T233" s="10"/>
      <c r="U233" s="10"/>
      <c r="V233" s="10"/>
      <c r="W233" s="10"/>
      <c r="X233" s="10"/>
      <c r="Y233" s="10"/>
      <c r="Z233" s="10"/>
      <c r="AA233" s="10"/>
    </row>
    <row r="234" ht="15.75" customHeight="1">
      <c r="A234" s="10"/>
      <c r="B234" s="20"/>
      <c r="C234" s="20"/>
      <c r="D234" s="12"/>
      <c r="E234" s="23"/>
      <c r="F234" s="23"/>
      <c r="G234" s="18"/>
      <c r="H234" s="12"/>
      <c r="I234" s="10"/>
      <c r="J234" s="10"/>
      <c r="K234" s="10"/>
      <c r="L234" s="10"/>
      <c r="M234" s="10"/>
      <c r="N234" s="10"/>
      <c r="O234" s="10"/>
      <c r="P234" s="10"/>
      <c r="Q234" s="10"/>
      <c r="R234" s="10"/>
      <c r="S234" s="10"/>
      <c r="T234" s="10"/>
      <c r="U234" s="10"/>
      <c r="V234" s="10"/>
      <c r="W234" s="10"/>
      <c r="X234" s="10"/>
      <c r="Y234" s="10"/>
      <c r="Z234" s="10"/>
      <c r="AA234" s="10"/>
    </row>
    <row r="235" ht="15.75" customHeight="1">
      <c r="A235" s="10"/>
      <c r="B235" s="20"/>
      <c r="C235" s="20"/>
      <c r="D235" s="12"/>
      <c r="E235" s="23"/>
      <c r="F235" s="23"/>
      <c r="G235" s="18"/>
      <c r="H235" s="12"/>
      <c r="I235" s="10"/>
      <c r="J235" s="10"/>
      <c r="K235" s="10"/>
      <c r="L235" s="10"/>
      <c r="M235" s="10"/>
      <c r="N235" s="10"/>
      <c r="O235" s="10"/>
      <c r="P235" s="10"/>
      <c r="Q235" s="10"/>
      <c r="R235" s="10"/>
      <c r="S235" s="10"/>
      <c r="T235" s="10"/>
      <c r="U235" s="10"/>
      <c r="V235" s="10"/>
      <c r="W235" s="10"/>
      <c r="X235" s="10"/>
      <c r="Y235" s="10"/>
      <c r="Z235" s="10"/>
      <c r="AA235" s="10"/>
    </row>
    <row r="236" ht="15.75" customHeight="1">
      <c r="A236" s="10"/>
      <c r="B236" s="20"/>
      <c r="C236" s="20"/>
      <c r="D236" s="12"/>
      <c r="E236" s="23"/>
      <c r="F236" s="23"/>
      <c r="G236" s="18"/>
      <c r="H236" s="12"/>
      <c r="I236" s="10"/>
      <c r="J236" s="10"/>
      <c r="K236" s="10"/>
      <c r="L236" s="10"/>
      <c r="M236" s="10"/>
      <c r="N236" s="10"/>
      <c r="O236" s="10"/>
      <c r="P236" s="10"/>
      <c r="Q236" s="10"/>
      <c r="R236" s="10"/>
      <c r="S236" s="10"/>
      <c r="T236" s="10"/>
      <c r="U236" s="10"/>
      <c r="V236" s="10"/>
      <c r="W236" s="10"/>
      <c r="X236" s="10"/>
      <c r="Y236" s="10"/>
      <c r="Z236" s="10"/>
      <c r="AA236" s="10"/>
    </row>
    <row r="237" ht="15.75" customHeight="1">
      <c r="A237" s="10"/>
      <c r="B237" s="20"/>
      <c r="C237" s="20"/>
      <c r="D237" s="12"/>
      <c r="E237" s="23"/>
      <c r="F237" s="23"/>
      <c r="G237" s="18"/>
      <c r="H237" s="12"/>
      <c r="I237" s="10"/>
      <c r="J237" s="10"/>
      <c r="K237" s="10"/>
      <c r="L237" s="10"/>
      <c r="M237" s="10"/>
      <c r="N237" s="10"/>
      <c r="O237" s="10"/>
      <c r="P237" s="10"/>
      <c r="Q237" s="10"/>
      <c r="R237" s="10"/>
      <c r="S237" s="10"/>
      <c r="T237" s="10"/>
      <c r="U237" s="10"/>
      <c r="V237" s="10"/>
      <c r="W237" s="10"/>
      <c r="X237" s="10"/>
      <c r="Y237" s="10"/>
      <c r="Z237" s="10"/>
      <c r="AA237" s="10"/>
    </row>
    <row r="238" ht="15.75" customHeight="1">
      <c r="A238" s="10"/>
      <c r="B238" s="20"/>
      <c r="C238" s="20"/>
      <c r="D238" s="12"/>
      <c r="E238" s="23"/>
      <c r="F238" s="23"/>
      <c r="G238" s="18"/>
      <c r="H238" s="12"/>
      <c r="I238" s="10"/>
      <c r="J238" s="10"/>
      <c r="K238" s="10"/>
      <c r="L238" s="10"/>
      <c r="M238" s="10"/>
      <c r="N238" s="10"/>
      <c r="O238" s="10"/>
      <c r="P238" s="10"/>
      <c r="Q238" s="10"/>
      <c r="R238" s="10"/>
      <c r="S238" s="10"/>
      <c r="T238" s="10"/>
      <c r="U238" s="10"/>
      <c r="V238" s="10"/>
      <c r="W238" s="10"/>
      <c r="X238" s="10"/>
      <c r="Y238" s="10"/>
      <c r="Z238" s="10"/>
      <c r="AA238" s="10"/>
    </row>
    <row r="239" ht="15.75" customHeight="1">
      <c r="A239" s="10"/>
      <c r="B239" s="20"/>
      <c r="C239" s="20"/>
      <c r="D239" s="12"/>
      <c r="E239" s="23"/>
      <c r="F239" s="23"/>
      <c r="G239" s="18"/>
      <c r="H239" s="12"/>
      <c r="I239" s="10"/>
      <c r="J239" s="10"/>
      <c r="K239" s="10"/>
      <c r="L239" s="10"/>
      <c r="M239" s="10"/>
      <c r="N239" s="10"/>
      <c r="O239" s="10"/>
      <c r="P239" s="10"/>
      <c r="Q239" s="10"/>
      <c r="R239" s="10"/>
      <c r="S239" s="10"/>
      <c r="T239" s="10"/>
      <c r="U239" s="10"/>
      <c r="V239" s="10"/>
      <c r="W239" s="10"/>
      <c r="X239" s="10"/>
      <c r="Y239" s="10"/>
      <c r="Z239" s="10"/>
      <c r="AA239" s="10"/>
    </row>
    <row r="240" ht="15.75" customHeight="1">
      <c r="A240" s="10"/>
      <c r="B240" s="20"/>
      <c r="C240" s="20"/>
      <c r="D240" s="12"/>
      <c r="E240" s="23"/>
      <c r="F240" s="23"/>
      <c r="G240" s="18"/>
      <c r="H240" s="12"/>
      <c r="I240" s="10"/>
      <c r="J240" s="10"/>
      <c r="K240" s="10"/>
      <c r="L240" s="10"/>
      <c r="M240" s="10"/>
      <c r="N240" s="10"/>
      <c r="O240" s="10"/>
      <c r="P240" s="10"/>
      <c r="Q240" s="10"/>
      <c r="R240" s="10"/>
      <c r="S240" s="10"/>
      <c r="T240" s="10"/>
      <c r="U240" s="10"/>
      <c r="V240" s="10"/>
      <c r="W240" s="10"/>
      <c r="X240" s="10"/>
      <c r="Y240" s="10"/>
      <c r="Z240" s="10"/>
      <c r="AA240" s="10"/>
    </row>
    <row r="241" ht="15.75" customHeight="1">
      <c r="A241" s="10"/>
      <c r="B241" s="20"/>
      <c r="C241" s="20"/>
      <c r="D241" s="12"/>
      <c r="E241" s="23"/>
      <c r="F241" s="23"/>
      <c r="G241" s="18"/>
      <c r="H241" s="12"/>
      <c r="I241" s="10"/>
      <c r="J241" s="10"/>
      <c r="K241" s="10"/>
      <c r="L241" s="10"/>
      <c r="M241" s="10"/>
      <c r="N241" s="10"/>
      <c r="O241" s="10"/>
      <c r="P241" s="10"/>
      <c r="Q241" s="10"/>
      <c r="R241" s="10"/>
      <c r="S241" s="10"/>
      <c r="T241" s="10"/>
      <c r="U241" s="10"/>
      <c r="V241" s="10"/>
      <c r="W241" s="10"/>
      <c r="X241" s="10"/>
      <c r="Y241" s="10"/>
      <c r="Z241" s="10"/>
      <c r="AA241" s="10"/>
    </row>
    <row r="242" ht="15.75" customHeight="1">
      <c r="A242" s="10"/>
      <c r="B242" s="20"/>
      <c r="C242" s="20"/>
      <c r="D242" s="12"/>
      <c r="E242" s="23"/>
      <c r="F242" s="23"/>
      <c r="G242" s="18"/>
      <c r="H242" s="12"/>
      <c r="I242" s="10"/>
      <c r="J242" s="10"/>
      <c r="K242" s="10"/>
      <c r="L242" s="10"/>
      <c r="M242" s="10"/>
      <c r="N242" s="10"/>
      <c r="O242" s="10"/>
      <c r="P242" s="10"/>
      <c r="Q242" s="10"/>
      <c r="R242" s="10"/>
      <c r="S242" s="10"/>
      <c r="T242" s="10"/>
      <c r="U242" s="10"/>
      <c r="V242" s="10"/>
      <c r="W242" s="10"/>
      <c r="X242" s="10"/>
      <c r="Y242" s="10"/>
      <c r="Z242" s="10"/>
      <c r="AA242" s="10"/>
    </row>
    <row r="243" ht="15.75" customHeight="1">
      <c r="A243" s="10"/>
      <c r="B243" s="20"/>
      <c r="C243" s="20"/>
      <c r="D243" s="12"/>
      <c r="E243" s="23"/>
      <c r="F243" s="23"/>
      <c r="G243" s="18"/>
      <c r="H243" s="12"/>
      <c r="I243" s="10"/>
      <c r="J243" s="10"/>
      <c r="K243" s="10"/>
      <c r="L243" s="10"/>
      <c r="M243" s="10"/>
      <c r="N243" s="10"/>
      <c r="O243" s="10"/>
      <c r="P243" s="10"/>
      <c r="Q243" s="10"/>
      <c r="R243" s="10"/>
      <c r="S243" s="10"/>
      <c r="T243" s="10"/>
      <c r="U243" s="10"/>
      <c r="V243" s="10"/>
      <c r="W243" s="10"/>
      <c r="X243" s="10"/>
      <c r="Y243" s="10"/>
      <c r="Z243" s="10"/>
      <c r="AA243" s="10"/>
    </row>
    <row r="244" ht="15.75" customHeight="1">
      <c r="A244" s="10"/>
      <c r="B244" s="20"/>
      <c r="C244" s="20"/>
      <c r="D244" s="12"/>
      <c r="E244" s="23"/>
      <c r="F244" s="23"/>
      <c r="G244" s="18"/>
      <c r="H244" s="12"/>
      <c r="I244" s="10"/>
      <c r="J244" s="10"/>
      <c r="K244" s="10"/>
      <c r="L244" s="10"/>
      <c r="M244" s="10"/>
      <c r="N244" s="10"/>
      <c r="O244" s="10"/>
      <c r="P244" s="10"/>
      <c r="Q244" s="10"/>
      <c r="R244" s="10"/>
      <c r="S244" s="10"/>
      <c r="T244" s="10"/>
      <c r="U244" s="10"/>
      <c r="V244" s="10"/>
      <c r="W244" s="10"/>
      <c r="X244" s="10"/>
      <c r="Y244" s="10"/>
      <c r="Z244" s="10"/>
      <c r="AA244" s="10"/>
    </row>
    <row r="245" ht="15.75" customHeight="1">
      <c r="A245" s="10"/>
      <c r="B245" s="20"/>
      <c r="C245" s="20"/>
      <c r="D245" s="12"/>
      <c r="E245" s="23"/>
      <c r="F245" s="23"/>
      <c r="G245" s="18"/>
      <c r="H245" s="12"/>
      <c r="I245" s="10"/>
      <c r="J245" s="10"/>
      <c r="K245" s="10"/>
      <c r="L245" s="10"/>
      <c r="M245" s="10"/>
      <c r="N245" s="10"/>
      <c r="O245" s="10"/>
      <c r="P245" s="10"/>
      <c r="Q245" s="10"/>
      <c r="R245" s="10"/>
      <c r="S245" s="10"/>
      <c r="T245" s="10"/>
      <c r="U245" s="10"/>
      <c r="V245" s="10"/>
      <c r="W245" s="10"/>
      <c r="X245" s="10"/>
      <c r="Y245" s="10"/>
      <c r="Z245" s="10"/>
      <c r="AA245" s="10"/>
    </row>
    <row r="246" ht="15.75" customHeight="1">
      <c r="A246" s="10"/>
      <c r="B246" s="20"/>
      <c r="C246" s="20"/>
      <c r="D246" s="12"/>
      <c r="E246" s="23"/>
      <c r="F246" s="23"/>
      <c r="G246" s="18"/>
      <c r="H246" s="12"/>
      <c r="I246" s="10"/>
      <c r="J246" s="10"/>
      <c r="K246" s="10"/>
      <c r="L246" s="10"/>
      <c r="M246" s="10"/>
      <c r="N246" s="10"/>
      <c r="O246" s="10"/>
      <c r="P246" s="10"/>
      <c r="Q246" s="10"/>
      <c r="R246" s="10"/>
      <c r="S246" s="10"/>
      <c r="T246" s="10"/>
      <c r="U246" s="10"/>
      <c r="V246" s="10"/>
      <c r="W246" s="10"/>
      <c r="X246" s="10"/>
      <c r="Y246" s="10"/>
      <c r="Z246" s="10"/>
      <c r="AA246" s="10"/>
    </row>
    <row r="247" ht="15.75" customHeight="1">
      <c r="A247" s="10"/>
      <c r="B247" s="20"/>
      <c r="C247" s="20"/>
      <c r="D247" s="12"/>
      <c r="E247" s="23"/>
      <c r="F247" s="23"/>
      <c r="G247" s="18"/>
      <c r="H247" s="12"/>
      <c r="I247" s="10"/>
      <c r="J247" s="10"/>
      <c r="K247" s="10"/>
      <c r="L247" s="10"/>
      <c r="M247" s="10"/>
      <c r="N247" s="10"/>
      <c r="O247" s="10"/>
      <c r="P247" s="10"/>
      <c r="Q247" s="10"/>
      <c r="R247" s="10"/>
      <c r="S247" s="10"/>
      <c r="T247" s="10"/>
      <c r="U247" s="10"/>
      <c r="V247" s="10"/>
      <c r="W247" s="10"/>
      <c r="X247" s="10"/>
      <c r="Y247" s="10"/>
      <c r="Z247" s="10"/>
      <c r="AA247" s="10"/>
    </row>
    <row r="248" ht="15.75" customHeight="1">
      <c r="A248" s="10"/>
      <c r="B248" s="20"/>
      <c r="C248" s="20"/>
      <c r="D248" s="12"/>
      <c r="E248" s="23"/>
      <c r="F248" s="23"/>
      <c r="G248" s="18"/>
      <c r="H248" s="12"/>
      <c r="I248" s="10"/>
      <c r="J248" s="10"/>
      <c r="K248" s="10"/>
      <c r="L248" s="10"/>
      <c r="M248" s="10"/>
      <c r="N248" s="10"/>
      <c r="O248" s="10"/>
      <c r="P248" s="10"/>
      <c r="Q248" s="10"/>
      <c r="R248" s="10"/>
      <c r="S248" s="10"/>
      <c r="T248" s="10"/>
      <c r="U248" s="10"/>
      <c r="V248" s="10"/>
      <c r="W248" s="10"/>
      <c r="X248" s="10"/>
      <c r="Y248" s="10"/>
      <c r="Z248" s="10"/>
      <c r="AA248" s="10"/>
    </row>
    <row r="249" ht="15.75" customHeight="1">
      <c r="A249" s="10"/>
      <c r="B249" s="20"/>
      <c r="C249" s="20"/>
      <c r="D249" s="12"/>
      <c r="E249" s="23"/>
      <c r="F249" s="23"/>
      <c r="G249" s="18"/>
      <c r="H249" s="12"/>
      <c r="I249" s="10"/>
      <c r="J249" s="10"/>
      <c r="K249" s="10"/>
      <c r="L249" s="10"/>
      <c r="M249" s="10"/>
      <c r="N249" s="10"/>
      <c r="O249" s="10"/>
      <c r="P249" s="10"/>
      <c r="Q249" s="10"/>
      <c r="R249" s="10"/>
      <c r="S249" s="10"/>
      <c r="T249" s="10"/>
      <c r="U249" s="10"/>
      <c r="V249" s="10"/>
      <c r="W249" s="10"/>
      <c r="X249" s="10"/>
      <c r="Y249" s="10"/>
      <c r="Z249" s="10"/>
      <c r="AA249" s="10"/>
    </row>
    <row r="250" ht="15.75" customHeight="1">
      <c r="A250" s="10"/>
      <c r="B250" s="20"/>
      <c r="C250" s="20"/>
      <c r="D250" s="12"/>
      <c r="E250" s="23"/>
      <c r="F250" s="23"/>
      <c r="G250" s="18"/>
      <c r="H250" s="12"/>
      <c r="I250" s="10"/>
      <c r="J250" s="10"/>
      <c r="K250" s="10"/>
      <c r="L250" s="10"/>
      <c r="M250" s="10"/>
      <c r="N250" s="10"/>
      <c r="O250" s="10"/>
      <c r="P250" s="10"/>
      <c r="Q250" s="10"/>
      <c r="R250" s="10"/>
      <c r="S250" s="10"/>
      <c r="T250" s="10"/>
      <c r="U250" s="10"/>
      <c r="V250" s="10"/>
      <c r="W250" s="10"/>
      <c r="X250" s="10"/>
      <c r="Y250" s="10"/>
      <c r="Z250" s="10"/>
      <c r="AA250" s="10"/>
    </row>
    <row r="251" ht="15.75" customHeight="1">
      <c r="A251" s="10"/>
      <c r="B251" s="20"/>
      <c r="C251" s="20"/>
      <c r="D251" s="12"/>
      <c r="E251" s="23"/>
      <c r="F251" s="23"/>
      <c r="G251" s="18"/>
      <c r="H251" s="12"/>
      <c r="I251" s="10"/>
      <c r="J251" s="10"/>
      <c r="K251" s="10"/>
      <c r="L251" s="10"/>
      <c r="M251" s="10"/>
      <c r="N251" s="10"/>
      <c r="O251" s="10"/>
      <c r="P251" s="10"/>
      <c r="Q251" s="10"/>
      <c r="R251" s="10"/>
      <c r="S251" s="10"/>
      <c r="T251" s="10"/>
      <c r="U251" s="10"/>
      <c r="V251" s="10"/>
      <c r="W251" s="10"/>
      <c r="X251" s="10"/>
      <c r="Y251" s="10"/>
      <c r="Z251" s="10"/>
      <c r="AA251" s="10"/>
    </row>
    <row r="252" ht="15.75" customHeight="1">
      <c r="A252" s="10"/>
      <c r="B252" s="20"/>
      <c r="C252" s="20"/>
      <c r="D252" s="12"/>
      <c r="E252" s="23"/>
      <c r="F252" s="23"/>
      <c r="G252" s="18"/>
      <c r="H252" s="12"/>
      <c r="I252" s="10"/>
      <c r="J252" s="10"/>
      <c r="K252" s="10"/>
      <c r="L252" s="10"/>
      <c r="M252" s="10"/>
      <c r="N252" s="10"/>
      <c r="O252" s="10"/>
      <c r="P252" s="10"/>
      <c r="Q252" s="10"/>
      <c r="R252" s="10"/>
      <c r="S252" s="10"/>
      <c r="T252" s="10"/>
      <c r="U252" s="10"/>
      <c r="V252" s="10"/>
      <c r="W252" s="10"/>
      <c r="X252" s="10"/>
      <c r="Y252" s="10"/>
      <c r="Z252" s="10"/>
      <c r="AA252" s="10"/>
    </row>
    <row r="253" ht="15.75" customHeight="1">
      <c r="A253" s="10"/>
      <c r="B253" s="20"/>
      <c r="C253" s="20"/>
      <c r="D253" s="12"/>
      <c r="E253" s="23"/>
      <c r="F253" s="23"/>
      <c r="G253" s="18"/>
      <c r="H253" s="12"/>
      <c r="I253" s="10"/>
      <c r="J253" s="10"/>
      <c r="K253" s="10"/>
      <c r="L253" s="10"/>
      <c r="M253" s="10"/>
      <c r="N253" s="10"/>
      <c r="O253" s="10"/>
      <c r="P253" s="10"/>
      <c r="Q253" s="10"/>
      <c r="R253" s="10"/>
      <c r="S253" s="10"/>
      <c r="T253" s="10"/>
      <c r="U253" s="10"/>
      <c r="V253" s="10"/>
      <c r="W253" s="10"/>
      <c r="X253" s="10"/>
      <c r="Y253" s="10"/>
      <c r="Z253" s="10"/>
      <c r="AA253" s="10"/>
    </row>
    <row r="254" ht="15.75" customHeight="1">
      <c r="A254" s="10"/>
      <c r="B254" s="20"/>
      <c r="C254" s="20"/>
      <c r="D254" s="12"/>
      <c r="E254" s="23"/>
      <c r="F254" s="23"/>
      <c r="G254" s="18"/>
      <c r="H254" s="12"/>
      <c r="I254" s="10"/>
      <c r="J254" s="10"/>
      <c r="K254" s="10"/>
      <c r="L254" s="10"/>
      <c r="M254" s="10"/>
      <c r="N254" s="10"/>
      <c r="O254" s="10"/>
      <c r="P254" s="10"/>
      <c r="Q254" s="10"/>
      <c r="R254" s="10"/>
      <c r="S254" s="10"/>
      <c r="T254" s="10"/>
      <c r="U254" s="10"/>
      <c r="V254" s="10"/>
      <c r="W254" s="10"/>
      <c r="X254" s="10"/>
      <c r="Y254" s="10"/>
      <c r="Z254" s="10"/>
      <c r="AA254" s="10"/>
    </row>
    <row r="255" ht="15.75" customHeight="1">
      <c r="A255" s="10"/>
      <c r="B255" s="20"/>
      <c r="C255" s="20"/>
      <c r="D255" s="12"/>
      <c r="E255" s="23"/>
      <c r="F255" s="23"/>
      <c r="G255" s="18"/>
      <c r="H255" s="12"/>
      <c r="I255" s="10"/>
      <c r="J255" s="10"/>
      <c r="K255" s="10"/>
      <c r="L255" s="10"/>
      <c r="M255" s="10"/>
      <c r="N255" s="10"/>
      <c r="O255" s="10"/>
      <c r="P255" s="10"/>
      <c r="Q255" s="10"/>
      <c r="R255" s="10"/>
      <c r="S255" s="10"/>
      <c r="T255" s="10"/>
      <c r="U255" s="10"/>
      <c r="V255" s="10"/>
      <c r="W255" s="10"/>
      <c r="X255" s="10"/>
      <c r="Y255" s="10"/>
      <c r="Z255" s="10"/>
      <c r="AA255" s="10"/>
    </row>
    <row r="256" ht="15.75" customHeight="1">
      <c r="A256" s="10"/>
      <c r="B256" s="20"/>
      <c r="C256" s="20"/>
      <c r="D256" s="12"/>
      <c r="E256" s="23"/>
      <c r="F256" s="23"/>
      <c r="G256" s="18"/>
      <c r="H256" s="12"/>
      <c r="I256" s="10"/>
      <c r="J256" s="10"/>
      <c r="K256" s="10"/>
      <c r="L256" s="10"/>
      <c r="M256" s="10"/>
      <c r="N256" s="10"/>
      <c r="O256" s="10"/>
      <c r="P256" s="10"/>
      <c r="Q256" s="10"/>
      <c r="R256" s="10"/>
      <c r="S256" s="10"/>
      <c r="T256" s="10"/>
      <c r="U256" s="10"/>
      <c r="V256" s="10"/>
      <c r="W256" s="10"/>
      <c r="X256" s="10"/>
      <c r="Y256" s="10"/>
      <c r="Z256" s="10"/>
      <c r="AA256" s="10"/>
    </row>
    <row r="257" ht="15.75" customHeight="1">
      <c r="A257" s="10"/>
      <c r="B257" s="20"/>
      <c r="C257" s="20"/>
      <c r="D257" s="12"/>
      <c r="E257" s="23"/>
      <c r="F257" s="23"/>
      <c r="G257" s="18"/>
      <c r="H257" s="12"/>
      <c r="I257" s="10"/>
      <c r="J257" s="10"/>
      <c r="K257" s="10"/>
      <c r="L257" s="10"/>
      <c r="M257" s="10"/>
      <c r="N257" s="10"/>
      <c r="O257" s="10"/>
      <c r="P257" s="10"/>
      <c r="Q257" s="10"/>
      <c r="R257" s="10"/>
      <c r="S257" s="10"/>
      <c r="T257" s="10"/>
      <c r="U257" s="10"/>
      <c r="V257" s="10"/>
      <c r="W257" s="10"/>
      <c r="X257" s="10"/>
      <c r="Y257" s="10"/>
      <c r="Z257" s="10"/>
      <c r="AA257" s="10"/>
    </row>
    <row r="258" ht="15.75" customHeight="1">
      <c r="A258" s="10"/>
      <c r="B258" s="20"/>
      <c r="C258" s="20"/>
      <c r="D258" s="12"/>
      <c r="E258" s="23"/>
      <c r="F258" s="23"/>
      <c r="G258" s="18"/>
      <c r="H258" s="12"/>
      <c r="I258" s="10"/>
      <c r="J258" s="10"/>
      <c r="K258" s="10"/>
      <c r="L258" s="10"/>
      <c r="M258" s="10"/>
      <c r="N258" s="10"/>
      <c r="O258" s="10"/>
      <c r="P258" s="10"/>
      <c r="Q258" s="10"/>
      <c r="R258" s="10"/>
      <c r="S258" s="10"/>
      <c r="T258" s="10"/>
      <c r="U258" s="10"/>
      <c r="V258" s="10"/>
      <c r="W258" s="10"/>
      <c r="X258" s="10"/>
      <c r="Y258" s="10"/>
      <c r="Z258" s="10"/>
      <c r="AA258" s="10"/>
    </row>
    <row r="259" ht="15.75" customHeight="1">
      <c r="A259" s="10"/>
      <c r="B259" s="20"/>
      <c r="C259" s="20"/>
      <c r="D259" s="12"/>
      <c r="E259" s="23"/>
      <c r="F259" s="23"/>
      <c r="G259" s="18"/>
      <c r="H259" s="12"/>
      <c r="I259" s="10"/>
      <c r="J259" s="10"/>
      <c r="K259" s="10"/>
      <c r="L259" s="10"/>
      <c r="M259" s="10"/>
      <c r="N259" s="10"/>
      <c r="O259" s="10"/>
      <c r="P259" s="10"/>
      <c r="Q259" s="10"/>
      <c r="R259" s="10"/>
      <c r="S259" s="10"/>
      <c r="T259" s="10"/>
      <c r="U259" s="10"/>
      <c r="V259" s="10"/>
      <c r="W259" s="10"/>
      <c r="X259" s="10"/>
      <c r="Y259" s="10"/>
      <c r="Z259" s="10"/>
      <c r="AA259" s="10"/>
    </row>
    <row r="260" ht="15.75" customHeight="1">
      <c r="A260" s="10"/>
      <c r="B260" s="20"/>
      <c r="C260" s="20"/>
      <c r="D260" s="12"/>
      <c r="E260" s="23"/>
      <c r="F260" s="23"/>
      <c r="G260" s="18"/>
      <c r="H260" s="12"/>
      <c r="I260" s="10"/>
      <c r="J260" s="10"/>
      <c r="K260" s="10"/>
      <c r="L260" s="10"/>
      <c r="M260" s="10"/>
      <c r="N260" s="10"/>
      <c r="O260" s="10"/>
      <c r="P260" s="10"/>
      <c r="Q260" s="10"/>
      <c r="R260" s="10"/>
      <c r="S260" s="10"/>
      <c r="T260" s="10"/>
      <c r="U260" s="10"/>
      <c r="V260" s="10"/>
      <c r="W260" s="10"/>
      <c r="X260" s="10"/>
      <c r="Y260" s="10"/>
      <c r="Z260" s="10"/>
      <c r="AA260" s="10"/>
    </row>
    <row r="261" ht="15.75" customHeight="1">
      <c r="A261" s="10"/>
      <c r="B261" s="20"/>
      <c r="C261" s="20"/>
      <c r="D261" s="12"/>
      <c r="E261" s="23"/>
      <c r="F261" s="23"/>
      <c r="G261" s="18"/>
      <c r="H261" s="12"/>
      <c r="I261" s="10"/>
      <c r="J261" s="10"/>
      <c r="K261" s="10"/>
      <c r="L261" s="10"/>
      <c r="M261" s="10"/>
      <c r="N261" s="10"/>
      <c r="O261" s="10"/>
      <c r="P261" s="10"/>
      <c r="Q261" s="10"/>
      <c r="R261" s="10"/>
      <c r="S261" s="10"/>
      <c r="T261" s="10"/>
      <c r="U261" s="10"/>
      <c r="V261" s="10"/>
      <c r="W261" s="10"/>
      <c r="X261" s="10"/>
      <c r="Y261" s="10"/>
      <c r="Z261" s="10"/>
      <c r="AA261" s="10"/>
    </row>
    <row r="262" ht="15.75" customHeight="1">
      <c r="A262" s="10"/>
      <c r="B262" s="20"/>
      <c r="C262" s="20"/>
      <c r="D262" s="12"/>
      <c r="E262" s="23"/>
      <c r="F262" s="23"/>
      <c r="G262" s="18"/>
      <c r="H262" s="12"/>
      <c r="I262" s="10"/>
      <c r="J262" s="10"/>
      <c r="K262" s="10"/>
      <c r="L262" s="10"/>
      <c r="M262" s="10"/>
      <c r="N262" s="10"/>
      <c r="O262" s="10"/>
      <c r="P262" s="10"/>
      <c r="Q262" s="10"/>
      <c r="R262" s="10"/>
      <c r="S262" s="10"/>
      <c r="T262" s="10"/>
      <c r="U262" s="10"/>
      <c r="V262" s="10"/>
      <c r="W262" s="10"/>
      <c r="X262" s="10"/>
      <c r="Y262" s="10"/>
      <c r="Z262" s="10"/>
      <c r="AA262" s="10"/>
    </row>
    <row r="263" ht="15.75" customHeight="1">
      <c r="A263" s="10"/>
      <c r="B263" s="20"/>
      <c r="C263" s="20"/>
      <c r="D263" s="12"/>
      <c r="E263" s="23"/>
      <c r="F263" s="23"/>
      <c r="G263" s="18"/>
      <c r="H263" s="12"/>
      <c r="I263" s="10"/>
      <c r="J263" s="10"/>
      <c r="K263" s="10"/>
      <c r="L263" s="10"/>
      <c r="M263" s="10"/>
      <c r="N263" s="10"/>
      <c r="O263" s="10"/>
      <c r="P263" s="10"/>
      <c r="Q263" s="10"/>
      <c r="R263" s="10"/>
      <c r="S263" s="10"/>
      <c r="T263" s="10"/>
      <c r="U263" s="10"/>
      <c r="V263" s="10"/>
      <c r="W263" s="10"/>
      <c r="X263" s="10"/>
      <c r="Y263" s="10"/>
      <c r="Z263" s="10"/>
      <c r="AA263" s="10"/>
    </row>
    <row r="264" ht="15.75" customHeight="1">
      <c r="A264" s="10"/>
      <c r="B264" s="20"/>
      <c r="C264" s="20"/>
      <c r="D264" s="12"/>
      <c r="E264" s="23"/>
      <c r="F264" s="23"/>
      <c r="G264" s="18"/>
      <c r="H264" s="12"/>
      <c r="I264" s="10"/>
      <c r="J264" s="10"/>
      <c r="K264" s="10"/>
      <c r="L264" s="10"/>
      <c r="M264" s="10"/>
      <c r="N264" s="10"/>
      <c r="O264" s="10"/>
      <c r="P264" s="10"/>
      <c r="Q264" s="10"/>
      <c r="R264" s="10"/>
      <c r="S264" s="10"/>
      <c r="T264" s="10"/>
      <c r="U264" s="10"/>
      <c r="V264" s="10"/>
      <c r="W264" s="10"/>
      <c r="X264" s="10"/>
      <c r="Y264" s="10"/>
      <c r="Z264" s="10"/>
      <c r="AA264" s="10"/>
    </row>
    <row r="265" ht="15.75" customHeight="1">
      <c r="A265" s="10"/>
      <c r="B265" s="20"/>
      <c r="C265" s="20"/>
      <c r="D265" s="12"/>
      <c r="E265" s="23"/>
      <c r="F265" s="23"/>
      <c r="G265" s="18"/>
      <c r="H265" s="12"/>
      <c r="I265" s="10"/>
      <c r="J265" s="10"/>
      <c r="K265" s="10"/>
      <c r="L265" s="10"/>
      <c r="M265" s="10"/>
      <c r="N265" s="10"/>
      <c r="O265" s="10"/>
      <c r="P265" s="10"/>
      <c r="Q265" s="10"/>
      <c r="R265" s="10"/>
      <c r="S265" s="10"/>
      <c r="T265" s="10"/>
      <c r="U265" s="10"/>
      <c r="V265" s="10"/>
      <c r="W265" s="10"/>
      <c r="X265" s="10"/>
      <c r="Y265" s="10"/>
      <c r="Z265" s="10"/>
      <c r="AA265" s="10"/>
    </row>
    <row r="266" ht="15.75" customHeight="1">
      <c r="A266" s="10"/>
      <c r="B266" s="20"/>
      <c r="C266" s="20"/>
      <c r="D266" s="12"/>
      <c r="E266" s="23"/>
      <c r="F266" s="23"/>
      <c r="G266" s="18"/>
      <c r="H266" s="12"/>
      <c r="I266" s="10"/>
      <c r="J266" s="10"/>
      <c r="K266" s="10"/>
      <c r="L266" s="10"/>
      <c r="M266" s="10"/>
      <c r="N266" s="10"/>
      <c r="O266" s="10"/>
      <c r="P266" s="10"/>
      <c r="Q266" s="10"/>
      <c r="R266" s="10"/>
      <c r="S266" s="10"/>
      <c r="T266" s="10"/>
      <c r="U266" s="10"/>
      <c r="V266" s="10"/>
      <c r="W266" s="10"/>
      <c r="X266" s="10"/>
      <c r="Y266" s="10"/>
      <c r="Z266" s="10"/>
      <c r="AA266" s="10"/>
    </row>
    <row r="267" ht="15.75" customHeight="1">
      <c r="A267" s="10"/>
      <c r="B267" s="20"/>
      <c r="C267" s="20"/>
      <c r="D267" s="12"/>
      <c r="E267" s="23"/>
      <c r="F267" s="23"/>
      <c r="G267" s="18"/>
      <c r="H267" s="12"/>
      <c r="I267" s="10"/>
      <c r="J267" s="10"/>
      <c r="K267" s="10"/>
      <c r="L267" s="10"/>
      <c r="M267" s="10"/>
      <c r="N267" s="10"/>
      <c r="O267" s="10"/>
      <c r="P267" s="10"/>
      <c r="Q267" s="10"/>
      <c r="R267" s="10"/>
      <c r="S267" s="10"/>
      <c r="T267" s="10"/>
      <c r="U267" s="10"/>
      <c r="V267" s="10"/>
      <c r="W267" s="10"/>
      <c r="X267" s="10"/>
      <c r="Y267" s="10"/>
      <c r="Z267" s="10"/>
      <c r="AA267" s="10"/>
    </row>
    <row r="268" ht="15.75" customHeight="1">
      <c r="A268" s="10"/>
      <c r="B268" s="20"/>
      <c r="C268" s="20"/>
      <c r="D268" s="12"/>
      <c r="E268" s="23"/>
      <c r="F268" s="23"/>
      <c r="G268" s="18"/>
      <c r="H268" s="12"/>
      <c r="I268" s="10"/>
      <c r="J268" s="10"/>
      <c r="K268" s="10"/>
      <c r="L268" s="10"/>
      <c r="M268" s="10"/>
      <c r="N268" s="10"/>
      <c r="O268" s="10"/>
      <c r="P268" s="10"/>
      <c r="Q268" s="10"/>
      <c r="R268" s="10"/>
      <c r="S268" s="10"/>
      <c r="T268" s="10"/>
      <c r="U268" s="10"/>
      <c r="V268" s="10"/>
      <c r="W268" s="10"/>
      <c r="X268" s="10"/>
      <c r="Y268" s="10"/>
      <c r="Z268" s="10"/>
      <c r="AA268" s="10"/>
    </row>
    <row r="269" ht="15.75" customHeight="1">
      <c r="A269" s="10"/>
      <c r="B269" s="20"/>
      <c r="C269" s="20"/>
      <c r="D269" s="12"/>
      <c r="E269" s="23"/>
      <c r="F269" s="23"/>
      <c r="G269" s="18"/>
      <c r="H269" s="12"/>
      <c r="I269" s="10"/>
      <c r="J269" s="10"/>
      <c r="K269" s="10"/>
      <c r="L269" s="10"/>
      <c r="M269" s="10"/>
      <c r="N269" s="10"/>
      <c r="O269" s="10"/>
      <c r="P269" s="10"/>
      <c r="Q269" s="10"/>
      <c r="R269" s="10"/>
      <c r="S269" s="10"/>
      <c r="T269" s="10"/>
      <c r="U269" s="10"/>
      <c r="V269" s="10"/>
      <c r="W269" s="10"/>
      <c r="X269" s="10"/>
      <c r="Y269" s="10"/>
      <c r="Z269" s="10"/>
      <c r="AA269" s="10"/>
    </row>
    <row r="270" ht="15.75" customHeight="1">
      <c r="A270" s="10"/>
      <c r="B270" s="20"/>
      <c r="C270" s="20"/>
      <c r="D270" s="12"/>
      <c r="E270" s="23"/>
      <c r="F270" s="23"/>
      <c r="G270" s="18"/>
      <c r="H270" s="12"/>
      <c r="I270" s="10"/>
      <c r="J270" s="10"/>
      <c r="K270" s="10"/>
      <c r="L270" s="10"/>
      <c r="M270" s="10"/>
      <c r="N270" s="10"/>
      <c r="O270" s="10"/>
      <c r="P270" s="10"/>
      <c r="Q270" s="10"/>
      <c r="R270" s="10"/>
      <c r="S270" s="10"/>
      <c r="T270" s="10"/>
      <c r="U270" s="10"/>
      <c r="V270" s="10"/>
      <c r="W270" s="10"/>
      <c r="X270" s="10"/>
      <c r="Y270" s="10"/>
      <c r="Z270" s="10"/>
      <c r="AA270" s="10"/>
    </row>
    <row r="271" ht="15.75" customHeight="1">
      <c r="A271" s="10"/>
      <c r="B271" s="20"/>
      <c r="C271" s="20"/>
      <c r="D271" s="12"/>
      <c r="E271" s="23"/>
      <c r="F271" s="23"/>
      <c r="G271" s="18"/>
      <c r="H271" s="12"/>
      <c r="I271" s="10"/>
      <c r="J271" s="10"/>
      <c r="K271" s="10"/>
      <c r="L271" s="10"/>
      <c r="M271" s="10"/>
      <c r="N271" s="10"/>
      <c r="O271" s="10"/>
      <c r="P271" s="10"/>
      <c r="Q271" s="10"/>
      <c r="R271" s="10"/>
      <c r="S271" s="10"/>
      <c r="T271" s="10"/>
      <c r="U271" s="10"/>
      <c r="V271" s="10"/>
      <c r="W271" s="10"/>
      <c r="X271" s="10"/>
      <c r="Y271" s="10"/>
      <c r="Z271" s="10"/>
      <c r="AA271" s="10"/>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AA$71"/>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38"/>
    <col customWidth="1" min="2" max="2" width="17.63"/>
    <col customWidth="1" min="3" max="3" width="16.13"/>
    <col customWidth="1" min="4" max="4" width="12.38"/>
    <col customWidth="1" min="5" max="5" width="6.25"/>
    <col customWidth="1" min="6" max="6" width="21.63"/>
    <col customWidth="1" min="7" max="7" width="13.88"/>
    <col customWidth="1" min="8" max="8" width="16.13"/>
  </cols>
  <sheetData>
    <row r="1" ht="15.75" customHeight="1">
      <c r="A1" s="24" t="s">
        <v>90</v>
      </c>
      <c r="B1" s="24" t="s">
        <v>91</v>
      </c>
      <c r="C1" s="24" t="s">
        <v>92</v>
      </c>
      <c r="D1" s="24" t="s">
        <v>93</v>
      </c>
      <c r="E1" s="24" t="s">
        <v>94</v>
      </c>
      <c r="F1" s="25" t="s">
        <v>95</v>
      </c>
      <c r="G1" s="25" t="s">
        <v>96</v>
      </c>
      <c r="H1" s="25" t="s">
        <v>97</v>
      </c>
    </row>
    <row r="2" ht="15.75" customHeight="1">
      <c r="A2" s="26">
        <v>43922.0</v>
      </c>
      <c r="B2" s="27">
        <v>28372.0</v>
      </c>
      <c r="C2" s="27">
        <v>14332.8</v>
      </c>
      <c r="D2" s="27">
        <v>10728.0</v>
      </c>
      <c r="E2" s="27">
        <v>748.8</v>
      </c>
      <c r="F2" s="28">
        <f t="shared" ref="F2:F11" si="1">E2/B2</f>
        <v>0.02639221768</v>
      </c>
      <c r="G2" s="28">
        <f t="shared" ref="G2:G11" si="2">E2/C2</f>
        <v>0.05224380442</v>
      </c>
      <c r="H2" s="28">
        <f t="shared" ref="H2:H11" si="3">E2/D2</f>
        <v>0.06979865772</v>
      </c>
    </row>
    <row r="3" ht="15.75" customHeight="1">
      <c r="A3" s="26">
        <v>43952.0</v>
      </c>
      <c r="B3" s="27">
        <v>36378.0</v>
      </c>
      <c r="C3" s="27">
        <v>15107.2</v>
      </c>
      <c r="D3" s="27">
        <v>11723.2</v>
      </c>
      <c r="E3" s="27">
        <v>771.2</v>
      </c>
      <c r="F3" s="28">
        <f t="shared" si="1"/>
        <v>0.02119962615</v>
      </c>
      <c r="G3" s="28">
        <f t="shared" si="2"/>
        <v>0.05104850667</v>
      </c>
      <c r="H3" s="28">
        <f t="shared" si="3"/>
        <v>0.06578408626</v>
      </c>
    </row>
    <row r="4" ht="15.75" customHeight="1">
      <c r="A4" s="26">
        <v>43983.0</v>
      </c>
      <c r="B4" s="27">
        <v>16252.0</v>
      </c>
      <c r="C4" s="27">
        <v>9980.8</v>
      </c>
      <c r="D4" s="27">
        <v>6867.2</v>
      </c>
      <c r="E4" s="27">
        <v>697.6</v>
      </c>
      <c r="F4" s="28">
        <f t="shared" si="1"/>
        <v>0.04292394782</v>
      </c>
      <c r="G4" s="28">
        <f t="shared" si="2"/>
        <v>0.06989419686</v>
      </c>
      <c r="H4" s="28">
        <f t="shared" si="3"/>
        <v>0.101584343</v>
      </c>
    </row>
    <row r="5" ht="15.75" customHeight="1">
      <c r="A5" s="26">
        <v>44013.0</v>
      </c>
      <c r="B5" s="27">
        <v>19282.0</v>
      </c>
      <c r="C5" s="27">
        <v>14568.0</v>
      </c>
      <c r="D5" s="27">
        <v>11825.6</v>
      </c>
      <c r="E5" s="27">
        <v>744.0</v>
      </c>
      <c r="F5" s="28">
        <f t="shared" si="1"/>
        <v>0.038585209</v>
      </c>
      <c r="G5" s="28">
        <f t="shared" si="2"/>
        <v>0.0510708402</v>
      </c>
      <c r="H5" s="28">
        <f t="shared" si="3"/>
        <v>0.0629143553</v>
      </c>
    </row>
    <row r="6" ht="15.75" customHeight="1">
      <c r="A6" s="26">
        <v>44044.0</v>
      </c>
      <c r="B6" s="27">
        <v>21242.0</v>
      </c>
      <c r="C6" s="27">
        <v>15024.0</v>
      </c>
      <c r="D6" s="27">
        <v>13300.8</v>
      </c>
      <c r="E6" s="27">
        <v>724.8</v>
      </c>
      <c r="F6" s="28">
        <f t="shared" si="1"/>
        <v>0.03412108088</v>
      </c>
      <c r="G6" s="28">
        <f t="shared" si="2"/>
        <v>0.0482428115</v>
      </c>
      <c r="H6" s="28">
        <f t="shared" si="3"/>
        <v>0.05449296283</v>
      </c>
    </row>
    <row r="7" ht="15.75" customHeight="1">
      <c r="A7" s="26">
        <v>44075.0</v>
      </c>
      <c r="B7" s="27">
        <v>26353.0</v>
      </c>
      <c r="C7" s="27">
        <v>23460.8</v>
      </c>
      <c r="D7" s="27">
        <v>16852.8</v>
      </c>
      <c r="E7" s="27">
        <v>718.4</v>
      </c>
      <c r="F7" s="28">
        <f t="shared" si="1"/>
        <v>0.02726065344</v>
      </c>
      <c r="G7" s="28">
        <f t="shared" si="2"/>
        <v>0.03062129169</v>
      </c>
      <c r="H7" s="28">
        <f t="shared" si="3"/>
        <v>0.04262793126</v>
      </c>
    </row>
    <row r="8" ht="15.75" customHeight="1">
      <c r="A8" s="26">
        <v>44105.0</v>
      </c>
      <c r="B8" s="27">
        <v>37252.0</v>
      </c>
      <c r="C8" s="27">
        <v>28833.6</v>
      </c>
      <c r="D8" s="27">
        <v>20180.8</v>
      </c>
      <c r="E8" s="27">
        <v>972.8</v>
      </c>
      <c r="F8" s="28">
        <f t="shared" si="1"/>
        <v>0.02611403415</v>
      </c>
      <c r="G8" s="28">
        <f t="shared" si="2"/>
        <v>0.03373841629</v>
      </c>
      <c r="H8" s="28">
        <f t="shared" si="3"/>
        <v>0.04820423373</v>
      </c>
    </row>
    <row r="9" ht="15.75" customHeight="1">
      <c r="A9" s="26">
        <v>44136.0</v>
      </c>
      <c r="B9" s="27">
        <v>25253.0</v>
      </c>
      <c r="C9" s="27">
        <v>27459.2</v>
      </c>
      <c r="D9" s="27">
        <v>21116.8</v>
      </c>
      <c r="E9" s="27">
        <v>862.4</v>
      </c>
      <c r="F9" s="28">
        <f t="shared" si="1"/>
        <v>0.03415039797</v>
      </c>
      <c r="G9" s="28">
        <f t="shared" si="2"/>
        <v>0.03140659597</v>
      </c>
      <c r="H9" s="28">
        <f t="shared" si="3"/>
        <v>0.04083952114</v>
      </c>
    </row>
    <row r="10" ht="15.75" customHeight="1">
      <c r="A10" s="26">
        <v>44166.0</v>
      </c>
      <c r="B10" s="27">
        <v>45262.0</v>
      </c>
      <c r="C10" s="27">
        <v>18944.0</v>
      </c>
      <c r="D10" s="27">
        <v>16320.0</v>
      </c>
      <c r="E10" s="27">
        <v>1624.0</v>
      </c>
      <c r="F10" s="28">
        <f t="shared" si="1"/>
        <v>0.03587998763</v>
      </c>
      <c r="G10" s="28">
        <f t="shared" si="2"/>
        <v>0.08572635135</v>
      </c>
      <c r="H10" s="28">
        <f t="shared" si="3"/>
        <v>0.09950980392</v>
      </c>
    </row>
    <row r="11" ht="15.75" customHeight="1">
      <c r="A11" s="26">
        <v>44197.0</v>
      </c>
      <c r="B11" s="27">
        <v>25241.0</v>
      </c>
      <c r="C11" s="27">
        <v>10256.0</v>
      </c>
      <c r="D11" s="27">
        <v>12544.0</v>
      </c>
      <c r="E11" s="27">
        <v>379.2</v>
      </c>
      <c r="F11" s="28">
        <f t="shared" si="1"/>
        <v>0.01502317658</v>
      </c>
      <c r="G11" s="28">
        <f t="shared" si="2"/>
        <v>0.03697347894</v>
      </c>
      <c r="H11" s="28">
        <f t="shared" si="3"/>
        <v>0.03022959184</v>
      </c>
    </row>
    <row r="12" ht="15.75" customHeight="1">
      <c r="A12" s="29" t="s">
        <v>98</v>
      </c>
      <c r="B12" s="30">
        <f t="shared" ref="B12:H12" si="4">AVERAGE(B2:B11)</f>
        <v>28088.7</v>
      </c>
      <c r="C12" s="30">
        <f t="shared" si="4"/>
        <v>17796.64</v>
      </c>
      <c r="D12" s="30">
        <f t="shared" si="4"/>
        <v>14145.92</v>
      </c>
      <c r="E12" s="30">
        <f t="shared" si="4"/>
        <v>824.32</v>
      </c>
      <c r="F12" s="31">
        <f t="shared" si="4"/>
        <v>0.03016503313</v>
      </c>
      <c r="G12" s="31">
        <f t="shared" si="4"/>
        <v>0.04909662939</v>
      </c>
      <c r="H12" s="31">
        <f t="shared" si="4"/>
        <v>0.0615985487</v>
      </c>
    </row>
    <row r="13" ht="15.75" customHeight="1">
      <c r="A13" s="25"/>
      <c r="B13" s="25"/>
      <c r="C13" s="25"/>
      <c r="D13" s="25"/>
      <c r="E13" s="25"/>
    </row>
    <row r="14" ht="15.75" customHeight="1">
      <c r="A14" s="25" t="s">
        <v>99</v>
      </c>
      <c r="B14" s="25"/>
      <c r="C14" s="25"/>
      <c r="D14" s="25"/>
      <c r="E14" s="25"/>
    </row>
    <row r="15" ht="15.75" customHeight="1"/>
    <row r="16" ht="15.75" customHeight="1">
      <c r="A16" s="32"/>
      <c r="B16" s="32"/>
      <c r="C16" s="32"/>
      <c r="D16" s="32"/>
      <c r="E16" s="32"/>
    </row>
    <row r="17" ht="15.75" customHeight="1">
      <c r="A17" s="32"/>
      <c r="B17" s="32"/>
      <c r="C17" s="32"/>
      <c r="D17" s="32"/>
      <c r="E17" s="32"/>
    </row>
    <row r="18" ht="15.75" customHeight="1">
      <c r="A18" s="32"/>
      <c r="B18" s="32"/>
      <c r="C18" s="32"/>
      <c r="D18" s="32"/>
      <c r="E18" s="32"/>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E2:E11">
    <cfRule type="cellIs" dxfId="0" priority="1" operator="greaterThanOrEqual">
      <formula>$E$12</formula>
    </cfRule>
  </conditionalFormatting>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3" width="15.38"/>
    <col customWidth="1" min="4" max="4" width="18.88"/>
    <col customWidth="1" min="5" max="5" width="25.75"/>
    <col customWidth="1" min="6" max="6" width="14.75"/>
  </cols>
  <sheetData>
    <row r="1" ht="15.75" customHeight="1">
      <c r="A1" s="25" t="s">
        <v>100</v>
      </c>
      <c r="B1" s="25" t="s">
        <v>101</v>
      </c>
      <c r="C1" s="33" t="s">
        <v>101</v>
      </c>
      <c r="D1" s="25" t="s">
        <v>102</v>
      </c>
      <c r="E1" s="25" t="s">
        <v>103</v>
      </c>
      <c r="F1" s="25" t="s">
        <v>104</v>
      </c>
      <c r="H1" s="25" t="s">
        <v>105</v>
      </c>
    </row>
    <row r="2" ht="15.75" customHeight="1">
      <c r="A2" s="34">
        <v>2625383.0</v>
      </c>
      <c r="B2" s="26">
        <v>43891.0</v>
      </c>
      <c r="C2" s="35" t="s">
        <v>106</v>
      </c>
      <c r="D2" s="25" t="s">
        <v>107</v>
      </c>
      <c r="E2" s="27">
        <v>26.0</v>
      </c>
      <c r="F2" s="36" t="s">
        <v>108</v>
      </c>
      <c r="H2" s="36" t="s">
        <v>109</v>
      </c>
    </row>
    <row r="3" ht="15.75" customHeight="1">
      <c r="A3" s="34">
        <v>2625389.0</v>
      </c>
      <c r="B3" s="26">
        <v>43891.0</v>
      </c>
      <c r="C3" s="35" t="s">
        <v>106</v>
      </c>
      <c r="D3" s="25" t="s">
        <v>110</v>
      </c>
      <c r="E3" s="27">
        <v>0.0</v>
      </c>
      <c r="F3" s="36" t="s">
        <v>111</v>
      </c>
    </row>
    <row r="4" ht="15.75" customHeight="1">
      <c r="A4" s="34">
        <v>2625395.0</v>
      </c>
      <c r="B4" s="26">
        <v>43891.0</v>
      </c>
      <c r="C4" s="35" t="s">
        <v>106</v>
      </c>
      <c r="D4" s="25" t="s">
        <v>110</v>
      </c>
      <c r="E4" s="27">
        <v>0.0</v>
      </c>
      <c r="F4" s="36" t="s">
        <v>111</v>
      </c>
      <c r="H4" s="37" t="s">
        <v>112</v>
      </c>
    </row>
    <row r="5" ht="15.75" customHeight="1">
      <c r="A5" s="34">
        <v>2625401.0</v>
      </c>
      <c r="B5" s="26">
        <v>43891.0</v>
      </c>
      <c r="C5" s="35" t="s">
        <v>106</v>
      </c>
      <c r="D5" s="25" t="s">
        <v>113</v>
      </c>
      <c r="E5" s="27">
        <v>11.0</v>
      </c>
      <c r="F5" s="36" t="s">
        <v>108</v>
      </c>
    </row>
    <row r="6" ht="15.75" customHeight="1">
      <c r="A6" s="34">
        <v>2625407.0</v>
      </c>
      <c r="B6" s="26">
        <v>43891.0</v>
      </c>
      <c r="C6" s="35" t="s">
        <v>106</v>
      </c>
      <c r="D6" s="25" t="s">
        <v>114</v>
      </c>
      <c r="E6" s="27">
        <v>29.0</v>
      </c>
      <c r="F6" s="36" t="s">
        <v>108</v>
      </c>
    </row>
    <row r="7" ht="15.75" customHeight="1">
      <c r="A7" s="34">
        <v>2625413.0</v>
      </c>
      <c r="B7" s="26">
        <v>43891.0</v>
      </c>
      <c r="C7" s="35" t="s">
        <v>106</v>
      </c>
      <c r="D7" s="25" t="s">
        <v>114</v>
      </c>
      <c r="E7" s="27">
        <v>0.0</v>
      </c>
      <c r="F7" s="36" t="s">
        <v>108</v>
      </c>
    </row>
    <row r="8" ht="15.75" customHeight="1">
      <c r="A8" s="34">
        <v>2625419.0</v>
      </c>
      <c r="B8" s="26">
        <v>43891.0</v>
      </c>
      <c r="C8" s="35" t="s">
        <v>106</v>
      </c>
      <c r="D8" s="25" t="s">
        <v>114</v>
      </c>
      <c r="E8" s="27">
        <v>90.0</v>
      </c>
      <c r="F8" s="36" t="s">
        <v>108</v>
      </c>
    </row>
    <row r="9" ht="15.75" customHeight="1">
      <c r="A9" s="34">
        <v>2625425.0</v>
      </c>
      <c r="B9" s="26">
        <v>43891.0</v>
      </c>
      <c r="C9" s="35" t="s">
        <v>106</v>
      </c>
      <c r="D9" s="25" t="s">
        <v>114</v>
      </c>
      <c r="E9" s="27">
        <v>10.0</v>
      </c>
      <c r="F9" s="36" t="s">
        <v>108</v>
      </c>
    </row>
    <row r="10" ht="15.75" customHeight="1">
      <c r="A10" s="34">
        <v>2625431.0</v>
      </c>
      <c r="B10" s="26">
        <v>43891.0</v>
      </c>
      <c r="C10" s="35" t="s">
        <v>106</v>
      </c>
      <c r="D10" s="25" t="s">
        <v>114</v>
      </c>
      <c r="E10" s="27">
        <v>2.0</v>
      </c>
      <c r="F10" s="36" t="s">
        <v>108</v>
      </c>
    </row>
    <row r="11" ht="15.75" customHeight="1">
      <c r="A11" s="34">
        <v>2625437.0</v>
      </c>
      <c r="B11" s="26">
        <v>43891.0</v>
      </c>
      <c r="C11" s="35" t="s">
        <v>106</v>
      </c>
      <c r="D11" s="25" t="s">
        <v>114</v>
      </c>
      <c r="E11" s="27">
        <v>0.0</v>
      </c>
      <c r="F11" s="36" t="s">
        <v>108</v>
      </c>
    </row>
    <row r="12" ht="15.75" customHeight="1">
      <c r="A12" s="34">
        <v>2625443.0</v>
      </c>
      <c r="B12" s="26">
        <v>43891.0</v>
      </c>
      <c r="C12" s="35" t="s">
        <v>106</v>
      </c>
      <c r="D12" s="25" t="s">
        <v>114</v>
      </c>
      <c r="E12" s="34">
        <v>2.0</v>
      </c>
      <c r="F12" s="36" t="s">
        <v>108</v>
      </c>
    </row>
    <row r="13" ht="15.75" customHeight="1">
      <c r="A13" s="34">
        <v>2625449.0</v>
      </c>
      <c r="B13" s="26">
        <v>43891.0</v>
      </c>
      <c r="C13" s="35" t="s">
        <v>106</v>
      </c>
      <c r="D13" s="25" t="s">
        <v>115</v>
      </c>
      <c r="E13" s="34">
        <v>0.0</v>
      </c>
      <c r="F13" s="36" t="s">
        <v>108</v>
      </c>
    </row>
    <row r="14" ht="15.75" customHeight="1">
      <c r="A14" s="34">
        <v>2625455.0</v>
      </c>
      <c r="B14" s="26">
        <v>43891.0</v>
      </c>
      <c r="C14" s="35" t="s">
        <v>106</v>
      </c>
      <c r="D14" s="25" t="s">
        <v>115</v>
      </c>
      <c r="E14" s="34">
        <v>0.0</v>
      </c>
      <c r="F14" s="36" t="s">
        <v>108</v>
      </c>
    </row>
    <row r="15" ht="15.75" customHeight="1">
      <c r="A15" s="34">
        <v>2625461.0</v>
      </c>
      <c r="B15" s="26">
        <v>43891.0</v>
      </c>
      <c r="C15" s="35" t="s">
        <v>106</v>
      </c>
      <c r="D15" s="25" t="s">
        <v>115</v>
      </c>
      <c r="E15" s="34">
        <v>8.0</v>
      </c>
      <c r="F15" s="36" t="s">
        <v>108</v>
      </c>
    </row>
    <row r="16" ht="15.75" customHeight="1">
      <c r="A16" s="34">
        <v>2625467.0</v>
      </c>
      <c r="B16" s="26">
        <v>43891.0</v>
      </c>
      <c r="C16" s="35" t="s">
        <v>106</v>
      </c>
      <c r="D16" s="25" t="s">
        <v>107</v>
      </c>
      <c r="E16" s="34">
        <v>5.0</v>
      </c>
      <c r="F16" s="36" t="s">
        <v>108</v>
      </c>
    </row>
    <row r="17" ht="15.75" customHeight="1">
      <c r="A17" s="34">
        <v>2625473.0</v>
      </c>
      <c r="B17" s="26">
        <v>43891.0</v>
      </c>
      <c r="C17" s="35" t="s">
        <v>106</v>
      </c>
      <c r="D17" s="25" t="s">
        <v>113</v>
      </c>
      <c r="E17" s="34">
        <v>29.0</v>
      </c>
      <c r="F17" s="36" t="s">
        <v>108</v>
      </c>
    </row>
    <row r="18" ht="15.75" customHeight="1">
      <c r="A18" s="34">
        <v>2625479.0</v>
      </c>
      <c r="B18" s="26">
        <v>43891.0</v>
      </c>
      <c r="C18" s="35" t="s">
        <v>106</v>
      </c>
      <c r="D18" s="25" t="s">
        <v>116</v>
      </c>
      <c r="E18" s="34">
        <v>0.0</v>
      </c>
      <c r="F18" s="36" t="s">
        <v>108</v>
      </c>
    </row>
    <row r="19" ht="15.75" customHeight="1">
      <c r="A19" s="34">
        <v>2625485.0</v>
      </c>
      <c r="B19" s="26">
        <v>43891.0</v>
      </c>
      <c r="C19" s="35" t="s">
        <v>106</v>
      </c>
      <c r="D19" s="25" t="s">
        <v>116</v>
      </c>
      <c r="E19" s="34">
        <v>1.0</v>
      </c>
      <c r="F19" s="36" t="s">
        <v>108</v>
      </c>
    </row>
    <row r="20" ht="15.75" customHeight="1">
      <c r="A20" s="34">
        <v>2625491.0</v>
      </c>
      <c r="B20" s="26">
        <v>43891.0</v>
      </c>
      <c r="C20" s="35" t="s">
        <v>106</v>
      </c>
      <c r="D20" s="25" t="s">
        <v>116</v>
      </c>
      <c r="E20" s="34">
        <v>1.0</v>
      </c>
      <c r="F20" s="36" t="s">
        <v>108</v>
      </c>
    </row>
    <row r="21" ht="15.75" customHeight="1">
      <c r="A21" s="34">
        <v>2625497.0</v>
      </c>
      <c r="B21" s="26">
        <v>43922.0</v>
      </c>
      <c r="C21" s="35" t="s">
        <v>117</v>
      </c>
      <c r="D21" s="25" t="s">
        <v>113</v>
      </c>
      <c r="E21" s="34">
        <v>0.0</v>
      </c>
      <c r="F21" s="36" t="s">
        <v>108</v>
      </c>
    </row>
    <row r="22" ht="15.75" customHeight="1">
      <c r="A22" s="34">
        <v>2625503.0</v>
      </c>
      <c r="B22" s="26">
        <v>43923.0</v>
      </c>
      <c r="C22" s="35" t="s">
        <v>117</v>
      </c>
      <c r="D22" s="25" t="s">
        <v>113</v>
      </c>
      <c r="E22" s="34">
        <v>2.0</v>
      </c>
      <c r="F22" s="36" t="s">
        <v>108</v>
      </c>
    </row>
    <row r="23" ht="15.75" customHeight="1">
      <c r="A23" s="34">
        <v>2625509.0</v>
      </c>
      <c r="B23" s="26">
        <v>43924.0</v>
      </c>
      <c r="C23" s="35" t="s">
        <v>117</v>
      </c>
      <c r="D23" s="25" t="s">
        <v>113</v>
      </c>
      <c r="E23" s="34">
        <v>27.0</v>
      </c>
      <c r="F23" s="36" t="s">
        <v>108</v>
      </c>
    </row>
    <row r="24" ht="15.75" customHeight="1">
      <c r="A24" s="34">
        <v>2625515.0</v>
      </c>
      <c r="B24" s="26">
        <v>43925.0</v>
      </c>
      <c r="C24" s="35" t="s">
        <v>117</v>
      </c>
      <c r="D24" s="25" t="s">
        <v>107</v>
      </c>
      <c r="E24" s="34">
        <v>0.0</v>
      </c>
      <c r="F24" s="36" t="s">
        <v>108</v>
      </c>
    </row>
    <row r="25" ht="15.75" customHeight="1">
      <c r="A25" s="34">
        <v>2625521.0</v>
      </c>
      <c r="B25" s="26">
        <v>43926.0</v>
      </c>
      <c r="C25" s="35" t="s">
        <v>117</v>
      </c>
      <c r="D25" s="25" t="s">
        <v>113</v>
      </c>
      <c r="E25" s="34">
        <v>14.0</v>
      </c>
      <c r="F25" s="36" t="s">
        <v>108</v>
      </c>
    </row>
    <row r="26" ht="15.75" customHeight="1">
      <c r="A26" s="34">
        <v>2625527.0</v>
      </c>
      <c r="B26" s="26">
        <v>43927.0</v>
      </c>
      <c r="C26" s="35" t="s">
        <v>117</v>
      </c>
      <c r="D26" s="25" t="s">
        <v>107</v>
      </c>
      <c r="E26" s="34">
        <v>0.0</v>
      </c>
      <c r="F26" s="36" t="s">
        <v>108</v>
      </c>
    </row>
    <row r="27" ht="15.75" customHeight="1">
      <c r="A27" s="34">
        <v>2625533.0</v>
      </c>
      <c r="B27" s="26">
        <v>43928.0</v>
      </c>
      <c r="C27" s="35" t="s">
        <v>117</v>
      </c>
      <c r="D27" s="25" t="s">
        <v>113</v>
      </c>
      <c r="E27" s="34">
        <v>0.0</v>
      </c>
      <c r="F27" s="36" t="s">
        <v>108</v>
      </c>
    </row>
    <row r="28" ht="15.75" customHeight="1">
      <c r="A28" s="34">
        <v>2625539.0</v>
      </c>
      <c r="B28" s="26">
        <v>43929.0</v>
      </c>
      <c r="C28" s="35" t="s">
        <v>117</v>
      </c>
      <c r="D28" s="25" t="s">
        <v>115</v>
      </c>
      <c r="E28" s="34">
        <v>0.0</v>
      </c>
      <c r="F28" s="36" t="s">
        <v>108</v>
      </c>
    </row>
    <row r="29" ht="15.75" customHeight="1">
      <c r="A29" s="34">
        <v>2625545.0</v>
      </c>
      <c r="B29" s="26">
        <v>43930.0</v>
      </c>
      <c r="C29" s="35" t="s">
        <v>117</v>
      </c>
      <c r="D29" s="25" t="s">
        <v>115</v>
      </c>
      <c r="E29" s="34">
        <v>3.0</v>
      </c>
      <c r="F29" s="36" t="s">
        <v>108</v>
      </c>
    </row>
    <row r="30" ht="15.75" customHeight="1">
      <c r="A30" s="34">
        <v>2625551.0</v>
      </c>
      <c r="B30" s="26">
        <v>43931.0</v>
      </c>
      <c r="C30" s="35" t="s">
        <v>117</v>
      </c>
      <c r="D30" s="25" t="s">
        <v>115</v>
      </c>
      <c r="E30" s="34">
        <v>0.0</v>
      </c>
      <c r="F30" s="36" t="s">
        <v>108</v>
      </c>
    </row>
    <row r="31" ht="15.75" customHeight="1">
      <c r="A31" s="34">
        <v>2625557.0</v>
      </c>
      <c r="B31" s="26">
        <v>43932.0</v>
      </c>
      <c r="C31" s="35" t="s">
        <v>117</v>
      </c>
      <c r="D31" s="25" t="s">
        <v>115</v>
      </c>
      <c r="E31" s="34">
        <v>45.0</v>
      </c>
      <c r="F31" s="36" t="s">
        <v>108</v>
      </c>
    </row>
    <row r="32" ht="15.75" customHeight="1">
      <c r="A32" s="34">
        <v>2625563.0</v>
      </c>
      <c r="B32" s="26">
        <v>43933.0</v>
      </c>
      <c r="C32" s="35" t="s">
        <v>117</v>
      </c>
      <c r="D32" s="25" t="s">
        <v>114</v>
      </c>
      <c r="E32" s="34">
        <v>0.0</v>
      </c>
      <c r="F32" s="36" t="s">
        <v>108</v>
      </c>
    </row>
    <row r="33" ht="15.75" customHeight="1">
      <c r="A33" s="34">
        <v>2625569.0</v>
      </c>
      <c r="B33" s="26">
        <v>43934.0</v>
      </c>
      <c r="C33" s="35" t="s">
        <v>117</v>
      </c>
      <c r="D33" s="25" t="s">
        <v>114</v>
      </c>
      <c r="E33" s="34">
        <v>76.0</v>
      </c>
      <c r="F33" s="36" t="s">
        <v>108</v>
      </c>
    </row>
    <row r="34" ht="15.75" customHeight="1">
      <c r="A34" s="34">
        <v>2625575.0</v>
      </c>
      <c r="B34" s="26">
        <v>43935.0</v>
      </c>
      <c r="C34" s="35" t="s">
        <v>117</v>
      </c>
      <c r="D34" s="25" t="s">
        <v>114</v>
      </c>
      <c r="E34" s="34">
        <v>23.0</v>
      </c>
      <c r="F34" s="36" t="s">
        <v>108</v>
      </c>
    </row>
    <row r="35" ht="15.75" customHeight="1">
      <c r="A35" s="34">
        <v>2625581.0</v>
      </c>
      <c r="B35" s="26">
        <v>43936.0</v>
      </c>
      <c r="C35" s="35" t="s">
        <v>117</v>
      </c>
      <c r="D35" s="25" t="s">
        <v>114</v>
      </c>
      <c r="E35" s="34">
        <v>0.0</v>
      </c>
      <c r="F35" s="36" t="s">
        <v>108</v>
      </c>
    </row>
    <row r="36" ht="15.75" customHeight="1">
      <c r="A36" s="34">
        <v>2625587.0</v>
      </c>
      <c r="B36" s="26">
        <v>43937.0</v>
      </c>
      <c r="C36" s="35" t="s">
        <v>117</v>
      </c>
      <c r="D36" s="25" t="s">
        <v>114</v>
      </c>
      <c r="E36" s="34">
        <v>0.0</v>
      </c>
      <c r="F36" s="36" t="s">
        <v>108</v>
      </c>
    </row>
    <row r="37" ht="15.75" customHeight="1">
      <c r="A37" s="34">
        <v>2625593.0</v>
      </c>
      <c r="B37" s="26">
        <v>43938.0</v>
      </c>
      <c r="C37" s="35" t="s">
        <v>117</v>
      </c>
      <c r="D37" s="25" t="s">
        <v>114</v>
      </c>
      <c r="E37" s="34">
        <v>0.0</v>
      </c>
      <c r="F37" s="36" t="s">
        <v>108</v>
      </c>
    </row>
    <row r="38" ht="15.75" customHeight="1">
      <c r="A38" s="34">
        <v>2625599.0</v>
      </c>
      <c r="B38" s="26">
        <v>43939.0</v>
      </c>
      <c r="C38" s="35" t="s">
        <v>117</v>
      </c>
      <c r="D38" s="25" t="s">
        <v>110</v>
      </c>
      <c r="E38" s="34">
        <v>0.0</v>
      </c>
      <c r="F38" s="36" t="s">
        <v>111</v>
      </c>
    </row>
    <row r="39" ht="15.75" customHeight="1">
      <c r="A39" s="34">
        <v>2625605.0</v>
      </c>
      <c r="B39" s="26">
        <v>43940.0</v>
      </c>
      <c r="C39" s="35" t="s">
        <v>117</v>
      </c>
      <c r="D39" s="25" t="s">
        <v>114</v>
      </c>
      <c r="E39" s="34">
        <v>0.0</v>
      </c>
      <c r="F39" s="36" t="s">
        <v>108</v>
      </c>
    </row>
    <row r="40" ht="15.75" customHeight="1">
      <c r="A40" s="34">
        <v>2625611.0</v>
      </c>
      <c r="B40" s="26">
        <v>43941.0</v>
      </c>
      <c r="C40" s="35" t="s">
        <v>117</v>
      </c>
      <c r="D40" s="25" t="s">
        <v>114</v>
      </c>
      <c r="E40" s="34">
        <v>1.0</v>
      </c>
      <c r="F40" s="36" t="s">
        <v>108</v>
      </c>
    </row>
    <row r="41" ht="15.75" customHeight="1">
      <c r="A41" s="34">
        <v>2625617.0</v>
      </c>
      <c r="B41" s="26">
        <v>43942.0</v>
      </c>
      <c r="C41" s="35" t="s">
        <v>117</v>
      </c>
      <c r="D41" s="25" t="s">
        <v>114</v>
      </c>
      <c r="E41" s="34">
        <v>12.0</v>
      </c>
      <c r="F41" s="36" t="s">
        <v>108</v>
      </c>
    </row>
    <row r="42" ht="15.75" customHeight="1">
      <c r="A42" s="34">
        <v>2625623.0</v>
      </c>
      <c r="B42" s="26">
        <v>43943.0</v>
      </c>
      <c r="C42" s="35" t="s">
        <v>117</v>
      </c>
      <c r="D42" s="25" t="s">
        <v>118</v>
      </c>
      <c r="E42" s="34">
        <v>2.0</v>
      </c>
      <c r="F42" s="36" t="s">
        <v>108</v>
      </c>
    </row>
    <row r="43" ht="15.75" customHeight="1">
      <c r="A43" s="34">
        <v>2625629.0</v>
      </c>
      <c r="B43" s="26">
        <v>43944.0</v>
      </c>
      <c r="C43" s="35" t="s">
        <v>117</v>
      </c>
      <c r="D43" s="25" t="s">
        <v>119</v>
      </c>
      <c r="E43" s="34">
        <v>0.0</v>
      </c>
      <c r="F43" s="36" t="s">
        <v>108</v>
      </c>
    </row>
    <row r="44" ht="15.75" customHeight="1">
      <c r="A44" s="34">
        <v>2625635.0</v>
      </c>
      <c r="B44" s="26">
        <v>43952.0</v>
      </c>
      <c r="C44" s="35" t="s">
        <v>120</v>
      </c>
      <c r="D44" s="25" t="s">
        <v>116</v>
      </c>
      <c r="E44" s="34">
        <v>0.0</v>
      </c>
      <c r="F44" s="36" t="s">
        <v>108</v>
      </c>
    </row>
    <row r="45" ht="15.75" customHeight="1">
      <c r="A45" s="34">
        <v>2625641.0</v>
      </c>
      <c r="B45" s="26">
        <v>43953.0</v>
      </c>
      <c r="C45" s="35" t="s">
        <v>120</v>
      </c>
      <c r="D45" s="25" t="s">
        <v>107</v>
      </c>
      <c r="E45" s="34">
        <v>0.0</v>
      </c>
      <c r="F45" s="36" t="s">
        <v>108</v>
      </c>
    </row>
    <row r="46" ht="15.75" customHeight="1">
      <c r="A46" s="34">
        <v>2625647.0</v>
      </c>
      <c r="B46" s="26">
        <v>43954.0</v>
      </c>
      <c r="C46" s="35" t="s">
        <v>120</v>
      </c>
      <c r="D46" s="25" t="s">
        <v>113</v>
      </c>
      <c r="E46" s="34">
        <v>29.0</v>
      </c>
      <c r="F46" s="36" t="s">
        <v>108</v>
      </c>
    </row>
    <row r="47" ht="15.75" customHeight="1">
      <c r="A47" s="34">
        <v>2625653.0</v>
      </c>
      <c r="B47" s="26">
        <v>43955.0</v>
      </c>
      <c r="C47" s="35" t="s">
        <v>120</v>
      </c>
      <c r="D47" s="25" t="s">
        <v>114</v>
      </c>
      <c r="E47" s="34">
        <v>2.0</v>
      </c>
      <c r="F47" s="36" t="s">
        <v>108</v>
      </c>
    </row>
    <row r="48" ht="15.75" customHeight="1">
      <c r="A48" s="34">
        <v>2625659.0</v>
      </c>
      <c r="B48" s="26">
        <v>43956.0</v>
      </c>
      <c r="C48" s="35" t="s">
        <v>120</v>
      </c>
      <c r="D48" s="25" t="s">
        <v>115</v>
      </c>
      <c r="E48" s="34">
        <v>0.0</v>
      </c>
      <c r="F48" s="36" t="s">
        <v>108</v>
      </c>
    </row>
    <row r="49" ht="15.75" customHeight="1">
      <c r="A49" s="34">
        <v>2625665.0</v>
      </c>
      <c r="B49" s="26">
        <v>43957.0</v>
      </c>
      <c r="C49" s="35" t="s">
        <v>120</v>
      </c>
      <c r="D49" s="25" t="s">
        <v>118</v>
      </c>
      <c r="E49" s="34">
        <v>12.0</v>
      </c>
      <c r="F49" s="36" t="s">
        <v>108</v>
      </c>
    </row>
    <row r="50" ht="15.75" customHeight="1">
      <c r="A50" s="34">
        <v>2625671.0</v>
      </c>
      <c r="B50" s="26">
        <v>43958.0</v>
      </c>
      <c r="C50" s="35" t="s">
        <v>120</v>
      </c>
      <c r="D50" s="25" t="s">
        <v>114</v>
      </c>
      <c r="E50" s="34">
        <v>0.0</v>
      </c>
      <c r="F50" s="36" t="s">
        <v>108</v>
      </c>
    </row>
    <row r="51" ht="15.75" customHeight="1">
      <c r="A51" s="34">
        <v>2625677.0</v>
      </c>
      <c r="B51" s="26">
        <v>43959.0</v>
      </c>
      <c r="C51" s="35" t="s">
        <v>120</v>
      </c>
      <c r="D51" s="25" t="s">
        <v>115</v>
      </c>
      <c r="E51" s="34">
        <v>0.0</v>
      </c>
      <c r="F51" s="36" t="s">
        <v>108</v>
      </c>
    </row>
    <row r="52" ht="15.75" customHeight="1">
      <c r="A52" s="34">
        <v>2625683.0</v>
      </c>
      <c r="B52" s="26">
        <v>43960.0</v>
      </c>
      <c r="C52" s="35" t="s">
        <v>120</v>
      </c>
      <c r="D52" s="25" t="s">
        <v>114</v>
      </c>
      <c r="E52" s="34">
        <v>0.0</v>
      </c>
      <c r="F52" s="36" t="s">
        <v>108</v>
      </c>
    </row>
    <row r="53" ht="15.75" customHeight="1">
      <c r="A53" s="34">
        <v>2625689.0</v>
      </c>
      <c r="B53" s="26">
        <v>43961.0</v>
      </c>
      <c r="C53" s="35" t="s">
        <v>120</v>
      </c>
      <c r="D53" s="25" t="s">
        <v>115</v>
      </c>
      <c r="E53" s="34">
        <v>0.0</v>
      </c>
      <c r="F53" s="36" t="s">
        <v>108</v>
      </c>
    </row>
    <row r="54" ht="15.75" customHeight="1">
      <c r="A54" s="34">
        <v>2625695.0</v>
      </c>
      <c r="B54" s="26">
        <v>43962.0</v>
      </c>
      <c r="C54" s="35" t="s">
        <v>120</v>
      </c>
      <c r="D54" s="25" t="s">
        <v>118</v>
      </c>
      <c r="E54" s="34">
        <v>1.0</v>
      </c>
      <c r="F54" s="36" t="s">
        <v>108</v>
      </c>
    </row>
    <row r="55" ht="15.75" customHeight="1">
      <c r="A55" s="34">
        <v>2625701.0</v>
      </c>
      <c r="B55" s="26">
        <v>43963.0</v>
      </c>
      <c r="C55" s="35" t="s">
        <v>120</v>
      </c>
      <c r="D55" s="25" t="s">
        <v>114</v>
      </c>
      <c r="E55" s="34">
        <v>1.0</v>
      </c>
      <c r="F55" s="36" t="s">
        <v>108</v>
      </c>
    </row>
    <row r="56" ht="15.75" customHeight="1">
      <c r="A56" s="34">
        <v>2625707.0</v>
      </c>
      <c r="B56" s="26">
        <v>43964.0</v>
      </c>
      <c r="C56" s="35" t="s">
        <v>120</v>
      </c>
      <c r="D56" s="25" t="s">
        <v>118</v>
      </c>
      <c r="E56" s="34">
        <v>1.0</v>
      </c>
      <c r="F56" s="36" t="s">
        <v>108</v>
      </c>
    </row>
    <row r="57" ht="15.75" customHeight="1">
      <c r="A57" s="34">
        <v>2625713.0</v>
      </c>
      <c r="B57" s="26">
        <v>43965.0</v>
      </c>
      <c r="C57" s="35" t="s">
        <v>120</v>
      </c>
      <c r="D57" s="25" t="s">
        <v>115</v>
      </c>
      <c r="E57" s="34">
        <v>0.0</v>
      </c>
      <c r="F57" s="36" t="s">
        <v>108</v>
      </c>
    </row>
    <row r="58" ht="15.75" customHeight="1">
      <c r="A58" s="34">
        <v>2625719.0</v>
      </c>
      <c r="B58" s="26">
        <v>43966.0</v>
      </c>
      <c r="C58" s="35" t="s">
        <v>120</v>
      </c>
      <c r="D58" s="25" t="s">
        <v>114</v>
      </c>
      <c r="E58" s="34">
        <v>0.0</v>
      </c>
      <c r="F58" s="36" t="s">
        <v>108</v>
      </c>
    </row>
    <row r="59" ht="15.75" customHeight="1">
      <c r="A59" s="34">
        <v>2625725.0</v>
      </c>
      <c r="B59" s="26">
        <v>43967.0</v>
      </c>
      <c r="C59" s="35" t="s">
        <v>120</v>
      </c>
      <c r="D59" s="25" t="s">
        <v>118</v>
      </c>
      <c r="E59" s="34">
        <v>0.0</v>
      </c>
      <c r="F59" s="36" t="s">
        <v>108</v>
      </c>
    </row>
    <row r="60" ht="15.75" customHeight="1">
      <c r="A60" s="34">
        <v>2625731.0</v>
      </c>
      <c r="B60" s="26">
        <v>43968.0</v>
      </c>
      <c r="C60" s="35" t="s">
        <v>120</v>
      </c>
      <c r="D60" s="25" t="s">
        <v>110</v>
      </c>
      <c r="E60" s="34">
        <v>0.0</v>
      </c>
      <c r="F60" s="36" t="s">
        <v>111</v>
      </c>
    </row>
    <row r="61" ht="15.75" customHeight="1">
      <c r="A61" s="34">
        <v>2625737.0</v>
      </c>
      <c r="B61" s="26">
        <v>43969.0</v>
      </c>
      <c r="C61" s="35" t="s">
        <v>120</v>
      </c>
      <c r="D61" s="25" t="s">
        <v>107</v>
      </c>
      <c r="E61" s="34">
        <v>0.0</v>
      </c>
      <c r="F61" s="36" t="s">
        <v>108</v>
      </c>
    </row>
    <row r="62" ht="15.75" customHeight="1">
      <c r="A62" s="34">
        <v>2625743.0</v>
      </c>
      <c r="B62" s="26">
        <v>43970.0</v>
      </c>
      <c r="C62" s="35" t="s">
        <v>120</v>
      </c>
      <c r="D62" s="25" t="s">
        <v>113</v>
      </c>
      <c r="E62" s="34">
        <v>1.0</v>
      </c>
      <c r="F62" s="36" t="s">
        <v>108</v>
      </c>
    </row>
    <row r="63" ht="15.75" customHeight="1">
      <c r="A63" s="34">
        <v>2625749.0</v>
      </c>
      <c r="B63" s="26">
        <v>43971.0</v>
      </c>
      <c r="C63" s="35" t="s">
        <v>120</v>
      </c>
      <c r="D63" s="25" t="s">
        <v>114</v>
      </c>
      <c r="E63" s="34">
        <v>0.0</v>
      </c>
      <c r="F63" s="36" t="s">
        <v>108</v>
      </c>
    </row>
    <row r="64" ht="15.75" customHeight="1">
      <c r="A64" s="34">
        <v>2625755.0</v>
      </c>
      <c r="B64" s="26">
        <v>43972.0</v>
      </c>
      <c r="C64" s="35" t="s">
        <v>120</v>
      </c>
      <c r="D64" s="25" t="s">
        <v>115</v>
      </c>
      <c r="E64" s="34">
        <v>1.0</v>
      </c>
      <c r="F64" s="36" t="s">
        <v>108</v>
      </c>
    </row>
    <row r="65" ht="15.75" customHeight="1">
      <c r="A65" s="34">
        <v>2625761.0</v>
      </c>
      <c r="B65" s="26">
        <v>43973.0</v>
      </c>
      <c r="C65" s="35" t="s">
        <v>120</v>
      </c>
      <c r="D65" s="25" t="s">
        <v>114</v>
      </c>
      <c r="E65" s="34">
        <v>0.0</v>
      </c>
      <c r="F65" s="36" t="s">
        <v>108</v>
      </c>
    </row>
    <row r="66" ht="15.75" customHeight="1">
      <c r="A66" s="34">
        <v>2625767.0</v>
      </c>
      <c r="B66" s="26">
        <v>43974.0</v>
      </c>
      <c r="C66" s="35" t="s">
        <v>120</v>
      </c>
      <c r="D66" s="25" t="s">
        <v>114</v>
      </c>
      <c r="E66" s="34">
        <v>0.0</v>
      </c>
      <c r="F66" s="36" t="s">
        <v>108</v>
      </c>
    </row>
    <row r="67" ht="15.75" customHeight="1">
      <c r="A67" s="34">
        <v>2625773.0</v>
      </c>
      <c r="B67" s="26">
        <v>43975.0</v>
      </c>
      <c r="C67" s="35" t="s">
        <v>120</v>
      </c>
      <c r="D67" s="25" t="s">
        <v>115</v>
      </c>
      <c r="E67" s="34">
        <v>44.0</v>
      </c>
      <c r="F67" s="36" t="s">
        <v>108</v>
      </c>
    </row>
    <row r="68" ht="15.75" customHeight="1">
      <c r="A68" s="34">
        <v>2625779.0</v>
      </c>
      <c r="B68" s="26">
        <v>43983.0</v>
      </c>
      <c r="C68" s="35" t="s">
        <v>121</v>
      </c>
      <c r="D68" s="25" t="s">
        <v>114</v>
      </c>
      <c r="E68" s="34">
        <v>0.0</v>
      </c>
      <c r="F68" s="36" t="s">
        <v>108</v>
      </c>
    </row>
    <row r="69" ht="15.75" customHeight="1">
      <c r="A69" s="34">
        <v>2625785.0</v>
      </c>
      <c r="B69" s="26">
        <v>43984.0</v>
      </c>
      <c r="C69" s="35" t="s">
        <v>121</v>
      </c>
      <c r="D69" s="25" t="s">
        <v>114</v>
      </c>
      <c r="E69" s="34">
        <v>0.0</v>
      </c>
      <c r="F69" s="36" t="s">
        <v>108</v>
      </c>
    </row>
    <row r="70" ht="15.75" customHeight="1">
      <c r="A70" s="34">
        <v>2625791.0</v>
      </c>
      <c r="B70" s="26">
        <v>43985.0</v>
      </c>
      <c r="C70" s="35" t="s">
        <v>121</v>
      </c>
      <c r="D70" s="25" t="s">
        <v>114</v>
      </c>
      <c r="E70" s="34">
        <v>5.0</v>
      </c>
      <c r="F70" s="36" t="s">
        <v>108</v>
      </c>
    </row>
    <row r="71" ht="15.75" customHeight="1">
      <c r="A71" s="34">
        <v>2625797.0</v>
      </c>
      <c r="B71" s="26">
        <v>43986.0</v>
      </c>
      <c r="C71" s="35" t="s">
        <v>121</v>
      </c>
      <c r="D71" s="25" t="s">
        <v>114</v>
      </c>
      <c r="E71" s="34">
        <v>0.0</v>
      </c>
      <c r="F71" s="36" t="s">
        <v>108</v>
      </c>
    </row>
    <row r="72" ht="15.75" customHeight="1">
      <c r="A72" s="34">
        <v>2625803.0</v>
      </c>
      <c r="B72" s="26">
        <v>43987.0</v>
      </c>
      <c r="C72" s="35" t="s">
        <v>121</v>
      </c>
      <c r="D72" s="25" t="s">
        <v>114</v>
      </c>
      <c r="E72" s="34">
        <v>43.0</v>
      </c>
      <c r="F72" s="36" t="s">
        <v>108</v>
      </c>
    </row>
    <row r="73" ht="15.75" customHeight="1">
      <c r="A73" s="34">
        <v>2625809.0</v>
      </c>
      <c r="B73" s="26">
        <v>43988.0</v>
      </c>
      <c r="C73" s="35" t="s">
        <v>121</v>
      </c>
      <c r="D73" s="25" t="s">
        <v>114</v>
      </c>
      <c r="E73" s="34">
        <v>0.0</v>
      </c>
      <c r="F73" s="36" t="s">
        <v>108</v>
      </c>
    </row>
    <row r="74" ht="15.75" customHeight="1">
      <c r="A74" s="34">
        <v>2625815.0</v>
      </c>
      <c r="B74" s="26">
        <v>43989.0</v>
      </c>
      <c r="C74" s="35" t="s">
        <v>121</v>
      </c>
      <c r="D74" s="25" t="s">
        <v>114</v>
      </c>
      <c r="E74" s="34">
        <v>0.0</v>
      </c>
      <c r="F74" s="36" t="s">
        <v>108</v>
      </c>
    </row>
    <row r="75" ht="15.75" customHeight="1">
      <c r="A75" s="34">
        <v>2625821.0</v>
      </c>
      <c r="B75" s="26">
        <v>43990.0</v>
      </c>
      <c r="C75" s="35" t="s">
        <v>121</v>
      </c>
      <c r="D75" s="25" t="s">
        <v>114</v>
      </c>
      <c r="E75" s="34">
        <v>3.0</v>
      </c>
      <c r="F75" s="36" t="s">
        <v>108</v>
      </c>
    </row>
    <row r="76" ht="15.75" customHeight="1">
      <c r="A76" s="34">
        <v>2625827.0</v>
      </c>
      <c r="B76" s="26">
        <v>43991.0</v>
      </c>
      <c r="C76" s="35" t="s">
        <v>121</v>
      </c>
      <c r="D76" s="25" t="s">
        <v>114</v>
      </c>
      <c r="E76" s="34">
        <v>1.0</v>
      </c>
      <c r="F76" s="36" t="s">
        <v>108</v>
      </c>
    </row>
    <row r="77" ht="15.75" customHeight="1">
      <c r="A77" s="34">
        <v>2625833.0</v>
      </c>
      <c r="B77" s="26">
        <v>43992.0</v>
      </c>
      <c r="C77" s="35" t="s">
        <v>121</v>
      </c>
      <c r="D77" s="25" t="s">
        <v>114</v>
      </c>
      <c r="E77" s="34">
        <v>0.0</v>
      </c>
      <c r="F77" s="36" t="s">
        <v>108</v>
      </c>
    </row>
    <row r="78" ht="15.75" customHeight="1">
      <c r="A78" s="34">
        <v>2625839.0</v>
      </c>
      <c r="B78" s="26">
        <v>43993.0</v>
      </c>
      <c r="C78" s="35" t="s">
        <v>121</v>
      </c>
      <c r="D78" s="25" t="s">
        <v>118</v>
      </c>
      <c r="E78" s="34">
        <v>0.0</v>
      </c>
      <c r="F78" s="36" t="s">
        <v>108</v>
      </c>
    </row>
    <row r="79" ht="15.75" customHeight="1">
      <c r="A79" s="34">
        <v>2625845.0</v>
      </c>
      <c r="B79" s="26">
        <v>43994.0</v>
      </c>
      <c r="C79" s="35" t="s">
        <v>121</v>
      </c>
      <c r="D79" s="25" t="s">
        <v>118</v>
      </c>
      <c r="E79" s="34">
        <v>3.0</v>
      </c>
      <c r="F79" s="36" t="s">
        <v>108</v>
      </c>
    </row>
    <row r="80" ht="15.75" customHeight="1">
      <c r="A80" s="34">
        <v>2625851.0</v>
      </c>
      <c r="B80" s="26">
        <v>43995.0</v>
      </c>
      <c r="C80" s="35" t="s">
        <v>121</v>
      </c>
      <c r="D80" s="25" t="s">
        <v>118</v>
      </c>
      <c r="E80" s="34">
        <v>0.0</v>
      </c>
      <c r="F80" s="36" t="s">
        <v>108</v>
      </c>
    </row>
    <row r="81" ht="15.75" customHeight="1">
      <c r="A81" s="34">
        <v>2625857.0</v>
      </c>
      <c r="B81" s="26">
        <v>43996.0</v>
      </c>
      <c r="C81" s="35" t="s">
        <v>121</v>
      </c>
      <c r="D81" s="25" t="s">
        <v>116</v>
      </c>
      <c r="E81" s="34">
        <v>53.0</v>
      </c>
      <c r="F81" s="36" t="s">
        <v>108</v>
      </c>
    </row>
    <row r="82" ht="15.75" customHeight="1">
      <c r="A82" s="34">
        <v>2625863.0</v>
      </c>
      <c r="B82" s="26">
        <v>43997.0</v>
      </c>
      <c r="C82" s="35" t="s">
        <v>121</v>
      </c>
      <c r="D82" s="25" t="s">
        <v>110</v>
      </c>
      <c r="E82" s="34">
        <v>0.0</v>
      </c>
      <c r="F82" s="36" t="s">
        <v>111</v>
      </c>
    </row>
    <row r="83" ht="15.75" customHeight="1">
      <c r="A83" s="34">
        <v>2625869.0</v>
      </c>
      <c r="B83" s="26">
        <v>43998.0</v>
      </c>
      <c r="C83" s="35" t="s">
        <v>121</v>
      </c>
      <c r="D83" s="25" t="s">
        <v>113</v>
      </c>
      <c r="E83" s="34">
        <v>0.0</v>
      </c>
      <c r="F83" s="36" t="s">
        <v>108</v>
      </c>
    </row>
    <row r="84" ht="15.75" customHeight="1">
      <c r="A84" s="34">
        <v>2625875.0</v>
      </c>
      <c r="B84" s="26">
        <v>43999.0</v>
      </c>
      <c r="C84" s="35" t="s">
        <v>121</v>
      </c>
      <c r="D84" s="25" t="s">
        <v>115</v>
      </c>
      <c r="E84" s="34">
        <v>0.0</v>
      </c>
      <c r="F84" s="36" t="s">
        <v>108</v>
      </c>
    </row>
    <row r="85" ht="15.75" customHeight="1">
      <c r="A85" s="34">
        <v>2625881.0</v>
      </c>
      <c r="B85" s="26">
        <v>44000.0</v>
      </c>
      <c r="C85" s="35" t="s">
        <v>121</v>
      </c>
      <c r="D85" s="25" t="s">
        <v>107</v>
      </c>
      <c r="E85" s="34">
        <v>2.0</v>
      </c>
      <c r="F85" s="36" t="s">
        <v>108</v>
      </c>
    </row>
    <row r="86" ht="15.75" customHeight="1">
      <c r="A86" s="34">
        <v>2625887.0</v>
      </c>
      <c r="B86" s="26">
        <v>44001.0</v>
      </c>
      <c r="C86" s="35" t="s">
        <v>121</v>
      </c>
      <c r="D86" s="25" t="s">
        <v>110</v>
      </c>
      <c r="E86" s="34">
        <v>0.0</v>
      </c>
      <c r="F86" s="36" t="s">
        <v>111</v>
      </c>
    </row>
    <row r="87" ht="15.75" customHeight="1">
      <c r="A87" s="34">
        <v>2625893.0</v>
      </c>
      <c r="B87" s="26">
        <v>44002.0</v>
      </c>
      <c r="C87" s="35" t="s">
        <v>121</v>
      </c>
      <c r="D87" s="25" t="s">
        <v>116</v>
      </c>
      <c r="E87" s="34">
        <v>0.0</v>
      </c>
      <c r="F87" s="36" t="s">
        <v>108</v>
      </c>
    </row>
    <row r="88" ht="15.75" customHeight="1">
      <c r="A88" s="34">
        <v>2625899.0</v>
      </c>
      <c r="B88" s="26">
        <v>44003.0</v>
      </c>
      <c r="C88" s="35" t="s">
        <v>121</v>
      </c>
      <c r="D88" s="25" t="s">
        <v>113</v>
      </c>
      <c r="E88" s="34">
        <v>32.0</v>
      </c>
      <c r="F88" s="36" t="s">
        <v>108</v>
      </c>
    </row>
    <row r="89" ht="15.75" customHeight="1">
      <c r="A89" s="34">
        <v>2625905.0</v>
      </c>
      <c r="B89" s="26">
        <v>44004.0</v>
      </c>
      <c r="C89" s="35" t="s">
        <v>121</v>
      </c>
      <c r="D89" s="25" t="s">
        <v>113</v>
      </c>
      <c r="E89" s="34">
        <v>0.0</v>
      </c>
      <c r="F89" s="36" t="s">
        <v>108</v>
      </c>
    </row>
    <row r="90" ht="15.75" customHeight="1">
      <c r="A90" s="34">
        <v>2625911.0</v>
      </c>
      <c r="B90" s="26">
        <v>44005.0</v>
      </c>
      <c r="C90" s="35" t="s">
        <v>121</v>
      </c>
      <c r="D90" s="25" t="s">
        <v>116</v>
      </c>
      <c r="E90" s="34">
        <v>0.0</v>
      </c>
      <c r="F90" s="36" t="s">
        <v>108</v>
      </c>
    </row>
    <row r="91" ht="15.75" customHeight="1">
      <c r="A91" s="34">
        <v>2625917.0</v>
      </c>
      <c r="B91" s="26">
        <v>44006.0</v>
      </c>
      <c r="C91" s="35" t="s">
        <v>121</v>
      </c>
      <c r="D91" s="25" t="s">
        <v>115</v>
      </c>
      <c r="E91" s="34">
        <v>0.0</v>
      </c>
      <c r="F91" s="36" t="s">
        <v>108</v>
      </c>
    </row>
    <row r="92" ht="15.75" customHeight="1">
      <c r="A92" s="34">
        <v>2625923.0</v>
      </c>
      <c r="B92" s="26">
        <v>44007.0</v>
      </c>
      <c r="C92" s="35" t="s">
        <v>121</v>
      </c>
      <c r="D92" s="25" t="s">
        <v>118</v>
      </c>
      <c r="E92" s="34">
        <v>67.0</v>
      </c>
      <c r="F92" s="36" t="s">
        <v>108</v>
      </c>
    </row>
    <row r="93" ht="15.75" customHeight="1">
      <c r="A93" s="34">
        <v>2625929.0</v>
      </c>
      <c r="B93" s="26">
        <v>44008.0</v>
      </c>
      <c r="C93" s="35" t="s">
        <v>121</v>
      </c>
      <c r="D93" s="25" t="s">
        <v>122</v>
      </c>
      <c r="E93" s="34">
        <v>0.0</v>
      </c>
      <c r="F93" s="36" t="s">
        <v>108</v>
      </c>
    </row>
    <row r="94" ht="15.75" customHeight="1">
      <c r="A94" s="34">
        <v>2625935.0</v>
      </c>
      <c r="B94" s="26">
        <v>44009.0</v>
      </c>
      <c r="C94" s="35" t="s">
        <v>121</v>
      </c>
      <c r="D94" s="25" t="s">
        <v>116</v>
      </c>
      <c r="E94" s="34">
        <v>9.0</v>
      </c>
      <c r="F94" s="36" t="s">
        <v>108</v>
      </c>
    </row>
    <row r="95" ht="15.75" customHeight="1">
      <c r="A95" s="34">
        <v>2625941.0</v>
      </c>
      <c r="B95" s="26">
        <v>44010.0</v>
      </c>
      <c r="C95" s="35" t="s">
        <v>121</v>
      </c>
      <c r="D95" s="25" t="s">
        <v>115</v>
      </c>
      <c r="E95" s="34">
        <v>1.0</v>
      </c>
      <c r="F95" s="36" t="s">
        <v>108</v>
      </c>
    </row>
    <row r="96" ht="15.75" customHeight="1">
      <c r="A96" s="34">
        <v>2625947.0</v>
      </c>
      <c r="B96" s="26">
        <v>44011.0</v>
      </c>
      <c r="C96" s="35" t="s">
        <v>121</v>
      </c>
      <c r="D96" s="25" t="s">
        <v>115</v>
      </c>
      <c r="E96" s="34">
        <v>2.0</v>
      </c>
      <c r="F96" s="36" t="s">
        <v>108</v>
      </c>
    </row>
    <row r="97" ht="15.75" customHeight="1">
      <c r="A97" s="34">
        <v>2625953.0</v>
      </c>
      <c r="B97" s="26">
        <v>44012.0</v>
      </c>
      <c r="C97" s="35" t="s">
        <v>121</v>
      </c>
      <c r="D97" s="25" t="s">
        <v>116</v>
      </c>
      <c r="E97" s="34">
        <v>0.0</v>
      </c>
      <c r="F97" s="36" t="s">
        <v>108</v>
      </c>
    </row>
    <row r="98" ht="15.75" customHeight="1">
      <c r="A98" s="34">
        <v>2625959.0</v>
      </c>
      <c r="B98" s="26">
        <v>44013.0</v>
      </c>
      <c r="C98" s="35" t="s">
        <v>123</v>
      </c>
      <c r="D98" s="25" t="s">
        <v>114</v>
      </c>
      <c r="E98" s="34">
        <v>32.0</v>
      </c>
      <c r="F98" s="36" t="s">
        <v>108</v>
      </c>
    </row>
    <row r="99" ht="15.75" customHeight="1">
      <c r="A99" s="34">
        <v>2625965.0</v>
      </c>
      <c r="B99" s="26">
        <v>44014.0</v>
      </c>
      <c r="C99" s="35" t="s">
        <v>123</v>
      </c>
      <c r="D99" s="25" t="s">
        <v>114</v>
      </c>
      <c r="E99" s="34">
        <v>0.0</v>
      </c>
      <c r="F99" s="36" t="s">
        <v>108</v>
      </c>
    </row>
    <row r="100" ht="15.75" customHeight="1">
      <c r="A100" s="34">
        <v>2625971.0</v>
      </c>
      <c r="B100" s="26">
        <v>44015.0</v>
      </c>
      <c r="C100" s="35" t="s">
        <v>123</v>
      </c>
      <c r="D100" s="25" t="s">
        <v>114</v>
      </c>
      <c r="E100" s="34">
        <v>1.0</v>
      </c>
      <c r="F100" s="36" t="s">
        <v>108</v>
      </c>
    </row>
    <row r="101" ht="15.75" customHeight="1">
      <c r="A101" s="34">
        <v>2625977.0</v>
      </c>
      <c r="B101" s="26">
        <v>44016.0</v>
      </c>
      <c r="C101" s="35" t="s">
        <v>123</v>
      </c>
      <c r="D101" s="25" t="s">
        <v>118</v>
      </c>
      <c r="E101" s="34">
        <v>1.0</v>
      </c>
      <c r="F101" s="36" t="s">
        <v>108</v>
      </c>
    </row>
    <row r="102" ht="15.75" customHeight="1">
      <c r="A102" s="34">
        <v>2625983.0</v>
      </c>
      <c r="B102" s="26">
        <v>44017.0</v>
      </c>
      <c r="C102" s="35" t="s">
        <v>123</v>
      </c>
      <c r="D102" s="25" t="s">
        <v>114</v>
      </c>
      <c r="E102" s="34">
        <v>1.0</v>
      </c>
      <c r="F102" s="36" t="s">
        <v>108</v>
      </c>
    </row>
    <row r="103" ht="15.75" customHeight="1">
      <c r="A103" s="34">
        <v>2625989.0</v>
      </c>
      <c r="B103" s="26">
        <v>44018.0</v>
      </c>
      <c r="C103" s="35" t="s">
        <v>123</v>
      </c>
      <c r="D103" s="25" t="s">
        <v>118</v>
      </c>
      <c r="E103" s="34">
        <v>0.0</v>
      </c>
      <c r="F103" s="36" t="s">
        <v>108</v>
      </c>
    </row>
    <row r="104" ht="15.75" customHeight="1">
      <c r="A104" s="34">
        <v>2625995.0</v>
      </c>
      <c r="B104" s="26">
        <v>44019.0</v>
      </c>
      <c r="C104" s="35" t="s">
        <v>123</v>
      </c>
      <c r="D104" s="25" t="s">
        <v>107</v>
      </c>
      <c r="E104" s="34">
        <v>1.0</v>
      </c>
      <c r="F104" s="36" t="s">
        <v>108</v>
      </c>
    </row>
    <row r="105" ht="15.75" customHeight="1">
      <c r="A105" s="34">
        <v>2626001.0</v>
      </c>
      <c r="B105" s="26">
        <v>44020.0</v>
      </c>
      <c r="C105" s="35" t="s">
        <v>123</v>
      </c>
      <c r="D105" s="25" t="s">
        <v>114</v>
      </c>
      <c r="E105" s="34">
        <v>0.0</v>
      </c>
      <c r="F105" s="36" t="s">
        <v>108</v>
      </c>
    </row>
    <row r="106" ht="15.75" customHeight="1">
      <c r="A106" s="34">
        <v>2626007.0</v>
      </c>
      <c r="B106" s="26">
        <v>44021.0</v>
      </c>
      <c r="C106" s="35" t="s">
        <v>123</v>
      </c>
      <c r="D106" s="25" t="s">
        <v>107</v>
      </c>
      <c r="E106" s="34">
        <v>0.0</v>
      </c>
      <c r="F106" s="36" t="s">
        <v>108</v>
      </c>
    </row>
    <row r="107" ht="15.75" customHeight="1">
      <c r="A107" s="34">
        <v>2626013.0</v>
      </c>
      <c r="B107" s="26">
        <v>44022.0</v>
      </c>
      <c r="C107" s="35" t="s">
        <v>123</v>
      </c>
      <c r="D107" s="25" t="s">
        <v>107</v>
      </c>
      <c r="E107" s="34">
        <v>24.0</v>
      </c>
      <c r="F107" s="36" t="s">
        <v>108</v>
      </c>
    </row>
    <row r="108" ht="15.75" customHeight="1">
      <c r="A108" s="34">
        <v>2626019.0</v>
      </c>
      <c r="B108" s="26">
        <v>44023.0</v>
      </c>
      <c r="C108" s="35" t="s">
        <v>123</v>
      </c>
      <c r="D108" s="25" t="s">
        <v>115</v>
      </c>
      <c r="E108" s="34">
        <v>0.0</v>
      </c>
      <c r="F108" s="36" t="s">
        <v>108</v>
      </c>
    </row>
    <row r="109" ht="15.75" customHeight="1">
      <c r="A109" s="34">
        <v>2626025.0</v>
      </c>
      <c r="B109" s="26">
        <v>44024.0</v>
      </c>
      <c r="C109" s="35" t="s">
        <v>123</v>
      </c>
      <c r="D109" s="25" t="s">
        <v>114</v>
      </c>
      <c r="E109" s="34">
        <v>18.0</v>
      </c>
      <c r="F109" s="36" t="s">
        <v>108</v>
      </c>
    </row>
    <row r="110" ht="15.75" customHeight="1">
      <c r="A110" s="34">
        <v>2626031.0</v>
      </c>
      <c r="B110" s="26">
        <v>44025.0</v>
      </c>
      <c r="C110" s="35" t="s">
        <v>123</v>
      </c>
      <c r="D110" s="25" t="s">
        <v>115</v>
      </c>
      <c r="E110" s="34">
        <v>14.0</v>
      </c>
      <c r="F110" s="36" t="s">
        <v>108</v>
      </c>
    </row>
    <row r="111" ht="15.75" customHeight="1">
      <c r="A111" s="34">
        <v>2626037.0</v>
      </c>
      <c r="B111" s="26">
        <v>44026.0</v>
      </c>
      <c r="C111" s="35" t="s">
        <v>123</v>
      </c>
      <c r="D111" s="25" t="s">
        <v>114</v>
      </c>
      <c r="E111" s="34">
        <v>14.0</v>
      </c>
      <c r="F111" s="36" t="s">
        <v>108</v>
      </c>
    </row>
    <row r="112" ht="15.75" customHeight="1">
      <c r="A112" s="34">
        <v>2626043.0</v>
      </c>
      <c r="B112" s="26">
        <v>44027.0</v>
      </c>
      <c r="C112" s="35" t="s">
        <v>123</v>
      </c>
      <c r="D112" s="25" t="s">
        <v>124</v>
      </c>
      <c r="E112" s="34">
        <v>4.0</v>
      </c>
      <c r="F112" s="36" t="s">
        <v>108</v>
      </c>
    </row>
    <row r="113" ht="15.75" customHeight="1">
      <c r="A113" s="34">
        <v>2626049.0</v>
      </c>
      <c r="B113" s="26">
        <v>44028.0</v>
      </c>
      <c r="C113" s="35" t="s">
        <v>123</v>
      </c>
      <c r="D113" s="25" t="s">
        <v>125</v>
      </c>
      <c r="E113" s="34">
        <v>2.0</v>
      </c>
      <c r="F113" s="36" t="s">
        <v>108</v>
      </c>
    </row>
    <row r="114" ht="15.75" customHeight="1">
      <c r="A114" s="34">
        <v>2626055.0</v>
      </c>
      <c r="B114" s="26">
        <v>44029.0</v>
      </c>
      <c r="C114" s="35" t="s">
        <v>123</v>
      </c>
      <c r="D114" s="25" t="s">
        <v>110</v>
      </c>
      <c r="E114" s="34">
        <v>0.0</v>
      </c>
      <c r="F114" s="36" t="s">
        <v>111</v>
      </c>
    </row>
    <row r="115" ht="15.75" customHeight="1">
      <c r="A115" s="34">
        <v>2626061.0</v>
      </c>
      <c r="B115" s="26">
        <v>44030.0</v>
      </c>
      <c r="C115" s="35" t="s">
        <v>123</v>
      </c>
      <c r="D115" s="25" t="s">
        <v>114</v>
      </c>
      <c r="E115" s="34">
        <v>6.0</v>
      </c>
      <c r="F115" s="36" t="s">
        <v>108</v>
      </c>
    </row>
    <row r="116" ht="15.75" customHeight="1">
      <c r="A116" s="34">
        <v>2626067.0</v>
      </c>
      <c r="B116" s="26">
        <v>44031.0</v>
      </c>
      <c r="C116" s="35" t="s">
        <v>123</v>
      </c>
      <c r="D116" s="25" t="s">
        <v>113</v>
      </c>
      <c r="E116" s="34">
        <v>2.0</v>
      </c>
      <c r="F116" s="36" t="s">
        <v>108</v>
      </c>
    </row>
    <row r="117" ht="15.75" customHeight="1">
      <c r="A117" s="34">
        <v>2626073.0</v>
      </c>
      <c r="B117" s="26">
        <v>44032.0</v>
      </c>
      <c r="C117" s="35" t="s">
        <v>123</v>
      </c>
      <c r="D117" s="25" t="s">
        <v>114</v>
      </c>
      <c r="E117" s="34">
        <v>0.0</v>
      </c>
      <c r="F117" s="36" t="s">
        <v>108</v>
      </c>
    </row>
    <row r="118" ht="15.75" customHeight="1">
      <c r="A118" s="34">
        <v>2626079.0</v>
      </c>
      <c r="B118" s="26">
        <v>44033.0</v>
      </c>
      <c r="C118" s="35" t="s">
        <v>123</v>
      </c>
      <c r="D118" s="25" t="s">
        <v>113</v>
      </c>
      <c r="E118" s="34">
        <v>1.0</v>
      </c>
      <c r="F118" s="36" t="s">
        <v>108</v>
      </c>
    </row>
    <row r="119" ht="15.75" customHeight="1">
      <c r="A119" s="34">
        <v>2626085.0</v>
      </c>
      <c r="B119" s="26">
        <v>44034.0</v>
      </c>
      <c r="C119" s="35" t="s">
        <v>123</v>
      </c>
      <c r="D119" s="25" t="s">
        <v>115</v>
      </c>
      <c r="E119" s="34">
        <v>0.0</v>
      </c>
      <c r="F119" s="36" t="s">
        <v>108</v>
      </c>
    </row>
    <row r="120" ht="15.75" customHeight="1">
      <c r="A120" s="34">
        <v>2626091.0</v>
      </c>
      <c r="B120" s="26">
        <v>44035.0</v>
      </c>
      <c r="C120" s="35" t="s">
        <v>123</v>
      </c>
      <c r="D120" s="25" t="s">
        <v>115</v>
      </c>
      <c r="E120" s="34">
        <v>1.0</v>
      </c>
      <c r="F120" s="36" t="s">
        <v>108</v>
      </c>
    </row>
    <row r="121" ht="15.75" customHeight="1">
      <c r="A121" s="34">
        <v>2626097.0</v>
      </c>
      <c r="B121" s="26">
        <v>44036.0</v>
      </c>
      <c r="C121" s="35" t="s">
        <v>123</v>
      </c>
      <c r="D121" s="25" t="s">
        <v>113</v>
      </c>
      <c r="E121" s="34">
        <v>0.0</v>
      </c>
      <c r="F121" s="36" t="s">
        <v>108</v>
      </c>
    </row>
    <row r="122" ht="15.75" customHeight="1">
      <c r="A122" s="34">
        <v>2626103.0</v>
      </c>
      <c r="B122" s="26">
        <v>44037.0</v>
      </c>
      <c r="C122" s="35" t="s">
        <v>123</v>
      </c>
      <c r="D122" s="25" t="s">
        <v>113</v>
      </c>
      <c r="E122" s="34">
        <v>1.0</v>
      </c>
      <c r="F122" s="36" t="s">
        <v>108</v>
      </c>
    </row>
    <row r="123" ht="15.75" customHeight="1">
      <c r="A123" s="34">
        <v>2626109.0</v>
      </c>
      <c r="B123" s="26">
        <v>44038.0</v>
      </c>
      <c r="C123" s="35" t="s">
        <v>123</v>
      </c>
      <c r="D123" s="25" t="s">
        <v>122</v>
      </c>
      <c r="E123" s="34">
        <v>0.0</v>
      </c>
      <c r="F123" s="36" t="s">
        <v>108</v>
      </c>
    </row>
    <row r="124" ht="15.75" customHeight="1">
      <c r="A124" s="34">
        <v>2626115.0</v>
      </c>
      <c r="B124" s="26">
        <v>44039.0</v>
      </c>
      <c r="C124" s="35" t="s">
        <v>123</v>
      </c>
      <c r="D124" s="25" t="s">
        <v>122</v>
      </c>
      <c r="E124" s="34">
        <v>1.0</v>
      </c>
      <c r="F124" s="36" t="s">
        <v>108</v>
      </c>
    </row>
    <row r="125" ht="15.75" customHeight="1">
      <c r="A125" s="34">
        <v>2626121.0</v>
      </c>
      <c r="B125" s="26">
        <v>44040.0</v>
      </c>
      <c r="C125" s="35" t="s">
        <v>123</v>
      </c>
      <c r="D125" s="25" t="s">
        <v>113</v>
      </c>
      <c r="E125" s="34">
        <v>0.0</v>
      </c>
      <c r="F125" s="36" t="s">
        <v>108</v>
      </c>
    </row>
    <row r="126" ht="15.75" customHeight="1">
      <c r="A126" s="34">
        <v>2626127.0</v>
      </c>
      <c r="B126" s="26">
        <v>44041.0</v>
      </c>
      <c r="C126" s="35" t="s">
        <v>123</v>
      </c>
      <c r="D126" s="25" t="s">
        <v>107</v>
      </c>
      <c r="E126" s="34">
        <v>5.0</v>
      </c>
      <c r="F126" s="36" t="s">
        <v>108</v>
      </c>
    </row>
    <row r="127" ht="15.75" customHeight="1">
      <c r="A127" s="34">
        <v>2626133.0</v>
      </c>
      <c r="B127" s="26">
        <v>44042.0</v>
      </c>
      <c r="C127" s="35" t="s">
        <v>123</v>
      </c>
      <c r="D127" s="25" t="s">
        <v>107</v>
      </c>
      <c r="E127" s="34">
        <v>1.0</v>
      </c>
      <c r="F127" s="36" t="s">
        <v>108</v>
      </c>
    </row>
    <row r="128" ht="15.75" customHeight="1">
      <c r="A128" s="34">
        <v>2626139.0</v>
      </c>
      <c r="B128" s="26">
        <v>44043.0</v>
      </c>
      <c r="C128" s="35" t="s">
        <v>123</v>
      </c>
      <c r="D128" s="25" t="s">
        <v>107</v>
      </c>
      <c r="E128" s="34">
        <v>3.0</v>
      </c>
      <c r="F128" s="36" t="s">
        <v>108</v>
      </c>
    </row>
    <row r="129" ht="15.75" customHeight="1">
      <c r="A129" s="34">
        <v>2626145.0</v>
      </c>
      <c r="B129" s="26">
        <v>44044.0</v>
      </c>
      <c r="C129" s="35" t="s">
        <v>126</v>
      </c>
      <c r="D129" s="25" t="s">
        <v>114</v>
      </c>
      <c r="E129" s="34">
        <v>0.0</v>
      </c>
      <c r="F129" s="36" t="s">
        <v>108</v>
      </c>
    </row>
    <row r="130" ht="15.75" customHeight="1">
      <c r="A130" s="34">
        <v>2626151.0</v>
      </c>
      <c r="B130" s="26">
        <v>44045.0</v>
      </c>
      <c r="C130" s="35" t="s">
        <v>126</v>
      </c>
      <c r="D130" s="25" t="s">
        <v>115</v>
      </c>
      <c r="E130" s="34">
        <v>42.0</v>
      </c>
      <c r="F130" s="36" t="s">
        <v>108</v>
      </c>
    </row>
    <row r="131" ht="15.75" customHeight="1">
      <c r="A131" s="34">
        <v>2626157.0</v>
      </c>
      <c r="B131" s="26">
        <v>44046.0</v>
      </c>
      <c r="C131" s="35" t="s">
        <v>126</v>
      </c>
      <c r="D131" s="25" t="s">
        <v>107</v>
      </c>
      <c r="E131" s="34">
        <v>1.0</v>
      </c>
      <c r="F131" s="36" t="s">
        <v>108</v>
      </c>
    </row>
    <row r="132" ht="15.75" customHeight="1">
      <c r="A132" s="34">
        <v>2626163.0</v>
      </c>
      <c r="B132" s="26">
        <v>44047.0</v>
      </c>
      <c r="C132" s="35" t="s">
        <v>126</v>
      </c>
      <c r="D132" s="25" t="s">
        <v>114</v>
      </c>
      <c r="E132" s="34">
        <v>0.0</v>
      </c>
      <c r="F132" s="36" t="s">
        <v>108</v>
      </c>
    </row>
    <row r="133" ht="15.75" customHeight="1">
      <c r="A133" s="34">
        <v>2626169.0</v>
      </c>
      <c r="B133" s="26">
        <v>44048.0</v>
      </c>
      <c r="C133" s="35" t="s">
        <v>126</v>
      </c>
      <c r="D133" s="25" t="s">
        <v>110</v>
      </c>
      <c r="E133" s="34">
        <v>0.0</v>
      </c>
      <c r="F133" s="36" t="s">
        <v>111</v>
      </c>
    </row>
    <row r="134" ht="15.75" customHeight="1">
      <c r="A134" s="34">
        <v>2626175.0</v>
      </c>
      <c r="B134" s="26">
        <v>44049.0</v>
      </c>
      <c r="C134" s="35" t="s">
        <v>126</v>
      </c>
      <c r="D134" s="25" t="s">
        <v>114</v>
      </c>
      <c r="E134" s="34">
        <v>2.0</v>
      </c>
      <c r="F134" s="36" t="s">
        <v>108</v>
      </c>
    </row>
    <row r="135" ht="15.75" customHeight="1">
      <c r="A135" s="34">
        <v>2626181.0</v>
      </c>
      <c r="B135" s="26">
        <v>44050.0</v>
      </c>
      <c r="C135" s="35" t="s">
        <v>126</v>
      </c>
      <c r="D135" s="25" t="s">
        <v>114</v>
      </c>
      <c r="E135" s="34">
        <v>32.0</v>
      </c>
      <c r="F135" s="36" t="s">
        <v>108</v>
      </c>
    </row>
    <row r="136" ht="15.75" customHeight="1">
      <c r="A136" s="34">
        <v>2626187.0</v>
      </c>
      <c r="B136" s="26">
        <v>44051.0</v>
      </c>
      <c r="C136" s="35" t="s">
        <v>126</v>
      </c>
      <c r="D136" s="25" t="s">
        <v>114</v>
      </c>
      <c r="E136" s="34">
        <v>2.0</v>
      </c>
      <c r="F136" s="36" t="s">
        <v>108</v>
      </c>
    </row>
    <row r="137" ht="15.75" customHeight="1">
      <c r="A137" s="34">
        <v>2626193.0</v>
      </c>
      <c r="B137" s="26">
        <v>44052.0</v>
      </c>
      <c r="C137" s="35" t="s">
        <v>126</v>
      </c>
      <c r="D137" s="25" t="s">
        <v>115</v>
      </c>
      <c r="E137" s="34">
        <v>1.0</v>
      </c>
      <c r="F137" s="36" t="s">
        <v>108</v>
      </c>
    </row>
    <row r="138" ht="15.75" customHeight="1">
      <c r="A138" s="34">
        <v>2626199.0</v>
      </c>
      <c r="B138" s="26">
        <v>44053.0</v>
      </c>
      <c r="C138" s="35" t="s">
        <v>126</v>
      </c>
      <c r="D138" s="25" t="s">
        <v>115</v>
      </c>
      <c r="E138" s="34">
        <v>1.0</v>
      </c>
      <c r="F138" s="36" t="s">
        <v>108</v>
      </c>
    </row>
    <row r="139" ht="15.75" customHeight="1">
      <c r="A139" s="34">
        <v>2626205.0</v>
      </c>
      <c r="B139" s="26">
        <v>44054.0</v>
      </c>
      <c r="C139" s="35" t="s">
        <v>126</v>
      </c>
      <c r="D139" s="25" t="s">
        <v>113</v>
      </c>
      <c r="E139" s="34">
        <v>0.0</v>
      </c>
      <c r="F139" s="36" t="s">
        <v>108</v>
      </c>
    </row>
    <row r="140" ht="15.75" customHeight="1">
      <c r="A140" s="34">
        <v>2626211.0</v>
      </c>
      <c r="B140" s="26">
        <v>44055.0</v>
      </c>
      <c r="C140" s="35" t="s">
        <v>126</v>
      </c>
      <c r="D140" s="25" t="s">
        <v>114</v>
      </c>
      <c r="E140" s="34">
        <v>2.0</v>
      </c>
      <c r="F140" s="36" t="s">
        <v>108</v>
      </c>
    </row>
    <row r="141" ht="15.75" customHeight="1">
      <c r="A141" s="34">
        <v>2626217.0</v>
      </c>
      <c r="B141" s="26">
        <v>44056.0</v>
      </c>
      <c r="C141" s="35" t="s">
        <v>126</v>
      </c>
      <c r="D141" s="25" t="s">
        <v>114</v>
      </c>
      <c r="E141" s="34">
        <v>2.0</v>
      </c>
      <c r="F141" s="36" t="s">
        <v>108</v>
      </c>
    </row>
    <row r="142" ht="15.75" customHeight="1">
      <c r="A142" s="34">
        <v>2626223.0</v>
      </c>
      <c r="B142" s="26">
        <v>44057.0</v>
      </c>
      <c r="C142" s="35" t="s">
        <v>126</v>
      </c>
      <c r="D142" s="25" t="s">
        <v>114</v>
      </c>
      <c r="E142" s="34">
        <v>3.0</v>
      </c>
      <c r="F142" s="36" t="s">
        <v>108</v>
      </c>
    </row>
    <row r="143" ht="15.75" customHeight="1">
      <c r="A143" s="34">
        <v>2626229.0</v>
      </c>
      <c r="B143" s="26">
        <v>44058.0</v>
      </c>
      <c r="C143" s="35" t="s">
        <v>126</v>
      </c>
      <c r="D143" s="25" t="s">
        <v>115</v>
      </c>
      <c r="E143" s="34">
        <v>4.0</v>
      </c>
      <c r="F143" s="36" t="s">
        <v>108</v>
      </c>
    </row>
    <row r="144" ht="15.75" customHeight="1">
      <c r="A144" s="34">
        <v>2626235.0</v>
      </c>
      <c r="B144" s="26">
        <v>44059.0</v>
      </c>
      <c r="C144" s="35" t="s">
        <v>126</v>
      </c>
      <c r="D144" s="25" t="s">
        <v>124</v>
      </c>
      <c r="E144" s="34">
        <v>2.0</v>
      </c>
      <c r="F144" s="36" t="s">
        <v>108</v>
      </c>
    </row>
    <row r="145" ht="15.75" customHeight="1">
      <c r="A145" s="34">
        <v>2626241.0</v>
      </c>
      <c r="B145" s="26">
        <v>44060.0</v>
      </c>
      <c r="C145" s="35" t="s">
        <v>126</v>
      </c>
      <c r="D145" s="25" t="s">
        <v>113</v>
      </c>
      <c r="E145" s="34">
        <v>5.0</v>
      </c>
      <c r="F145" s="36" t="s">
        <v>108</v>
      </c>
    </row>
    <row r="146" ht="15.75" customHeight="1">
      <c r="A146" s="34">
        <v>2626247.0</v>
      </c>
      <c r="B146" s="26">
        <v>44061.0</v>
      </c>
      <c r="C146" s="35" t="s">
        <v>126</v>
      </c>
      <c r="D146" s="25" t="s">
        <v>114</v>
      </c>
      <c r="E146" s="34">
        <v>4.0</v>
      </c>
      <c r="F146" s="36" t="s">
        <v>108</v>
      </c>
    </row>
    <row r="147" ht="15.75" customHeight="1">
      <c r="A147" s="34">
        <v>2626253.0</v>
      </c>
      <c r="B147" s="26">
        <v>44062.0</v>
      </c>
      <c r="C147" s="35" t="s">
        <v>126</v>
      </c>
      <c r="D147" s="25" t="s">
        <v>113</v>
      </c>
      <c r="E147" s="34">
        <v>1.0</v>
      </c>
      <c r="F147" s="36" t="s">
        <v>108</v>
      </c>
    </row>
    <row r="148" ht="15.75" customHeight="1">
      <c r="A148" s="34">
        <v>2626259.0</v>
      </c>
      <c r="B148" s="26">
        <v>44063.0</v>
      </c>
      <c r="C148" s="35" t="s">
        <v>126</v>
      </c>
      <c r="D148" s="25" t="s">
        <v>113</v>
      </c>
      <c r="E148" s="34">
        <v>7.0</v>
      </c>
      <c r="F148" s="36" t="s">
        <v>108</v>
      </c>
    </row>
    <row r="149" ht="15.75" customHeight="1">
      <c r="A149" s="34">
        <v>2626265.0</v>
      </c>
      <c r="B149" s="26">
        <v>44064.0</v>
      </c>
      <c r="C149" s="35" t="s">
        <v>126</v>
      </c>
      <c r="D149" s="25" t="s">
        <v>114</v>
      </c>
      <c r="E149" s="34">
        <v>27.0</v>
      </c>
      <c r="F149" s="36" t="s">
        <v>108</v>
      </c>
    </row>
    <row r="150" ht="15.75" customHeight="1">
      <c r="A150" s="34">
        <v>2626271.0</v>
      </c>
      <c r="B150" s="26">
        <v>44065.0</v>
      </c>
      <c r="C150" s="35" t="s">
        <v>126</v>
      </c>
      <c r="D150" s="25" t="s">
        <v>114</v>
      </c>
      <c r="E150" s="34">
        <v>1.0</v>
      </c>
      <c r="F150" s="36" t="s">
        <v>108</v>
      </c>
    </row>
    <row r="151" ht="15.75" customHeight="1">
      <c r="A151" s="34">
        <v>2626277.0</v>
      </c>
      <c r="B151" s="26">
        <v>44066.0</v>
      </c>
      <c r="C151" s="35" t="s">
        <v>126</v>
      </c>
      <c r="D151" s="25" t="s">
        <v>116</v>
      </c>
      <c r="E151" s="34">
        <v>0.0</v>
      </c>
      <c r="F151" s="36" t="s">
        <v>108</v>
      </c>
    </row>
    <row r="152" ht="15.75" customHeight="1">
      <c r="A152" s="34">
        <v>2626283.0</v>
      </c>
      <c r="B152" s="26">
        <v>44067.0</v>
      </c>
      <c r="C152" s="35" t="s">
        <v>126</v>
      </c>
      <c r="D152" s="25" t="s">
        <v>122</v>
      </c>
      <c r="E152" s="34">
        <v>9.0</v>
      </c>
      <c r="F152" s="36" t="s">
        <v>108</v>
      </c>
    </row>
    <row r="153" ht="15.75" customHeight="1">
      <c r="A153" s="34">
        <v>2626289.0</v>
      </c>
      <c r="B153" s="26">
        <v>44068.0</v>
      </c>
      <c r="C153" s="35" t="s">
        <v>126</v>
      </c>
      <c r="D153" s="25" t="s">
        <v>124</v>
      </c>
      <c r="E153" s="34">
        <v>38.0</v>
      </c>
      <c r="F153" s="36" t="s">
        <v>108</v>
      </c>
    </row>
    <row r="154" ht="15.75" customHeight="1">
      <c r="A154" s="34">
        <v>2626295.0</v>
      </c>
      <c r="B154" s="26">
        <v>44069.0</v>
      </c>
      <c r="C154" s="35" t="s">
        <v>126</v>
      </c>
      <c r="D154" s="25" t="s">
        <v>114</v>
      </c>
      <c r="E154" s="34">
        <v>50.0</v>
      </c>
      <c r="F154" s="36" t="s">
        <v>108</v>
      </c>
    </row>
    <row r="155" ht="15.75" customHeight="1">
      <c r="A155" s="34">
        <v>2626301.0</v>
      </c>
      <c r="B155" s="26">
        <v>44070.0</v>
      </c>
      <c r="C155" s="35" t="s">
        <v>126</v>
      </c>
      <c r="D155" s="25" t="s">
        <v>116</v>
      </c>
      <c r="E155" s="34">
        <v>16.0</v>
      </c>
      <c r="F155" s="36" t="s">
        <v>108</v>
      </c>
    </row>
    <row r="156" ht="15.75" customHeight="1">
      <c r="A156" s="34">
        <v>2626307.0</v>
      </c>
      <c r="B156" s="26">
        <v>44071.0</v>
      </c>
      <c r="C156" s="35" t="s">
        <v>126</v>
      </c>
      <c r="D156" s="25" t="s">
        <v>114</v>
      </c>
      <c r="E156" s="34">
        <v>0.0</v>
      </c>
      <c r="F156" s="36" t="s">
        <v>108</v>
      </c>
    </row>
    <row r="157" ht="15.75" customHeight="1">
      <c r="A157" s="34">
        <v>2626313.0</v>
      </c>
      <c r="B157" s="26">
        <v>44072.0</v>
      </c>
      <c r="C157" s="35" t="s">
        <v>126</v>
      </c>
      <c r="D157" s="25" t="s">
        <v>116</v>
      </c>
      <c r="E157" s="34">
        <v>1.0</v>
      </c>
      <c r="F157" s="36" t="s">
        <v>108</v>
      </c>
    </row>
    <row r="158" ht="15.75" customHeight="1">
      <c r="A158" s="34">
        <v>2626319.0</v>
      </c>
      <c r="B158" s="26">
        <v>44073.0</v>
      </c>
      <c r="C158" s="35" t="s">
        <v>126</v>
      </c>
      <c r="D158" s="25" t="s">
        <v>116</v>
      </c>
      <c r="E158" s="34">
        <v>1.0</v>
      </c>
      <c r="F158" s="36" t="s">
        <v>108</v>
      </c>
    </row>
    <row r="159" ht="15.75" customHeight="1">
      <c r="A159" s="34">
        <v>2626325.0</v>
      </c>
      <c r="B159" s="26">
        <v>44074.0</v>
      </c>
      <c r="C159" s="35" t="s">
        <v>126</v>
      </c>
      <c r="D159" s="25" t="s">
        <v>114</v>
      </c>
      <c r="E159" s="34">
        <v>0.0</v>
      </c>
      <c r="F159" s="36" t="s">
        <v>108</v>
      </c>
    </row>
    <row r="160" ht="15.75" customHeight="1">
      <c r="A160" s="34">
        <v>2626331.0</v>
      </c>
      <c r="B160" s="26">
        <v>44075.0</v>
      </c>
      <c r="C160" s="35" t="s">
        <v>127</v>
      </c>
      <c r="D160" s="25" t="s">
        <v>114</v>
      </c>
      <c r="E160" s="34">
        <v>0.0</v>
      </c>
      <c r="F160" s="36" t="s">
        <v>108</v>
      </c>
    </row>
    <row r="161" ht="15.75" customHeight="1">
      <c r="A161" s="34">
        <v>2626337.0</v>
      </c>
      <c r="B161" s="26">
        <v>44076.0</v>
      </c>
      <c r="C161" s="35" t="s">
        <v>127</v>
      </c>
      <c r="D161" s="25" t="s">
        <v>110</v>
      </c>
      <c r="E161" s="34">
        <v>0.0</v>
      </c>
      <c r="F161" s="36" t="s">
        <v>111</v>
      </c>
    </row>
    <row r="162" ht="15.75" customHeight="1">
      <c r="A162" s="34">
        <v>2626343.0</v>
      </c>
      <c r="B162" s="26">
        <v>44077.0</v>
      </c>
      <c r="C162" s="35" t="s">
        <v>127</v>
      </c>
      <c r="D162" s="25" t="s">
        <v>110</v>
      </c>
      <c r="E162" s="34">
        <v>0.0</v>
      </c>
      <c r="F162" s="36" t="s">
        <v>111</v>
      </c>
    </row>
    <row r="163" ht="15.75" customHeight="1">
      <c r="A163" s="34">
        <v>2626349.0</v>
      </c>
      <c r="B163" s="26">
        <v>44078.0</v>
      </c>
      <c r="C163" s="35" t="s">
        <v>127</v>
      </c>
      <c r="D163" s="25" t="s">
        <v>118</v>
      </c>
      <c r="E163" s="34">
        <v>0.0</v>
      </c>
      <c r="F163" s="36" t="s">
        <v>108</v>
      </c>
    </row>
    <row r="164" ht="15.75" customHeight="1">
      <c r="A164" s="34">
        <v>2626355.0</v>
      </c>
      <c r="B164" s="26">
        <v>44079.0</v>
      </c>
      <c r="C164" s="35" t="s">
        <v>127</v>
      </c>
      <c r="D164" s="25" t="s">
        <v>118</v>
      </c>
      <c r="E164" s="34">
        <v>0.0</v>
      </c>
      <c r="F164" s="36" t="s">
        <v>108</v>
      </c>
    </row>
    <row r="165" ht="15.75" customHeight="1">
      <c r="A165" s="34">
        <v>2626361.0</v>
      </c>
      <c r="B165" s="26">
        <v>44080.0</v>
      </c>
      <c r="C165" s="35" t="s">
        <v>127</v>
      </c>
      <c r="D165" s="25" t="s">
        <v>118</v>
      </c>
      <c r="E165" s="34">
        <v>0.0</v>
      </c>
      <c r="F165" s="36" t="s">
        <v>108</v>
      </c>
    </row>
    <row r="166" ht="15.75" customHeight="1">
      <c r="A166" s="34">
        <v>2626367.0</v>
      </c>
      <c r="B166" s="26">
        <v>44081.0</v>
      </c>
      <c r="C166" s="35" t="s">
        <v>127</v>
      </c>
      <c r="D166" s="25" t="s">
        <v>107</v>
      </c>
      <c r="E166" s="34">
        <v>17.0</v>
      </c>
      <c r="F166" s="36" t="s">
        <v>108</v>
      </c>
    </row>
    <row r="167" ht="15.75" customHeight="1">
      <c r="A167" s="34">
        <v>2626373.0</v>
      </c>
      <c r="B167" s="26">
        <v>44082.0</v>
      </c>
      <c r="C167" s="35" t="s">
        <v>127</v>
      </c>
      <c r="D167" s="25" t="s">
        <v>110</v>
      </c>
      <c r="E167" s="34">
        <v>0.0</v>
      </c>
      <c r="F167" s="36" t="s">
        <v>111</v>
      </c>
    </row>
    <row r="168" ht="15.75" customHeight="1">
      <c r="A168" s="34">
        <v>2626379.0</v>
      </c>
      <c r="B168" s="26">
        <v>44083.0</v>
      </c>
      <c r="C168" s="35" t="s">
        <v>127</v>
      </c>
      <c r="D168" s="25" t="s">
        <v>107</v>
      </c>
      <c r="E168" s="34">
        <v>18.0</v>
      </c>
      <c r="F168" s="36" t="s">
        <v>108</v>
      </c>
    </row>
    <row r="169" ht="15.75" customHeight="1">
      <c r="A169" s="34">
        <v>2626385.0</v>
      </c>
      <c r="B169" s="26">
        <v>44084.0</v>
      </c>
      <c r="C169" s="35" t="s">
        <v>127</v>
      </c>
      <c r="D169" s="25" t="s">
        <v>107</v>
      </c>
      <c r="E169" s="34">
        <v>56.0</v>
      </c>
      <c r="F169" s="36" t="s">
        <v>108</v>
      </c>
    </row>
    <row r="170" ht="15.75" customHeight="1">
      <c r="A170" s="34">
        <v>2626391.0</v>
      </c>
      <c r="B170" s="26">
        <v>44085.0</v>
      </c>
      <c r="C170" s="35" t="s">
        <v>127</v>
      </c>
      <c r="D170" s="25" t="s">
        <v>107</v>
      </c>
      <c r="E170" s="34">
        <v>31.0</v>
      </c>
      <c r="F170" s="36" t="s">
        <v>108</v>
      </c>
    </row>
    <row r="171" ht="15.75" customHeight="1">
      <c r="A171" s="34">
        <v>2626397.0</v>
      </c>
      <c r="B171" s="26">
        <v>44086.0</v>
      </c>
      <c r="C171" s="35" t="s">
        <v>127</v>
      </c>
      <c r="D171" s="25" t="s">
        <v>110</v>
      </c>
      <c r="E171" s="34">
        <v>0.0</v>
      </c>
      <c r="F171" s="36" t="s">
        <v>111</v>
      </c>
    </row>
    <row r="172" ht="15.75" customHeight="1">
      <c r="A172" s="34">
        <v>2626403.0</v>
      </c>
      <c r="B172" s="26">
        <v>44087.0</v>
      </c>
      <c r="C172" s="35" t="s">
        <v>127</v>
      </c>
      <c r="D172" s="25" t="s">
        <v>110</v>
      </c>
      <c r="E172" s="34">
        <v>0.0</v>
      </c>
      <c r="F172" s="36" t="s">
        <v>111</v>
      </c>
    </row>
    <row r="173" ht="15.75" customHeight="1">
      <c r="A173" s="34">
        <v>2626409.0</v>
      </c>
      <c r="B173" s="26">
        <v>44088.0</v>
      </c>
      <c r="C173" s="35" t="s">
        <v>127</v>
      </c>
      <c r="D173" s="25" t="s">
        <v>107</v>
      </c>
      <c r="E173" s="34">
        <v>33.0</v>
      </c>
      <c r="F173" s="36" t="s">
        <v>108</v>
      </c>
    </row>
    <row r="174" ht="15.75" customHeight="1">
      <c r="A174" s="34">
        <v>2626415.0</v>
      </c>
      <c r="B174" s="26">
        <v>44105.0</v>
      </c>
      <c r="C174" s="35" t="s">
        <v>128</v>
      </c>
      <c r="D174" s="25" t="s">
        <v>107</v>
      </c>
      <c r="E174" s="34">
        <v>3.0</v>
      </c>
      <c r="F174" s="36" t="s">
        <v>108</v>
      </c>
    </row>
    <row r="175" ht="15.75" customHeight="1">
      <c r="A175" s="34">
        <v>2626421.0</v>
      </c>
      <c r="B175" s="26">
        <v>44105.0</v>
      </c>
      <c r="C175" s="35" t="s">
        <v>128</v>
      </c>
      <c r="D175" s="25" t="s">
        <v>107</v>
      </c>
      <c r="E175" s="34">
        <v>2.0</v>
      </c>
      <c r="F175" s="36" t="s">
        <v>108</v>
      </c>
    </row>
    <row r="176" ht="15.75" customHeight="1">
      <c r="A176" s="34">
        <v>2626427.0</v>
      </c>
      <c r="B176" s="26">
        <v>44105.0</v>
      </c>
      <c r="C176" s="35" t="s">
        <v>128</v>
      </c>
      <c r="D176" s="25" t="s">
        <v>115</v>
      </c>
      <c r="E176" s="34">
        <v>8.0</v>
      </c>
      <c r="F176" s="36" t="s">
        <v>108</v>
      </c>
    </row>
    <row r="177" ht="15.75" customHeight="1">
      <c r="A177" s="34">
        <v>2626433.0</v>
      </c>
      <c r="B177" s="26">
        <v>44105.0</v>
      </c>
      <c r="C177" s="35" t="s">
        <v>128</v>
      </c>
      <c r="D177" s="25" t="s">
        <v>115</v>
      </c>
      <c r="E177" s="34">
        <v>7.0</v>
      </c>
      <c r="F177" s="36" t="s">
        <v>108</v>
      </c>
    </row>
    <row r="178" ht="15.75" customHeight="1">
      <c r="A178" s="34">
        <v>2626439.0</v>
      </c>
      <c r="B178" s="26">
        <v>44105.0</v>
      </c>
      <c r="C178" s="35" t="s">
        <v>128</v>
      </c>
      <c r="D178" s="25" t="s">
        <v>115</v>
      </c>
      <c r="E178" s="34">
        <v>0.0</v>
      </c>
      <c r="F178" s="36" t="s">
        <v>108</v>
      </c>
    </row>
    <row r="179" ht="15.75" customHeight="1">
      <c r="A179" s="34">
        <v>2626445.0</v>
      </c>
      <c r="B179" s="26">
        <v>44105.0</v>
      </c>
      <c r="C179" s="35" t="s">
        <v>128</v>
      </c>
      <c r="D179" s="25" t="s">
        <v>115</v>
      </c>
      <c r="E179" s="34">
        <v>52.0</v>
      </c>
      <c r="F179" s="36" t="s">
        <v>108</v>
      </c>
    </row>
    <row r="180" ht="15.75" customHeight="1">
      <c r="A180" s="34">
        <v>2626451.0</v>
      </c>
      <c r="B180" s="26">
        <v>44105.0</v>
      </c>
      <c r="C180" s="35" t="s">
        <v>128</v>
      </c>
      <c r="D180" s="25" t="s">
        <v>115</v>
      </c>
      <c r="E180" s="34">
        <v>1.0</v>
      </c>
      <c r="F180" s="36" t="s">
        <v>108</v>
      </c>
    </row>
    <row r="181" ht="15.75" customHeight="1">
      <c r="A181" s="34">
        <v>2626457.0</v>
      </c>
      <c r="B181" s="26">
        <v>44105.0</v>
      </c>
      <c r="C181" s="35" t="s">
        <v>128</v>
      </c>
      <c r="D181" s="25" t="s">
        <v>114</v>
      </c>
      <c r="E181" s="34">
        <v>0.0</v>
      </c>
      <c r="F181" s="36" t="s">
        <v>108</v>
      </c>
    </row>
    <row r="182" ht="15.75" customHeight="1">
      <c r="A182" s="34">
        <v>2626463.0</v>
      </c>
      <c r="B182" s="26">
        <v>44105.0</v>
      </c>
      <c r="C182" s="35" t="s">
        <v>128</v>
      </c>
      <c r="D182" s="25" t="s">
        <v>116</v>
      </c>
      <c r="E182" s="34">
        <v>0.0</v>
      </c>
      <c r="F182" s="36" t="s">
        <v>108</v>
      </c>
    </row>
    <row r="183" ht="15.75" customHeight="1">
      <c r="A183" s="34">
        <v>2626469.0</v>
      </c>
      <c r="B183" s="26">
        <v>44105.0</v>
      </c>
      <c r="C183" s="35" t="s">
        <v>128</v>
      </c>
      <c r="D183" s="25" t="s">
        <v>115</v>
      </c>
      <c r="E183" s="34">
        <v>4.0</v>
      </c>
      <c r="F183" s="36" t="s">
        <v>108</v>
      </c>
    </row>
    <row r="184" ht="15.75" customHeight="1">
      <c r="C184" s="38"/>
    </row>
    <row r="185" ht="15.75" customHeight="1">
      <c r="C185" s="38"/>
    </row>
    <row r="186" ht="15.75" customHeight="1">
      <c r="C186" s="38"/>
    </row>
    <row r="187" ht="15.75" customHeight="1">
      <c r="C187" s="38"/>
    </row>
    <row r="188" ht="15.75" customHeight="1">
      <c r="C188" s="38"/>
    </row>
    <row r="189" ht="15.75" customHeight="1">
      <c r="C189" s="38"/>
    </row>
    <row r="190" ht="15.75" customHeight="1">
      <c r="C190" s="38"/>
    </row>
    <row r="191" ht="15.75" customHeight="1">
      <c r="C191" s="38"/>
    </row>
    <row r="192" ht="15.75" customHeight="1">
      <c r="C192" s="38"/>
    </row>
    <row r="193" ht="15.75" customHeight="1">
      <c r="C193" s="38"/>
    </row>
    <row r="194" ht="15.75" customHeight="1">
      <c r="C194" s="38"/>
    </row>
    <row r="195" ht="15.75" customHeight="1">
      <c r="C195" s="38"/>
    </row>
    <row r="196" ht="15.75" customHeight="1">
      <c r="C196" s="38"/>
    </row>
    <row r="197" ht="15.75" customHeight="1">
      <c r="C197" s="38"/>
    </row>
    <row r="198" ht="15.75" customHeight="1">
      <c r="C198" s="38"/>
    </row>
    <row r="199" ht="15.75" customHeight="1">
      <c r="C199" s="38"/>
    </row>
    <row r="200" ht="15.75" customHeight="1">
      <c r="C200" s="38"/>
    </row>
    <row r="201" ht="15.75" customHeight="1">
      <c r="C201" s="38"/>
    </row>
    <row r="202" ht="15.75" customHeight="1">
      <c r="C202" s="38"/>
    </row>
    <row r="203" ht="15.75" customHeight="1">
      <c r="C203" s="38"/>
    </row>
    <row r="204" ht="15.75" customHeight="1">
      <c r="C204" s="38"/>
    </row>
    <row r="205" ht="15.75" customHeight="1">
      <c r="C205" s="38"/>
    </row>
    <row r="206" ht="15.75" customHeight="1">
      <c r="C206" s="38"/>
    </row>
    <row r="207" ht="15.75" customHeight="1">
      <c r="C207" s="38"/>
    </row>
    <row r="208" ht="15.75" customHeight="1">
      <c r="C208" s="38"/>
    </row>
    <row r="209" ht="15.75" customHeight="1">
      <c r="C209" s="38"/>
    </row>
    <row r="210" ht="15.75" customHeight="1">
      <c r="C210" s="38"/>
    </row>
    <row r="211" ht="15.75" customHeight="1">
      <c r="C211" s="38"/>
    </row>
    <row r="212" ht="15.75" customHeight="1">
      <c r="C212" s="38"/>
    </row>
    <row r="213" ht="15.75" customHeight="1">
      <c r="C213" s="38"/>
    </row>
    <row r="214" ht="15.75" customHeight="1">
      <c r="C214" s="38"/>
    </row>
    <row r="215" ht="15.75" customHeight="1">
      <c r="C215" s="38"/>
    </row>
    <row r="216" ht="15.75" customHeight="1">
      <c r="C216" s="38"/>
    </row>
    <row r="217" ht="15.75" customHeight="1">
      <c r="C217" s="38"/>
    </row>
    <row r="218" ht="15.75" customHeight="1">
      <c r="C218" s="38"/>
    </row>
    <row r="219" ht="15.75" customHeight="1">
      <c r="C219" s="38"/>
    </row>
    <row r="220" ht="15.75" customHeight="1">
      <c r="C220" s="38"/>
    </row>
    <row r="221" ht="15.75" customHeight="1">
      <c r="C221" s="38"/>
    </row>
    <row r="222" ht="15.75" customHeight="1">
      <c r="C222" s="38"/>
    </row>
    <row r="223" ht="15.75" customHeight="1">
      <c r="C223" s="38"/>
    </row>
    <row r="224" ht="15.75" customHeight="1">
      <c r="C224" s="38"/>
    </row>
    <row r="225" ht="15.75" customHeight="1">
      <c r="C225" s="38"/>
    </row>
    <row r="226" ht="15.75" customHeight="1">
      <c r="C226" s="38"/>
    </row>
    <row r="227" ht="15.75" customHeight="1">
      <c r="C227" s="38"/>
    </row>
    <row r="228" ht="15.75" customHeight="1">
      <c r="C228" s="38"/>
    </row>
    <row r="229" ht="15.75" customHeight="1">
      <c r="C229" s="38"/>
    </row>
    <row r="230" ht="15.75" customHeight="1">
      <c r="C230" s="38"/>
    </row>
    <row r="231" ht="15.75" customHeight="1">
      <c r="C231" s="38"/>
    </row>
    <row r="232" ht="15.75" customHeight="1">
      <c r="C232" s="38"/>
    </row>
    <row r="233" ht="15.75" customHeight="1">
      <c r="C233" s="38"/>
    </row>
    <row r="234" ht="15.75" customHeight="1">
      <c r="C234" s="38"/>
    </row>
    <row r="235" ht="15.75" customHeight="1">
      <c r="C235" s="38"/>
    </row>
    <row r="236" ht="15.75" customHeight="1">
      <c r="C236" s="38"/>
    </row>
    <row r="237" ht="15.75" customHeight="1">
      <c r="C237" s="38"/>
    </row>
    <row r="238" ht="15.75" customHeight="1">
      <c r="C238" s="38"/>
    </row>
    <row r="239" ht="15.75" customHeight="1">
      <c r="C239" s="38"/>
    </row>
    <row r="240" ht="15.75" customHeight="1">
      <c r="C240" s="38"/>
    </row>
    <row r="241" ht="15.75" customHeight="1">
      <c r="C241" s="38"/>
    </row>
    <row r="242" ht="15.75" customHeight="1">
      <c r="C242" s="38"/>
    </row>
    <row r="243" ht="15.75" customHeight="1">
      <c r="C243" s="38"/>
    </row>
    <row r="244" ht="15.75" customHeight="1">
      <c r="C244" s="38"/>
    </row>
    <row r="245" ht="15.75" customHeight="1">
      <c r="C245" s="38"/>
    </row>
    <row r="246" ht="15.75" customHeight="1">
      <c r="C246" s="38"/>
    </row>
    <row r="247" ht="15.75" customHeight="1">
      <c r="C247" s="38"/>
    </row>
    <row r="248" ht="15.75" customHeight="1">
      <c r="C248" s="38"/>
    </row>
    <row r="249" ht="15.75" customHeight="1">
      <c r="C249" s="38"/>
    </row>
    <row r="250" ht="15.75" customHeight="1">
      <c r="C250" s="38"/>
    </row>
    <row r="251" ht="15.75" customHeight="1">
      <c r="C251" s="38"/>
    </row>
    <row r="252" ht="15.75" customHeight="1">
      <c r="C252" s="38"/>
    </row>
    <row r="253" ht="15.75" customHeight="1">
      <c r="C253" s="38"/>
    </row>
    <row r="254" ht="15.75" customHeight="1">
      <c r="C254" s="38"/>
    </row>
    <row r="255" ht="15.75" customHeight="1">
      <c r="C255" s="38"/>
    </row>
    <row r="256" ht="15.75" customHeight="1">
      <c r="C256" s="38"/>
    </row>
    <row r="257" ht="15.75" customHeight="1">
      <c r="C257" s="38"/>
    </row>
    <row r="258" ht="15.75" customHeight="1">
      <c r="C258" s="38"/>
    </row>
    <row r="259" ht="15.75" customHeight="1">
      <c r="C259" s="38"/>
    </row>
    <row r="260" ht="15.75" customHeight="1">
      <c r="C260" s="38"/>
    </row>
    <row r="261" ht="15.75" customHeight="1">
      <c r="C261" s="38"/>
    </row>
    <row r="262" ht="15.75" customHeight="1">
      <c r="C262" s="38"/>
    </row>
    <row r="263" ht="15.75" customHeight="1">
      <c r="C263" s="38"/>
    </row>
    <row r="264" ht="15.75" customHeight="1">
      <c r="C264" s="38"/>
    </row>
    <row r="265" ht="15.75" customHeight="1">
      <c r="C265" s="38"/>
    </row>
    <row r="266" ht="15.75" customHeight="1">
      <c r="C266" s="38"/>
    </row>
    <row r="267" ht="15.75" customHeight="1">
      <c r="C267" s="38"/>
    </row>
    <row r="268" ht="15.75" customHeight="1">
      <c r="C268" s="38"/>
    </row>
    <row r="269" ht="15.75" customHeight="1">
      <c r="C269" s="38"/>
    </row>
    <row r="270" ht="15.75" customHeight="1">
      <c r="C270" s="38"/>
    </row>
    <row r="271" ht="15.75" customHeight="1">
      <c r="C271" s="38"/>
    </row>
    <row r="272" ht="15.75" customHeight="1">
      <c r="C272" s="38"/>
    </row>
    <row r="273" ht="15.75" customHeight="1">
      <c r="C273" s="38"/>
    </row>
    <row r="274" ht="15.75" customHeight="1">
      <c r="C274" s="38"/>
    </row>
    <row r="275" ht="15.75" customHeight="1">
      <c r="C275" s="38"/>
    </row>
    <row r="276" ht="15.75" customHeight="1">
      <c r="C276" s="38"/>
    </row>
    <row r="277" ht="15.75" customHeight="1">
      <c r="C277" s="38"/>
    </row>
    <row r="278" ht="15.75" customHeight="1">
      <c r="C278" s="38"/>
    </row>
    <row r="279" ht="15.75" customHeight="1">
      <c r="C279" s="38"/>
    </row>
    <row r="280" ht="15.75" customHeight="1">
      <c r="C280" s="38"/>
    </row>
    <row r="281" ht="15.75" customHeight="1">
      <c r="C281" s="38"/>
    </row>
    <row r="282" ht="15.75" customHeight="1">
      <c r="C282" s="38"/>
    </row>
    <row r="283" ht="15.75" customHeight="1">
      <c r="C283" s="38"/>
    </row>
    <row r="284" ht="15.75" customHeight="1">
      <c r="C284" s="38"/>
    </row>
    <row r="285" ht="15.75" customHeight="1">
      <c r="C285" s="38"/>
    </row>
    <row r="286" ht="15.75" customHeight="1">
      <c r="C286" s="38"/>
    </row>
    <row r="287" ht="15.75" customHeight="1">
      <c r="C287" s="38"/>
    </row>
    <row r="288" ht="15.75" customHeight="1">
      <c r="C288" s="38"/>
    </row>
    <row r="289" ht="15.75" customHeight="1">
      <c r="C289" s="38"/>
    </row>
    <row r="290" ht="15.75" customHeight="1">
      <c r="C290" s="38"/>
    </row>
    <row r="291" ht="15.75" customHeight="1">
      <c r="C291" s="38"/>
    </row>
    <row r="292" ht="15.75" customHeight="1">
      <c r="C292" s="38"/>
    </row>
    <row r="293" ht="15.75" customHeight="1">
      <c r="C293" s="38"/>
    </row>
    <row r="294" ht="15.75" customHeight="1">
      <c r="C294" s="38"/>
    </row>
    <row r="295" ht="15.75" customHeight="1">
      <c r="C295" s="38"/>
    </row>
    <row r="296" ht="15.75" customHeight="1">
      <c r="C296" s="38"/>
    </row>
    <row r="297" ht="15.75" customHeight="1">
      <c r="C297" s="38"/>
    </row>
    <row r="298" ht="15.75" customHeight="1">
      <c r="C298" s="38"/>
    </row>
    <row r="299" ht="15.75" customHeight="1">
      <c r="C299" s="38"/>
    </row>
    <row r="300" ht="15.75" customHeight="1">
      <c r="C300" s="38"/>
    </row>
    <row r="301" ht="15.75" customHeight="1">
      <c r="C301" s="38"/>
    </row>
    <row r="302" ht="15.75" customHeight="1">
      <c r="C302" s="38"/>
    </row>
    <row r="303" ht="15.75" customHeight="1">
      <c r="C303" s="38"/>
    </row>
    <row r="304" ht="15.75" customHeight="1">
      <c r="C304" s="38"/>
    </row>
    <row r="305" ht="15.75" customHeight="1">
      <c r="C305" s="38"/>
    </row>
    <row r="306" ht="15.75" customHeight="1">
      <c r="C306" s="38"/>
    </row>
    <row r="307" ht="15.75" customHeight="1">
      <c r="C307" s="38"/>
    </row>
    <row r="308" ht="15.75" customHeight="1">
      <c r="C308" s="38"/>
    </row>
    <row r="309" ht="15.75" customHeight="1">
      <c r="C309" s="38"/>
    </row>
    <row r="310" ht="15.75" customHeight="1">
      <c r="C310" s="38"/>
    </row>
    <row r="311" ht="15.75" customHeight="1">
      <c r="C311" s="38"/>
    </row>
    <row r="312" ht="15.75" customHeight="1">
      <c r="C312" s="38"/>
    </row>
    <row r="313" ht="15.75" customHeight="1">
      <c r="C313" s="38"/>
    </row>
    <row r="314" ht="15.75" customHeight="1">
      <c r="C314" s="38"/>
    </row>
    <row r="315" ht="15.75" customHeight="1">
      <c r="C315" s="38"/>
    </row>
    <row r="316" ht="15.75" customHeight="1">
      <c r="C316" s="38"/>
    </row>
    <row r="317" ht="15.75" customHeight="1">
      <c r="C317" s="38"/>
    </row>
    <row r="318" ht="15.75" customHeight="1">
      <c r="C318" s="38"/>
    </row>
    <row r="319" ht="15.75" customHeight="1">
      <c r="C319" s="38"/>
    </row>
    <row r="320" ht="15.75" customHeight="1">
      <c r="C320" s="38"/>
    </row>
    <row r="321" ht="15.75" customHeight="1">
      <c r="C321" s="38"/>
    </row>
    <row r="322" ht="15.75" customHeight="1">
      <c r="C322" s="38"/>
    </row>
    <row r="323" ht="15.75" customHeight="1">
      <c r="C323" s="38"/>
    </row>
    <row r="324" ht="15.75" customHeight="1">
      <c r="C324" s="38"/>
    </row>
    <row r="325" ht="15.75" customHeight="1">
      <c r="C325" s="38"/>
    </row>
    <row r="326" ht="15.75" customHeight="1">
      <c r="C326" s="38"/>
    </row>
    <row r="327" ht="15.75" customHeight="1">
      <c r="C327" s="38"/>
    </row>
    <row r="328" ht="15.75" customHeight="1">
      <c r="C328" s="38"/>
    </row>
    <row r="329" ht="15.75" customHeight="1">
      <c r="C329" s="38"/>
    </row>
    <row r="330" ht="15.75" customHeight="1">
      <c r="C330" s="38"/>
    </row>
    <row r="331" ht="15.75" customHeight="1">
      <c r="C331" s="38"/>
    </row>
    <row r="332" ht="15.75" customHeight="1">
      <c r="C332" s="38"/>
    </row>
    <row r="333" ht="15.75" customHeight="1">
      <c r="C333" s="38"/>
    </row>
    <row r="334" ht="15.75" customHeight="1">
      <c r="C334" s="38"/>
    </row>
    <row r="335" ht="15.75" customHeight="1">
      <c r="C335" s="38"/>
    </row>
    <row r="336" ht="15.75" customHeight="1">
      <c r="C336" s="38"/>
    </row>
    <row r="337" ht="15.75" customHeight="1">
      <c r="C337" s="38"/>
    </row>
    <row r="338" ht="15.75" customHeight="1">
      <c r="C338" s="38"/>
    </row>
    <row r="339" ht="15.75" customHeight="1">
      <c r="C339" s="38"/>
    </row>
    <row r="340" ht="15.75" customHeight="1">
      <c r="C340" s="38"/>
    </row>
    <row r="341" ht="15.75" customHeight="1">
      <c r="C341" s="38"/>
    </row>
    <row r="342" ht="15.75" customHeight="1">
      <c r="C342" s="38"/>
    </row>
    <row r="343" ht="15.75" customHeight="1">
      <c r="C343" s="38"/>
    </row>
    <row r="344" ht="15.75" customHeight="1">
      <c r="C344" s="38"/>
    </row>
    <row r="345" ht="15.75" customHeight="1">
      <c r="C345" s="38"/>
    </row>
    <row r="346" ht="15.75" customHeight="1">
      <c r="C346" s="38"/>
    </row>
    <row r="347" ht="15.75" customHeight="1">
      <c r="C347" s="38"/>
    </row>
    <row r="348" ht="15.75" customHeight="1">
      <c r="C348" s="38"/>
    </row>
    <row r="349" ht="15.75" customHeight="1">
      <c r="C349" s="38"/>
    </row>
    <row r="350" ht="15.75" customHeight="1">
      <c r="C350" s="38"/>
    </row>
    <row r="351" ht="15.75" customHeight="1">
      <c r="C351" s="38"/>
    </row>
    <row r="352" ht="15.75" customHeight="1">
      <c r="C352" s="38"/>
    </row>
    <row r="353" ht="15.75" customHeight="1">
      <c r="C353" s="38"/>
    </row>
    <row r="354" ht="15.75" customHeight="1">
      <c r="C354" s="38"/>
    </row>
    <row r="355" ht="15.75" customHeight="1">
      <c r="C355" s="38"/>
    </row>
    <row r="356" ht="15.75" customHeight="1">
      <c r="C356" s="38"/>
    </row>
    <row r="357" ht="15.75" customHeight="1">
      <c r="C357" s="38"/>
    </row>
    <row r="358" ht="15.75" customHeight="1">
      <c r="C358" s="38"/>
    </row>
    <row r="359" ht="15.75" customHeight="1">
      <c r="C359" s="38"/>
    </row>
    <row r="360" ht="15.75" customHeight="1">
      <c r="C360" s="38"/>
    </row>
    <row r="361" ht="15.75" customHeight="1">
      <c r="C361" s="38"/>
    </row>
    <row r="362" ht="15.75" customHeight="1">
      <c r="C362" s="38"/>
    </row>
    <row r="363" ht="15.75" customHeight="1">
      <c r="C363" s="38"/>
    </row>
    <row r="364" ht="15.75" customHeight="1">
      <c r="C364" s="38"/>
    </row>
    <row r="365" ht="15.75" customHeight="1">
      <c r="C365" s="38"/>
    </row>
    <row r="366" ht="15.75" customHeight="1">
      <c r="C366" s="38"/>
    </row>
    <row r="367" ht="15.75" customHeight="1">
      <c r="C367" s="38"/>
    </row>
    <row r="368" ht="15.75" customHeight="1">
      <c r="C368" s="38"/>
    </row>
    <row r="369" ht="15.75" customHeight="1">
      <c r="C369" s="38"/>
    </row>
    <row r="370" ht="15.75" customHeight="1">
      <c r="C370" s="38"/>
    </row>
    <row r="371" ht="15.75" customHeight="1">
      <c r="C371" s="38"/>
    </row>
    <row r="372" ht="15.75" customHeight="1">
      <c r="C372" s="38"/>
    </row>
    <row r="373" ht="15.75" customHeight="1">
      <c r="C373" s="38"/>
    </row>
    <row r="374" ht="15.75" customHeight="1">
      <c r="C374" s="38"/>
    </row>
    <row r="375" ht="15.75" customHeight="1">
      <c r="C375" s="38"/>
    </row>
    <row r="376" ht="15.75" customHeight="1">
      <c r="C376" s="38"/>
    </row>
    <row r="377" ht="15.75" customHeight="1">
      <c r="C377" s="38"/>
    </row>
    <row r="378" ht="15.75" customHeight="1">
      <c r="C378" s="38"/>
    </row>
    <row r="379" ht="15.75" customHeight="1">
      <c r="C379" s="38"/>
    </row>
    <row r="380" ht="15.75" customHeight="1">
      <c r="C380" s="38"/>
    </row>
    <row r="381" ht="15.75" customHeight="1">
      <c r="C381" s="38"/>
    </row>
    <row r="382" ht="15.75" customHeight="1">
      <c r="C382" s="38"/>
    </row>
    <row r="383" ht="15.75" customHeight="1">
      <c r="C383" s="38"/>
    </row>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183"/>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5.38"/>
    <col customWidth="1" min="3" max="4" width="31.88"/>
    <col customWidth="1" min="5" max="6" width="9.13"/>
  </cols>
  <sheetData>
    <row r="1" ht="14.25" customHeight="1">
      <c r="A1" s="39" t="s">
        <v>129</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c r="A22" s="53"/>
      <c r="B22" s="54"/>
      <c r="C22" s="53"/>
      <c r="D22" s="55"/>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2" width="18.88"/>
    <col customWidth="1" min="3" max="6" width="36.0"/>
  </cols>
  <sheetData>
    <row r="1" ht="14.25" customHeight="1">
      <c r="A1" s="39" t="s">
        <v>135</v>
      </c>
      <c r="C1" s="56"/>
    </row>
    <row r="2" ht="14.25" customHeight="1">
      <c r="C2" s="56"/>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c r="A18" s="53"/>
      <c r="B18" s="54"/>
      <c r="C18" s="53"/>
      <c r="D18" s="55"/>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c r="C78" s="56"/>
    </row>
    <row r="79" ht="14.25" customHeight="1">
      <c r="C79" s="56"/>
    </row>
    <row r="80" ht="14.25" customHeight="1">
      <c r="C80" s="56"/>
    </row>
    <row r="81" ht="14.25" customHeight="1">
      <c r="C81" s="56"/>
    </row>
    <row r="82" ht="14.25" customHeight="1">
      <c r="C82" s="56"/>
    </row>
    <row r="83" ht="14.25" customHeight="1">
      <c r="C83" s="56"/>
    </row>
    <row r="84" ht="14.25" customHeight="1">
      <c r="C84" s="56"/>
    </row>
    <row r="85" ht="14.25" customHeight="1">
      <c r="C85" s="56"/>
    </row>
    <row r="86" ht="14.25" customHeight="1">
      <c r="C86" s="56"/>
    </row>
    <row r="87" ht="14.25" customHeight="1">
      <c r="C87" s="56"/>
    </row>
    <row r="88" ht="14.25" customHeight="1">
      <c r="C88" s="56"/>
    </row>
    <row r="89" ht="14.25" customHeight="1">
      <c r="C89" s="56"/>
    </row>
    <row r="90" ht="14.25" customHeight="1">
      <c r="C90" s="56"/>
    </row>
    <row r="91" ht="14.25" customHeight="1">
      <c r="C91" s="56"/>
    </row>
    <row r="92" ht="14.25" customHeight="1">
      <c r="C92" s="56"/>
    </row>
    <row r="93" ht="14.25" customHeight="1">
      <c r="C93" s="56"/>
    </row>
    <row r="94" ht="14.25" customHeight="1">
      <c r="C94" s="56"/>
    </row>
    <row r="95" ht="14.25" customHeight="1">
      <c r="C95" s="56"/>
    </row>
    <row r="96" ht="14.25" customHeight="1">
      <c r="C96" s="56"/>
    </row>
    <row r="97" ht="14.25" customHeight="1">
      <c r="C97" s="56"/>
    </row>
    <row r="98" ht="14.25" customHeight="1">
      <c r="C98" s="56"/>
    </row>
    <row r="99" ht="14.25" customHeight="1">
      <c r="C99" s="56"/>
    </row>
    <row r="100" ht="14.25" customHeight="1">
      <c r="C100" s="56"/>
    </row>
    <row r="101" ht="14.25" customHeight="1">
      <c r="C101" s="56"/>
    </row>
    <row r="102" ht="14.25" customHeight="1">
      <c r="C102" s="56"/>
    </row>
    <row r="103" ht="14.25" customHeight="1">
      <c r="C103" s="56"/>
    </row>
    <row r="104" ht="14.25" customHeight="1">
      <c r="C104" s="56"/>
    </row>
    <row r="105" ht="14.25" customHeight="1">
      <c r="C105" s="56"/>
    </row>
    <row r="106" ht="14.25" customHeight="1">
      <c r="C106" s="56"/>
    </row>
    <row r="107" ht="14.25" customHeight="1">
      <c r="C107" s="56"/>
    </row>
    <row r="108" ht="14.25" customHeight="1">
      <c r="C108" s="56"/>
    </row>
    <row r="109" ht="14.25" customHeight="1">
      <c r="C109" s="56"/>
    </row>
    <row r="110" ht="14.25" customHeight="1">
      <c r="C110" s="56"/>
    </row>
    <row r="111" ht="14.25" customHeight="1">
      <c r="C111" s="56"/>
    </row>
    <row r="112" ht="14.25" customHeight="1">
      <c r="C112" s="56"/>
    </row>
    <row r="113" ht="14.25" customHeight="1">
      <c r="C113" s="56"/>
    </row>
    <row r="114" ht="14.25" customHeight="1">
      <c r="C114" s="56"/>
    </row>
    <row r="115" ht="14.25" customHeight="1">
      <c r="C115" s="56"/>
    </row>
    <row r="116" ht="14.25" customHeight="1">
      <c r="C116" s="56"/>
    </row>
    <row r="117" ht="14.25" customHeight="1">
      <c r="C117" s="56"/>
    </row>
    <row r="118" ht="14.25" customHeight="1">
      <c r="C118" s="56"/>
    </row>
    <row r="119" ht="14.25" customHeight="1">
      <c r="C119" s="56"/>
    </row>
    <row r="120" ht="14.25" customHeight="1">
      <c r="C120" s="56"/>
    </row>
    <row r="121" ht="14.25" customHeight="1">
      <c r="C121" s="56"/>
    </row>
    <row r="122" ht="14.25" customHeight="1">
      <c r="C122" s="56"/>
    </row>
    <row r="123" ht="14.25" customHeight="1">
      <c r="C123" s="56"/>
    </row>
    <row r="124" ht="14.25" customHeight="1">
      <c r="C124" s="56"/>
    </row>
    <row r="125" ht="14.25" customHeight="1">
      <c r="C125" s="56"/>
    </row>
    <row r="126" ht="14.25" customHeight="1">
      <c r="C126" s="56"/>
    </row>
    <row r="127" ht="14.25" customHeight="1">
      <c r="C127" s="56"/>
    </row>
    <row r="128" ht="14.25" customHeight="1">
      <c r="C128" s="56"/>
    </row>
    <row r="129" ht="14.25" customHeight="1">
      <c r="C129" s="56"/>
    </row>
    <row r="130" ht="14.25" customHeight="1">
      <c r="C130" s="56"/>
    </row>
    <row r="131" ht="14.25" customHeight="1">
      <c r="C131" s="56"/>
    </row>
    <row r="132" ht="14.25" customHeight="1">
      <c r="C132" s="56"/>
    </row>
    <row r="133" ht="14.25" customHeight="1">
      <c r="C133" s="56"/>
    </row>
    <row r="134" ht="14.25" customHeight="1">
      <c r="C134" s="56"/>
    </row>
    <row r="135" ht="14.25" customHeight="1">
      <c r="C135" s="56"/>
    </row>
    <row r="136" ht="14.25" customHeight="1">
      <c r="C136" s="56"/>
    </row>
    <row r="137" ht="14.25" customHeight="1">
      <c r="C137" s="56"/>
    </row>
    <row r="138" ht="14.25" customHeight="1">
      <c r="C138" s="56"/>
    </row>
    <row r="139" ht="14.25" customHeight="1">
      <c r="C139" s="56"/>
    </row>
    <row r="140" ht="14.25" customHeight="1">
      <c r="C140" s="56"/>
    </row>
    <row r="141" ht="14.25" customHeight="1">
      <c r="C141" s="56"/>
    </row>
    <row r="142" ht="14.25" customHeight="1">
      <c r="C142" s="56"/>
    </row>
    <row r="143" ht="14.25" customHeight="1">
      <c r="C143" s="56"/>
    </row>
    <row r="144" ht="14.25" customHeight="1">
      <c r="C144" s="56"/>
    </row>
    <row r="145" ht="14.25" customHeight="1">
      <c r="C145" s="56"/>
    </row>
    <row r="146" ht="14.25" customHeight="1">
      <c r="C146" s="56"/>
    </row>
    <row r="147" ht="14.25" customHeight="1">
      <c r="C147" s="56"/>
    </row>
    <row r="148" ht="14.25" customHeight="1">
      <c r="C148" s="56"/>
    </row>
    <row r="149" ht="14.25" customHeight="1">
      <c r="C149" s="56"/>
    </row>
    <row r="150" ht="14.25" customHeight="1">
      <c r="C150" s="56"/>
    </row>
    <row r="151" ht="14.25" customHeight="1">
      <c r="C151" s="56"/>
    </row>
    <row r="152" ht="14.25" customHeight="1">
      <c r="C152" s="56"/>
    </row>
    <row r="153" ht="14.25" customHeight="1">
      <c r="C153" s="56"/>
    </row>
    <row r="154" ht="14.25" customHeight="1">
      <c r="C154" s="56"/>
    </row>
    <row r="155" ht="14.25" customHeight="1">
      <c r="C155" s="56"/>
    </row>
    <row r="156" ht="14.25" customHeight="1">
      <c r="C156" s="56"/>
    </row>
    <row r="157" ht="14.25" customHeight="1">
      <c r="C157" s="56"/>
    </row>
    <row r="158" ht="14.25" customHeight="1">
      <c r="C158" s="56"/>
    </row>
    <row r="159" ht="14.25" customHeight="1">
      <c r="C159" s="56"/>
    </row>
    <row r="160" ht="14.25" customHeight="1">
      <c r="C160" s="56"/>
    </row>
    <row r="161" ht="14.25" customHeight="1">
      <c r="C161" s="56"/>
    </row>
    <row r="162" ht="14.25" customHeight="1">
      <c r="C162" s="56"/>
    </row>
    <row r="163" ht="14.25" customHeight="1">
      <c r="C163" s="56"/>
    </row>
    <row r="164" ht="14.25" customHeight="1">
      <c r="C164" s="56"/>
    </row>
    <row r="165" ht="14.25" customHeight="1">
      <c r="C165" s="56"/>
    </row>
    <row r="166" ht="14.25" customHeight="1">
      <c r="C166" s="56"/>
    </row>
    <row r="167" ht="14.25" customHeight="1">
      <c r="C167" s="56"/>
    </row>
    <row r="168" ht="14.25" customHeight="1">
      <c r="C168" s="56"/>
    </row>
    <row r="169" ht="14.25" customHeight="1">
      <c r="C169" s="56"/>
    </row>
    <row r="170" ht="14.25" customHeight="1">
      <c r="C170" s="56"/>
    </row>
    <row r="171" ht="14.25" customHeight="1">
      <c r="C171" s="56"/>
    </row>
    <row r="172" ht="14.25" customHeight="1">
      <c r="C172" s="56"/>
    </row>
    <row r="173" ht="14.25" customHeight="1">
      <c r="C173" s="56"/>
    </row>
    <row r="174" ht="14.25" customHeight="1">
      <c r="C174" s="56"/>
    </row>
    <row r="175" ht="14.25" customHeight="1">
      <c r="C175" s="56"/>
    </row>
    <row r="176" ht="14.25" customHeight="1">
      <c r="C176" s="56"/>
    </row>
    <row r="177" ht="14.25" customHeight="1">
      <c r="C177" s="56"/>
    </row>
    <row r="178" ht="14.25" customHeight="1">
      <c r="C178" s="56"/>
    </row>
    <row r="179" ht="14.25" customHeight="1">
      <c r="C179" s="56"/>
    </row>
    <row r="180" ht="14.25" customHeight="1">
      <c r="C180" s="56"/>
    </row>
    <row r="181" ht="14.25" customHeight="1">
      <c r="C181" s="56"/>
    </row>
    <row r="182" ht="14.25" customHeight="1">
      <c r="C182" s="56"/>
    </row>
    <row r="183" ht="14.25" customHeight="1">
      <c r="C183" s="56"/>
    </row>
    <row r="184" ht="14.25" customHeight="1">
      <c r="C184" s="56"/>
    </row>
    <row r="185" ht="14.25" customHeight="1">
      <c r="C185" s="56"/>
    </row>
    <row r="186" ht="14.25" customHeight="1">
      <c r="C186" s="56"/>
    </row>
    <row r="187" ht="14.25" customHeight="1">
      <c r="C187" s="56"/>
    </row>
    <row r="188" ht="14.25" customHeight="1">
      <c r="C188" s="56"/>
    </row>
    <row r="189" ht="14.25" customHeight="1">
      <c r="C189" s="56"/>
    </row>
    <row r="190" ht="14.25" customHeight="1">
      <c r="C190" s="56"/>
    </row>
    <row r="191" ht="14.25" customHeight="1">
      <c r="C191" s="56"/>
    </row>
    <row r="192" ht="14.25" customHeight="1">
      <c r="C192" s="56"/>
    </row>
    <row r="193" ht="14.25" customHeight="1">
      <c r="C193" s="56"/>
    </row>
    <row r="194" ht="14.25" customHeight="1">
      <c r="C194" s="56"/>
    </row>
    <row r="195" ht="14.25" customHeight="1">
      <c r="C195" s="56"/>
    </row>
    <row r="196" ht="14.25" customHeight="1">
      <c r="C196" s="56"/>
    </row>
    <row r="197" ht="14.25" customHeight="1">
      <c r="C197" s="56"/>
    </row>
    <row r="198" ht="14.25" customHeight="1">
      <c r="C198" s="56"/>
    </row>
    <row r="199" ht="14.25" customHeight="1">
      <c r="C199" s="56"/>
    </row>
    <row r="200" ht="14.25" customHeight="1">
      <c r="C200" s="56"/>
    </row>
    <row r="201" ht="14.25" customHeight="1">
      <c r="C201" s="56"/>
    </row>
    <row r="202" ht="14.25" customHeight="1">
      <c r="C202" s="56"/>
    </row>
    <row r="203" ht="14.25" customHeight="1">
      <c r="C203" s="56"/>
    </row>
    <row r="204" ht="14.25" customHeight="1">
      <c r="C204" s="56"/>
    </row>
    <row r="205" ht="14.25" customHeight="1">
      <c r="C205" s="56"/>
    </row>
    <row r="206" ht="14.25" customHeight="1">
      <c r="C206" s="56"/>
    </row>
    <row r="207" ht="14.25" customHeight="1">
      <c r="C207" s="56"/>
    </row>
    <row r="208" ht="14.25" customHeight="1">
      <c r="C208" s="56"/>
    </row>
    <row r="209" ht="14.25" customHeight="1">
      <c r="C209" s="56"/>
    </row>
    <row r="210" ht="14.25" customHeight="1">
      <c r="C210" s="56"/>
    </row>
    <row r="211" ht="14.25" customHeight="1">
      <c r="C211" s="56"/>
    </row>
    <row r="212" ht="14.25" customHeight="1">
      <c r="C212" s="56"/>
    </row>
    <row r="213" ht="14.25" customHeight="1">
      <c r="C213" s="56"/>
    </row>
    <row r="214" ht="14.25" customHeight="1">
      <c r="C214" s="56"/>
    </row>
    <row r="215" ht="14.25" customHeight="1">
      <c r="C215" s="56"/>
    </row>
    <row r="216" ht="14.25" customHeight="1">
      <c r="C216" s="56"/>
    </row>
    <row r="217" ht="14.25" customHeight="1">
      <c r="C217" s="56"/>
    </row>
    <row r="218" ht="14.25" customHeight="1">
      <c r="C218" s="56"/>
    </row>
    <row r="219" ht="14.25" customHeight="1">
      <c r="C219" s="56"/>
    </row>
    <row r="220" ht="14.25" customHeight="1">
      <c r="C220" s="5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2025-08-23T05:31:00Z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8DB1C8C047EC1D3B6FAAA8688039C646_43</vt:lpwstr>
  </property>
  <property fmtid="{D5CDD505-2E9C-101B-9397-08002B2CF9AE}" pid="3" name="KSOProductBuildVer">
    <vt:lpwstr>1033-12.1.22526.22526</vt:lpwstr>
  </property>
</Properties>
</file>