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firstSheet="3" activeTab="3"/>
  </bookViews>
  <sheets>
    <sheet name="Answer Report 1" sheetId="10" r:id="rId1"/>
    <sheet name="Sensitivity Report 1" sheetId="11" r:id="rId2"/>
    <sheet name="Limits Report 1" sheetId="12" r:id="rId3"/>
    <sheet name="task_2" sheetId="1" r:id="rId4"/>
  </sheets>
  <definedNames>
    <definedName name="solver_adj" localSheetId="3" hidden="1">task_2!$H$22:$H$26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task_2!$H$22:$H$26</definedName>
    <definedName name="solver_lhs2" localSheetId="3" hidden="1">task_2!$K$27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task_2!$D$30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hs1" localSheetId="3" hidden="1">1</definedName>
    <definedName name="solver_rhs2" localSheetId="3" hidden="1">task_2!$D$29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52511"/>
</workbook>
</file>

<file path=xl/calcChain.xml><?xml version="1.0" encoding="utf-8"?>
<calcChain xmlns="http://schemas.openxmlformats.org/spreadsheetml/2006/main">
  <c r="I26" i="1" l="1"/>
  <c r="K25" i="1"/>
  <c r="I25" i="1"/>
  <c r="I24" i="1"/>
  <c r="I23" i="1"/>
  <c r="K22" i="1"/>
  <c r="H9" i="1"/>
  <c r="I9" i="1" s="1"/>
  <c r="H8" i="1"/>
  <c r="J8" i="1" s="1"/>
  <c r="K7" i="1"/>
  <c r="H6" i="1"/>
  <c r="H5" i="1"/>
  <c r="J5" i="1" l="1"/>
  <c r="I5" i="1"/>
  <c r="K24" i="1"/>
  <c r="J24" i="1"/>
  <c r="J9" i="1"/>
  <c r="K9" i="1"/>
  <c r="I6" i="1"/>
  <c r="K5" i="1"/>
  <c r="K10" i="1" s="1"/>
  <c r="D19" i="1" s="1"/>
  <c r="J23" i="1"/>
  <c r="J6" i="1"/>
  <c r="K6" i="1"/>
  <c r="J22" i="1"/>
  <c r="K23" i="1"/>
  <c r="J26" i="1"/>
  <c r="K8" i="1"/>
  <c r="J25" i="1"/>
  <c r="K26" i="1"/>
  <c r="I7" i="1"/>
  <c r="I8" i="1"/>
  <c r="J7" i="1"/>
  <c r="I22" i="1"/>
  <c r="I27" i="1" s="1"/>
  <c r="J10" i="1" l="1"/>
  <c r="K27" i="1"/>
  <c r="J27" i="1"/>
  <c r="D30" i="1" s="1"/>
  <c r="I10" i="1"/>
  <c r="D13" i="1" l="1"/>
</calcChain>
</file>

<file path=xl/sharedStrings.xml><?xml version="1.0" encoding="utf-8"?>
<sst xmlns="http://schemas.openxmlformats.org/spreadsheetml/2006/main" count="165" uniqueCount="76">
  <si>
    <t>i</t>
  </si>
  <si>
    <t>Vi</t>
  </si>
  <si>
    <t>Ki</t>
  </si>
  <si>
    <t>Si</t>
  </si>
  <si>
    <t>qi0</t>
  </si>
  <si>
    <t>Ki*Vi/qi0</t>
  </si>
  <si>
    <t>fi</t>
  </si>
  <si>
    <t>Si*qi0</t>
  </si>
  <si>
    <t>fi*qi0</t>
  </si>
  <si>
    <t>Сумма:</t>
  </si>
  <si>
    <t>L</t>
  </si>
  <si>
    <t xml:space="preserve">F </t>
  </si>
  <si>
    <t>Оптимизация без ограничений на складские площади</t>
  </si>
  <si>
    <t>Оптимизация с ограничениями на складские площади</t>
  </si>
  <si>
    <t>h</t>
  </si>
  <si>
    <t>F0</t>
  </si>
  <si>
    <t>&gt;</t>
  </si>
  <si>
    <t>Ограничение является существенным</t>
  </si>
  <si>
    <t>Microsoft Excel 15.0 Answer Report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</si>
  <si>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</si>
  <si>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</si>
  <si>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</si>
  <si>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</si>
  <si>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</si>
  <si>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</si>
  <si>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</si>
  <si>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</si>
  <si>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</si>
  <si>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</si>
  <si>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</si>
  <si>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</si>
  <si>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</si>
  <si>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</si>
  <si>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</si>
  <si>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</si>
  <si>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</si>
  <si>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</si>
  <si>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</si>
  <si>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Сумма: fi*qi0</t>
  </si>
  <si>
    <t>Contin</t>
  </si>
  <si>
    <t>Not Binding</t>
  </si>
  <si>
    <t>Binding</t>
  </si>
  <si>
    <t>Microsoft Excel 15.0 Sensitivity Report</t>
  </si>
  <si>
    <t>Final</t>
  </si>
  <si>
    <t>Value</t>
  </si>
  <si>
    <t>Reduced</t>
  </si>
  <si>
    <t>Gradient</t>
  </si>
  <si>
    <t>Lagrange</t>
  </si>
  <si>
    <t>Multiplier</t>
  </si>
  <si>
    <t>Microsoft Excel 15.0 Limits Report</t>
  </si>
  <si>
    <t>Objective</t>
  </si>
  <si>
    <t>Variable</t>
  </si>
  <si>
    <t>Lower</t>
  </si>
  <si>
    <t>Limit</t>
  </si>
  <si>
    <t>Result</t>
  </si>
  <si>
    <t>Upper</t>
  </si>
  <si>
    <t>L Vi</t>
  </si>
  <si>
    <t>Worksheet: [MO_4.xlsx]task_2</t>
  </si>
  <si>
    <t>Report Created: 11/28/2022 4:51:00 PM</t>
  </si>
  <si>
    <t>Solution Time: 0.079 Seconds.</t>
  </si>
  <si>
    <t>Iterations: 13 Subproblems: 0</t>
  </si>
  <si>
    <t>$D$30</t>
  </si>
  <si>
    <t>$H$22</t>
  </si>
  <si>
    <t>$H$23</t>
  </si>
  <si>
    <t>$H$24</t>
  </si>
  <si>
    <t>$H$25</t>
  </si>
  <si>
    <t>$H$26</t>
  </si>
  <si>
    <t>$K$27</t>
  </si>
  <si>
    <t>$K$27&lt;=$D$29</t>
  </si>
  <si>
    <t>$H$22&gt;=1</t>
  </si>
  <si>
    <t>$H$23&gt;=1</t>
  </si>
  <si>
    <t>$H$24&gt;=1</t>
  </si>
  <si>
    <t>$H$25&gt;=1</t>
  </si>
  <si>
    <t>$H$26&gt;=1</t>
  </si>
  <si>
    <t>$H$22:$H$26</t>
  </si>
  <si>
    <t>$H$22:$H$26 &gt;=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</si>
</sst>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5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1" fontId="0" fillId="0" borderId="0" xfId="0" applyNumberForma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workbookViewId="0"/>
  </sheetViews>
  <sheetFormatPr defaultRowHeight="14.4" outlineLevelRow="1" x14ac:dyDescent="0.3"/>
  <cols>
    <col min="1" max="1" width="2.33203125" customWidth="1"/>
    <col min="2" max="2" width="6.21875" customWidth="1"/>
    <col min="3" max="3" width="12.21875" customWidth="1"/>
    <col min="4" max="4" width="12.6640625" bestFit="1" customWidth="1"/>
    <col min="5" max="5" width="13.33203125" bestFit="1" customWidth="1"/>
    <col min="6" max="6" width="10.44140625" customWidth="1"/>
    <col min="7" max="7" width="12" bestFit="1" customWidth="1"/>
  </cols>
  <sheetData>
    <row r="1" spans="1:5" x14ac:dyDescent="0.3">
      <c r="A1" s="4" t="s">
        <v>18</v>
      </c>
    </row>
    <row r="2" spans="1:5" x14ac:dyDescent="0.3">
      <c r="A2" s="4" t="s">
        <v>57</v>
      </c>
    </row>
    <row r="3" spans="1:5" x14ac:dyDescent="0.3">
      <c r="A3" s="4" t="s">
        <v>58</v>
      </c>
    </row>
    <row r="4" spans="1:5" x14ac:dyDescent="0.3">
      <c r="A4" s="4" t="s">
        <v>19</v>
      </c>
    </row>
    <row r="5" spans="1:5" x14ac:dyDescent="0.3">
      <c r="A5" s="4" t="s">
        <v>20</v>
      </c>
    </row>
    <row r="6" spans="1:5" hidden="1" outlineLevel="1" x14ac:dyDescent="0.3">
      <c r="A6" s="4"/>
      <c r="B6" t="s">
        <v>21</v>
      </c>
    </row>
    <row r="7" spans="1:5" hidden="1" outlineLevel="1" x14ac:dyDescent="0.3">
      <c r="A7" s="4"/>
      <c r="B7" t="s">
        <v>59</v>
      </c>
    </row>
    <row r="8" spans="1:5" hidden="1" outlineLevel="1" x14ac:dyDescent="0.3">
      <c r="A8" s="4"/>
      <c r="B8" t="s">
        <v>60</v>
      </c>
    </row>
    <row r="9" spans="1:5" collapsed="1" x14ac:dyDescent="0.3">
      <c r="A9" s="4" t="s">
        <v>22</v>
      </c>
    </row>
    <row r="10" spans="1:5" hidden="1" outlineLevel="1" x14ac:dyDescent="0.3">
      <c r="B10" t="s">
        <v>23</v>
      </c>
    </row>
    <row r="11" spans="1:5" hidden="1" outlineLevel="1" x14ac:dyDescent="0.3">
      <c r="B11" t="s">
        <v>24</v>
      </c>
    </row>
    <row r="12" spans="1:5" hidden="1" outlineLevel="1" x14ac:dyDescent="0.3">
      <c r="B12" t="s">
        <v>25</v>
      </c>
    </row>
    <row r="13" spans="1:5" collapsed="1" x14ac:dyDescent="0.3"/>
    <row r="14" spans="1:5" ht="15" thickBot="1" x14ac:dyDescent="0.35">
      <c r="A14" t="s">
        <v>26</v>
      </c>
    </row>
    <row r="15" spans="1:5" ht="15" thickBot="1" x14ac:dyDescent="0.35">
      <c r="B15" s="8" t="s">
        <v>27</v>
      </c>
      <c r="C15" s="8" t="s">
        <v>28</v>
      </c>
      <c r="D15" s="8" t="s">
        <v>29</v>
      </c>
      <c r="E15" s="8" t="s">
        <v>30</v>
      </c>
    </row>
    <row r="16" spans="1:5" ht="15" thickBot="1" x14ac:dyDescent="0.35">
      <c r="B16" s="7" t="s">
        <v>61</v>
      </c>
      <c r="C16" s="7" t="s">
        <v>56</v>
      </c>
      <c r="D16" s="11">
        <v>15670.5</v>
      </c>
      <c r="E16" s="11">
        <v>976.4461476900899</v>
      </c>
    </row>
    <row r="19" spans="1:7" ht="15" thickBot="1" x14ac:dyDescent="0.35">
      <c r="A19" t="s">
        <v>31</v>
      </c>
    </row>
    <row r="20" spans="1:7" ht="15" thickBot="1" x14ac:dyDescent="0.35">
      <c r="B20" s="8" t="s">
        <v>27</v>
      </c>
      <c r="C20" s="8" t="s">
        <v>28</v>
      </c>
      <c r="D20" s="8" t="s">
        <v>29</v>
      </c>
      <c r="E20" s="8" t="s">
        <v>30</v>
      </c>
      <c r="F20" s="8" t="s">
        <v>32</v>
      </c>
    </row>
    <row r="21" spans="1:7" x14ac:dyDescent="0.3">
      <c r="B21" s="15" t="s">
        <v>74</v>
      </c>
      <c r="C21" s="14"/>
      <c r="D21" s="14"/>
      <c r="E21" s="14"/>
      <c r="F21" s="14"/>
    </row>
    <row r="22" spans="1:7" hidden="1" outlineLevel="1" x14ac:dyDescent="0.3">
      <c r="B22" s="10" t="s">
        <v>62</v>
      </c>
      <c r="C22" s="10" t="s">
        <v>4</v>
      </c>
      <c r="D22" s="12">
        <v>1</v>
      </c>
      <c r="E22" s="12">
        <v>1</v>
      </c>
      <c r="F22" s="10" t="s">
        <v>39</v>
      </c>
    </row>
    <row r="23" spans="1:7" hidden="1" outlineLevel="1" x14ac:dyDescent="0.3">
      <c r="B23" s="10" t="s">
        <v>63</v>
      </c>
      <c r="C23" s="10" t="s">
        <v>4</v>
      </c>
      <c r="D23" s="12">
        <v>1</v>
      </c>
      <c r="E23" s="12">
        <v>31.228517922216501</v>
      </c>
      <c r="F23" s="10" t="s">
        <v>39</v>
      </c>
    </row>
    <row r="24" spans="1:7" hidden="1" outlineLevel="1" x14ac:dyDescent="0.3">
      <c r="B24" s="10" t="s">
        <v>64</v>
      </c>
      <c r="C24" s="10" t="s">
        <v>4</v>
      </c>
      <c r="D24" s="12">
        <v>1</v>
      </c>
      <c r="E24" s="12">
        <v>44.630823704874622</v>
      </c>
      <c r="F24" s="10" t="s">
        <v>39</v>
      </c>
    </row>
    <row r="25" spans="1:7" hidden="1" outlineLevel="1" x14ac:dyDescent="0.3">
      <c r="B25" s="10" t="s">
        <v>65</v>
      </c>
      <c r="C25" s="10" t="s">
        <v>4</v>
      </c>
      <c r="D25" s="12">
        <v>1</v>
      </c>
      <c r="E25" s="12">
        <v>20.398371130110945</v>
      </c>
      <c r="F25" s="10" t="s">
        <v>39</v>
      </c>
    </row>
    <row r="26" spans="1:7" ht="15" hidden="1" outlineLevel="1" thickBot="1" x14ac:dyDescent="0.35">
      <c r="B26" s="7" t="s">
        <v>66</v>
      </c>
      <c r="C26" s="7" t="s">
        <v>4</v>
      </c>
      <c r="D26" s="11">
        <v>1</v>
      </c>
      <c r="E26" s="11">
        <v>17.852197827772613</v>
      </c>
      <c r="F26" s="7" t="s">
        <v>39</v>
      </c>
    </row>
    <row r="27" spans="1:7" collapsed="1" x14ac:dyDescent="0.3">
      <c r="B27" s="9"/>
      <c r="C27" s="9"/>
      <c r="D27" s="13"/>
      <c r="E27" s="13"/>
      <c r="F27" s="9"/>
    </row>
    <row r="30" spans="1:7" ht="15" thickBot="1" x14ac:dyDescent="0.35">
      <c r="A30" t="s">
        <v>33</v>
      </c>
    </row>
    <row r="31" spans="1:7" ht="15" thickBot="1" x14ac:dyDescent="0.35">
      <c r="B31" s="8" t="s">
        <v>27</v>
      </c>
      <c r="C31" s="8" t="s">
        <v>28</v>
      </c>
      <c r="D31" s="8" t="s">
        <v>34</v>
      </c>
      <c r="E31" s="8" t="s">
        <v>35</v>
      </c>
      <c r="F31" s="8" t="s">
        <v>36</v>
      </c>
      <c r="G31" s="8" t="s">
        <v>37</v>
      </c>
    </row>
    <row r="32" spans="1:7" x14ac:dyDescent="0.3">
      <c r="B32" s="10" t="s">
        <v>67</v>
      </c>
      <c r="C32" s="10" t="s">
        <v>38</v>
      </c>
      <c r="D32" s="12">
        <v>499.99999737280979</v>
      </c>
      <c r="E32" s="10" t="s">
        <v>68</v>
      </c>
      <c r="F32" s="10" t="s">
        <v>40</v>
      </c>
      <c r="G32" s="10">
        <v>2.6271902129337832E-6</v>
      </c>
    </row>
    <row r="33" spans="2:7" x14ac:dyDescent="0.3">
      <c r="B33" s="16" t="s">
        <v>75</v>
      </c>
      <c r="C33" s="10"/>
      <c r="D33" s="12"/>
      <c r="E33" s="10"/>
      <c r="F33" s="10"/>
      <c r="G33" s="10"/>
    </row>
    <row r="34" spans="2:7" hidden="1" outlineLevel="1" x14ac:dyDescent="0.3">
      <c r="B34" s="10" t="s">
        <v>62</v>
      </c>
      <c r="C34" s="10" t="s">
        <v>4</v>
      </c>
      <c r="D34" s="12">
        <v>1</v>
      </c>
      <c r="E34" s="10" t="s">
        <v>69</v>
      </c>
      <c r="F34" s="10" t="s">
        <v>41</v>
      </c>
      <c r="G34" s="12">
        <v>0</v>
      </c>
    </row>
    <row r="35" spans="2:7" hidden="1" outlineLevel="1" x14ac:dyDescent="0.3">
      <c r="B35" s="10" t="s">
        <v>63</v>
      </c>
      <c r="C35" s="10" t="s">
        <v>4</v>
      </c>
      <c r="D35" s="12">
        <v>31.228517922216501</v>
      </c>
      <c r="E35" s="10" t="s">
        <v>70</v>
      </c>
      <c r="F35" s="10" t="s">
        <v>40</v>
      </c>
      <c r="G35" s="12">
        <v>30.228517922216501</v>
      </c>
    </row>
    <row r="36" spans="2:7" hidden="1" outlineLevel="1" x14ac:dyDescent="0.3">
      <c r="B36" s="10" t="s">
        <v>64</v>
      </c>
      <c r="C36" s="10" t="s">
        <v>4</v>
      </c>
      <c r="D36" s="12">
        <v>44.630823704874622</v>
      </c>
      <c r="E36" s="10" t="s">
        <v>71</v>
      </c>
      <c r="F36" s="10" t="s">
        <v>40</v>
      </c>
      <c r="G36" s="12">
        <v>43.630823704874622</v>
      </c>
    </row>
    <row r="37" spans="2:7" hidden="1" outlineLevel="1" x14ac:dyDescent="0.3">
      <c r="B37" s="10" t="s">
        <v>65</v>
      </c>
      <c r="C37" s="10" t="s">
        <v>4</v>
      </c>
      <c r="D37" s="12">
        <v>20.398371130110945</v>
      </c>
      <c r="E37" s="10" t="s">
        <v>72</v>
      </c>
      <c r="F37" s="10" t="s">
        <v>40</v>
      </c>
      <c r="G37" s="12">
        <v>19.398371130110945</v>
      </c>
    </row>
    <row r="38" spans="2:7" ht="15" hidden="1" outlineLevel="1" thickBot="1" x14ac:dyDescent="0.35">
      <c r="B38" s="7" t="s">
        <v>66</v>
      </c>
      <c r="C38" s="7" t="s">
        <v>4</v>
      </c>
      <c r="D38" s="11">
        <v>17.852197827772613</v>
      </c>
      <c r="E38" s="7" t="s">
        <v>73</v>
      </c>
      <c r="F38" s="7" t="s">
        <v>40</v>
      </c>
      <c r="G38" s="11">
        <v>16.852197827772613</v>
      </c>
    </row>
    <row r="39" spans="2:7" collapsed="1" x14ac:dyDescent="0.3">
      <c r="B39" s="9"/>
      <c r="C39" s="9"/>
      <c r="D39" s="13"/>
      <c r="E39" s="9"/>
      <c r="F39" s="9"/>
      <c r="G3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workbookViewId="0"/>
  </sheetViews>
  <sheetFormatPr defaultRowHeight="14.4" outlineLevelRow="1" x14ac:dyDescent="0.3"/>
  <cols>
    <col min="1" max="1" width="2.33203125" customWidth="1"/>
    <col min="2" max="2" width="6.21875" bestFit="1" customWidth="1"/>
    <col min="3" max="3" width="12.21875" bestFit="1" customWidth="1"/>
    <col min="4" max="4" width="12" bestFit="1" customWidth="1"/>
    <col min="5" max="5" width="12.6640625" bestFit="1" customWidth="1"/>
  </cols>
  <sheetData>
    <row r="1" spans="1:5" x14ac:dyDescent="0.3">
      <c r="A1" s="4" t="s">
        <v>42</v>
      </c>
    </row>
    <row r="2" spans="1:5" x14ac:dyDescent="0.3">
      <c r="A2" s="4" t="s">
        <v>57</v>
      </c>
    </row>
    <row r="3" spans="1:5" x14ac:dyDescent="0.3">
      <c r="A3" s="4" t="s">
        <v>58</v>
      </c>
    </row>
    <row r="6" spans="1:5" ht="15" thickBot="1" x14ac:dyDescent="0.35">
      <c r="A6" t="s">
        <v>31</v>
      </c>
    </row>
    <row r="7" spans="1:5" x14ac:dyDescent="0.3">
      <c r="B7" s="17"/>
      <c r="C7" s="17"/>
      <c r="D7" s="17" t="s">
        <v>43</v>
      </c>
      <c r="E7" s="17" t="s">
        <v>45</v>
      </c>
    </row>
    <row r="8" spans="1:5" ht="15" thickBot="1" x14ac:dyDescent="0.35">
      <c r="B8" s="18" t="s">
        <v>27</v>
      </c>
      <c r="C8" s="18" t="s">
        <v>28</v>
      </c>
      <c r="D8" s="18" t="s">
        <v>44</v>
      </c>
      <c r="E8" s="18" t="s">
        <v>46</v>
      </c>
    </row>
    <row r="9" spans="1:5" x14ac:dyDescent="0.3">
      <c r="B9" s="15" t="s">
        <v>74</v>
      </c>
      <c r="C9" s="14"/>
      <c r="D9" s="14"/>
      <c r="E9" s="14"/>
    </row>
    <row r="10" spans="1:5" hidden="1" outlineLevel="1" x14ac:dyDescent="0.3">
      <c r="B10" s="10" t="s">
        <v>62</v>
      </c>
      <c r="C10" s="10" t="s">
        <v>4</v>
      </c>
      <c r="D10" s="10">
        <v>1</v>
      </c>
      <c r="E10" s="10">
        <v>2.7037162403877142</v>
      </c>
    </row>
    <row r="11" spans="1:5" hidden="1" outlineLevel="1" x14ac:dyDescent="0.3">
      <c r="B11" s="10" t="s">
        <v>63</v>
      </c>
      <c r="C11" s="10" t="s">
        <v>4</v>
      </c>
      <c r="D11" s="10">
        <v>31.228517922216501</v>
      </c>
      <c r="E11" s="10">
        <v>0</v>
      </c>
    </row>
    <row r="12" spans="1:5" hidden="1" outlineLevel="1" x14ac:dyDescent="0.3">
      <c r="B12" s="10" t="s">
        <v>64</v>
      </c>
      <c r="C12" s="10" t="s">
        <v>4</v>
      </c>
      <c r="D12" s="10">
        <v>44.630823704874622</v>
      </c>
      <c r="E12" s="10">
        <v>0</v>
      </c>
    </row>
    <row r="13" spans="1:5" hidden="1" outlineLevel="1" x14ac:dyDescent="0.3">
      <c r="B13" s="10" t="s">
        <v>65</v>
      </c>
      <c r="C13" s="10" t="s">
        <v>4</v>
      </c>
      <c r="D13" s="10">
        <v>20.398371130110945</v>
      </c>
      <c r="E13" s="10">
        <v>0</v>
      </c>
    </row>
    <row r="14" spans="1:5" ht="15" hidden="1" outlineLevel="1" thickBot="1" x14ac:dyDescent="0.35">
      <c r="B14" s="7" t="s">
        <v>66</v>
      </c>
      <c r="C14" s="7" t="s">
        <v>4</v>
      </c>
      <c r="D14" s="7">
        <v>17.852197827772613</v>
      </c>
      <c r="E14" s="7">
        <v>0</v>
      </c>
    </row>
    <row r="15" spans="1:5" collapsed="1" x14ac:dyDescent="0.3">
      <c r="B15" s="9"/>
      <c r="C15" s="9"/>
      <c r="D15" s="9"/>
      <c r="E15" s="9"/>
    </row>
    <row r="17" spans="1:5" ht="15" thickBot="1" x14ac:dyDescent="0.35">
      <c r="A17" t="s">
        <v>33</v>
      </c>
    </row>
    <row r="18" spans="1:5" x14ac:dyDescent="0.3">
      <c r="B18" s="17"/>
      <c r="C18" s="17"/>
      <c r="D18" s="17" t="s">
        <v>43</v>
      </c>
      <c r="E18" s="17" t="s">
        <v>47</v>
      </c>
    </row>
    <row r="19" spans="1:5" ht="15" thickBot="1" x14ac:dyDescent="0.35">
      <c r="B19" s="18" t="s">
        <v>27</v>
      </c>
      <c r="C19" s="18" t="s">
        <v>28</v>
      </c>
      <c r="D19" s="18" t="s">
        <v>44</v>
      </c>
      <c r="E19" s="18" t="s">
        <v>48</v>
      </c>
    </row>
    <row r="20" spans="1:5" ht="15" thickBot="1" x14ac:dyDescent="0.35">
      <c r="B20" s="7" t="s">
        <v>67</v>
      </c>
      <c r="C20" s="7" t="s">
        <v>38</v>
      </c>
      <c r="D20" s="7">
        <v>499.99999737280979</v>
      </c>
      <c r="E20" s="7">
        <v>-1.0185805333726462E-2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/>
  </sheetViews>
  <sheetFormatPr defaultRowHeight="14.4" outlineLevelRow="1" x14ac:dyDescent="0.3"/>
  <cols>
    <col min="1" max="1" width="2.33203125" customWidth="1"/>
    <col min="2" max="2" width="6.21875" bestFit="1" customWidth="1"/>
    <col min="3" max="3" width="9" bestFit="1" customWidth="1"/>
    <col min="4" max="4" width="12" bestFit="1" customWidth="1"/>
    <col min="5" max="5" width="2.33203125" customWidth="1"/>
    <col min="6" max="6" width="6.109375" customWidth="1"/>
    <col min="7" max="7" width="12" bestFit="1" customWidth="1"/>
    <col min="8" max="8" width="2.33203125" customWidth="1"/>
    <col min="9" max="10" width="12" bestFit="1" customWidth="1"/>
  </cols>
  <sheetData>
    <row r="1" spans="1:10" x14ac:dyDescent="0.3">
      <c r="A1" s="4" t="s">
        <v>49</v>
      </c>
    </row>
    <row r="2" spans="1:10" x14ac:dyDescent="0.3">
      <c r="A2" s="4" t="s">
        <v>57</v>
      </c>
    </row>
    <row r="3" spans="1:10" x14ac:dyDescent="0.3">
      <c r="A3" s="4" t="s">
        <v>58</v>
      </c>
    </row>
    <row r="5" spans="1:10" ht="15" thickBot="1" x14ac:dyDescent="0.35"/>
    <row r="6" spans="1:10" x14ac:dyDescent="0.3">
      <c r="B6" s="17"/>
      <c r="C6" s="17" t="s">
        <v>50</v>
      </c>
      <c r="D6" s="17"/>
    </row>
    <row r="7" spans="1:10" ht="15" thickBot="1" x14ac:dyDescent="0.35">
      <c r="B7" s="18" t="s">
        <v>27</v>
      </c>
      <c r="C7" s="18" t="s">
        <v>28</v>
      </c>
      <c r="D7" s="18" t="s">
        <v>44</v>
      </c>
    </row>
    <row r="8" spans="1:10" ht="15" thickBot="1" x14ac:dyDescent="0.35">
      <c r="B8" s="7" t="s">
        <v>61</v>
      </c>
      <c r="C8" s="7" t="s">
        <v>56</v>
      </c>
      <c r="D8" s="11">
        <v>976.4461476900899</v>
      </c>
    </row>
    <row r="10" spans="1:10" ht="15" thickBot="1" x14ac:dyDescent="0.35"/>
    <row r="11" spans="1:10" x14ac:dyDescent="0.3">
      <c r="B11" s="17"/>
      <c r="C11" s="17" t="s">
        <v>51</v>
      </c>
      <c r="D11" s="17"/>
      <c r="F11" s="17" t="s">
        <v>52</v>
      </c>
      <c r="G11" s="17" t="s">
        <v>50</v>
      </c>
      <c r="I11" s="17" t="s">
        <v>55</v>
      </c>
      <c r="J11" s="17" t="s">
        <v>50</v>
      </c>
    </row>
    <row r="12" spans="1:10" ht="15" thickBot="1" x14ac:dyDescent="0.35">
      <c r="B12" s="18" t="s">
        <v>27</v>
      </c>
      <c r="C12" s="18" t="s">
        <v>28</v>
      </c>
      <c r="D12" s="18" t="s">
        <v>44</v>
      </c>
      <c r="F12" s="18" t="s">
        <v>53</v>
      </c>
      <c r="G12" s="18" t="s">
        <v>54</v>
      </c>
      <c r="I12" s="18" t="s">
        <v>53</v>
      </c>
      <c r="J12" s="18" t="s">
        <v>54</v>
      </c>
    </row>
    <row r="13" spans="1:10" x14ac:dyDescent="0.3">
      <c r="B13" s="15" t="s">
        <v>74</v>
      </c>
      <c r="C13" s="14"/>
      <c r="D13" s="14"/>
      <c r="F13" s="14"/>
      <c r="G13" s="14"/>
      <c r="I13" s="14"/>
      <c r="J13" s="14"/>
    </row>
    <row r="14" spans="1:10" hidden="1" outlineLevel="1" x14ac:dyDescent="0.3">
      <c r="B14" s="10" t="s">
        <v>62</v>
      </c>
      <c r="C14" s="10" t="s">
        <v>4</v>
      </c>
      <c r="D14" s="12">
        <v>1</v>
      </c>
      <c r="F14" s="12">
        <v>1</v>
      </c>
      <c r="G14" s="12">
        <v>976.4461476900899</v>
      </c>
      <c r="I14" s="12">
        <v>1</v>
      </c>
      <c r="J14" s="12">
        <v>976.4461476900899</v>
      </c>
    </row>
    <row r="15" spans="1:10" hidden="1" outlineLevel="1" x14ac:dyDescent="0.3">
      <c r="B15" s="10" t="s">
        <v>63</v>
      </c>
      <c r="C15" s="10" t="s">
        <v>4</v>
      </c>
      <c r="D15" s="12">
        <v>31.228517922216501</v>
      </c>
      <c r="F15" s="12">
        <v>1.000000000000002</v>
      </c>
      <c r="G15" s="12">
        <v>2851.9450862860162</v>
      </c>
      <c r="I15" s="12">
        <v>31.228518447654558</v>
      </c>
      <c r="J15" s="12">
        <v>976.44614766338782</v>
      </c>
    </row>
    <row r="16" spans="1:10" hidden="1" outlineLevel="1" x14ac:dyDescent="0.3">
      <c r="B16" s="10" t="s">
        <v>64</v>
      </c>
      <c r="C16" s="10" t="s">
        <v>4</v>
      </c>
      <c r="D16" s="12">
        <v>44.630823704874622</v>
      </c>
      <c r="F16" s="12">
        <v>0.999999999999999</v>
      </c>
      <c r="G16" s="12">
        <v>10534.231633907822</v>
      </c>
      <c r="I16" s="12">
        <v>44.630825018469721</v>
      </c>
      <c r="J16" s="12">
        <v>976.44614766341613</v>
      </c>
    </row>
    <row r="17" spans="2:10" hidden="1" outlineLevel="1" x14ac:dyDescent="0.3">
      <c r="B17" s="10" t="s">
        <v>65</v>
      </c>
      <c r="C17" s="10" t="s">
        <v>4</v>
      </c>
      <c r="D17" s="12">
        <v>20.398371130110945</v>
      </c>
      <c r="F17" s="12">
        <v>0.99999999999999989</v>
      </c>
      <c r="G17" s="12">
        <v>1384.9871915686738</v>
      </c>
      <c r="I17" s="12">
        <v>20.398371458509725</v>
      </c>
      <c r="J17" s="12">
        <v>976.44614766332938</v>
      </c>
    </row>
    <row r="18" spans="2:10" ht="15" hidden="1" outlineLevel="1" thickBot="1" x14ac:dyDescent="0.35">
      <c r="B18" s="7" t="s">
        <v>66</v>
      </c>
      <c r="C18" s="7" t="s">
        <v>4</v>
      </c>
      <c r="D18" s="11">
        <v>17.852197827772613</v>
      </c>
      <c r="F18" s="11">
        <v>1.0000000000000002</v>
      </c>
      <c r="G18" s="11">
        <v>3828.6745313077608</v>
      </c>
      <c r="I18" s="11">
        <v>17.85219848457016</v>
      </c>
      <c r="J18" s="11">
        <v>976.44614766331881</v>
      </c>
    </row>
    <row r="19" spans="2:10" collapsed="1" x14ac:dyDescent="0.3">
      <c r="B19" s="9"/>
      <c r="C19" s="9"/>
      <c r="D19" s="13"/>
      <c r="F19" s="13"/>
      <c r="G19" s="13"/>
      <c r="I19" s="13"/>
      <c r="J1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50"/>
  <sheetViews>
    <sheetView tabSelected="1" topLeftCell="B11" workbookViewId="0">
      <selection activeCell="I38" sqref="I38"/>
    </sheetView>
  </sheetViews>
  <sheetFormatPr defaultRowHeight="14.4" x14ac:dyDescent="0.3"/>
  <sheetData>
    <row r="2" spans="3:11" x14ac:dyDescent="0.3">
      <c r="C2" s="19" t="s">
        <v>12</v>
      </c>
      <c r="D2" s="19"/>
      <c r="E2" s="19"/>
      <c r="F2" s="19"/>
      <c r="G2" s="19"/>
      <c r="H2" s="19"/>
      <c r="I2" s="19"/>
      <c r="J2" s="19"/>
    </row>
    <row r="4" spans="3:11" x14ac:dyDescent="0.3">
      <c r="C4" s="2" t="s">
        <v>0</v>
      </c>
      <c r="D4" s="2" t="s">
        <v>1</v>
      </c>
      <c r="E4" s="2" t="s">
        <v>2</v>
      </c>
      <c r="F4" s="2" t="s">
        <v>3</v>
      </c>
      <c r="G4" s="2" t="s">
        <v>6</v>
      </c>
      <c r="H4" s="2" t="s">
        <v>4</v>
      </c>
      <c r="I4" s="2" t="s">
        <v>5</v>
      </c>
      <c r="J4" s="2" t="s">
        <v>7</v>
      </c>
      <c r="K4" s="2" t="s">
        <v>8</v>
      </c>
    </row>
    <row r="5" spans="3:11" x14ac:dyDescent="0.3">
      <c r="C5" s="2">
        <v>1</v>
      </c>
      <c r="D5" s="3">
        <v>700</v>
      </c>
      <c r="E5" s="3">
        <v>5</v>
      </c>
      <c r="F5" s="3">
        <v>15</v>
      </c>
      <c r="G5" s="3">
        <v>20</v>
      </c>
      <c r="H5" s="3">
        <f>SQRT(2*E5*D5/F5)</f>
        <v>21.602468994692867</v>
      </c>
      <c r="I5" s="3">
        <f>E5*D5/H5</f>
        <v>162.01851746019651</v>
      </c>
      <c r="J5" s="3">
        <f>F5*H5</f>
        <v>324.03703492039301</v>
      </c>
      <c r="K5" s="3">
        <f>G5*H5</f>
        <v>432.04937989385735</v>
      </c>
    </row>
    <row r="6" spans="3:11" x14ac:dyDescent="0.3">
      <c r="C6" s="2">
        <v>2</v>
      </c>
      <c r="D6" s="3">
        <v>200</v>
      </c>
      <c r="E6" s="3">
        <v>5</v>
      </c>
      <c r="F6" s="3">
        <v>4</v>
      </c>
      <c r="G6" s="3">
        <v>5</v>
      </c>
      <c r="H6" s="3">
        <f>SQRT(2*E6*D6/F6)</f>
        <v>22.360679774997898</v>
      </c>
      <c r="I6" s="3">
        <f>E6*D6/H6</f>
        <v>44.721359549995789</v>
      </c>
      <c r="J6" s="3">
        <f>F6*H6</f>
        <v>89.442719099991592</v>
      </c>
      <c r="K6" s="3">
        <f>G6*H6</f>
        <v>111.80339887498948</v>
      </c>
    </row>
    <row r="7" spans="3:11" x14ac:dyDescent="0.3">
      <c r="C7" s="2">
        <v>3</v>
      </c>
      <c r="D7" s="3">
        <v>500</v>
      </c>
      <c r="E7" s="3">
        <v>20</v>
      </c>
      <c r="F7" s="3">
        <v>10</v>
      </c>
      <c r="G7" s="3">
        <v>2</v>
      </c>
      <c r="H7" s="3">
        <v>31.8841</v>
      </c>
      <c r="I7" s="3">
        <f>E7*D7/H7</f>
        <v>313.63595020715655</v>
      </c>
      <c r="J7" s="3">
        <f>F7*H7</f>
        <v>318.84100000000001</v>
      </c>
      <c r="K7" s="3">
        <f>G7*H7</f>
        <v>63.7682</v>
      </c>
    </row>
    <row r="8" spans="3:11" x14ac:dyDescent="0.3">
      <c r="C8" s="2">
        <v>4</v>
      </c>
      <c r="D8" s="3">
        <v>150</v>
      </c>
      <c r="E8" s="3">
        <v>3</v>
      </c>
      <c r="F8" s="3">
        <v>2</v>
      </c>
      <c r="G8" s="3">
        <v>8</v>
      </c>
      <c r="H8" s="3">
        <f>SQRT(2*E8*D8/F8)</f>
        <v>21.213203435596427</v>
      </c>
      <c r="I8" s="3">
        <f>E8*D8/H8</f>
        <v>21.213203435596427</v>
      </c>
      <c r="J8" s="3">
        <f>F8*H8</f>
        <v>42.426406871192853</v>
      </c>
      <c r="K8" s="3">
        <f>G8*H8</f>
        <v>169.70562748477141</v>
      </c>
    </row>
    <row r="9" spans="3:11" x14ac:dyDescent="0.3">
      <c r="C9" s="2">
        <v>5</v>
      </c>
      <c r="D9" s="3">
        <v>800</v>
      </c>
      <c r="E9" s="3">
        <v>4</v>
      </c>
      <c r="F9" s="3">
        <v>20</v>
      </c>
      <c r="G9" s="3">
        <v>4</v>
      </c>
      <c r="H9" s="3">
        <f>SQRT(2*E9*D9/F9)</f>
        <v>17.888543819998318</v>
      </c>
      <c r="I9" s="3">
        <f>E9*D9/H9</f>
        <v>178.88543819998316</v>
      </c>
      <c r="J9" s="3">
        <f>F9*H9</f>
        <v>357.77087639996637</v>
      </c>
      <c r="K9" s="3">
        <f>G9*H9</f>
        <v>71.554175279993274</v>
      </c>
    </row>
    <row r="10" spans="3:11" x14ac:dyDescent="0.3">
      <c r="C10" s="1"/>
      <c r="D10" s="1"/>
      <c r="E10" s="1"/>
      <c r="F10" s="1"/>
      <c r="G10" s="1"/>
      <c r="H10" s="2" t="s">
        <v>9</v>
      </c>
      <c r="I10" s="3">
        <f>SUM(I5:I9)</f>
        <v>720.47446885292834</v>
      </c>
      <c r="J10" s="3">
        <f>SUM(J5:J9)</f>
        <v>1132.5180372915438</v>
      </c>
      <c r="K10" s="3">
        <f>SUM(K5:K9)</f>
        <v>848.88078153361153</v>
      </c>
    </row>
    <row r="12" spans="3:11" x14ac:dyDescent="0.3">
      <c r="C12" s="2" t="s">
        <v>11</v>
      </c>
      <c r="D12" s="3">
        <v>500</v>
      </c>
    </row>
    <row r="13" spans="3:11" x14ac:dyDescent="0.3">
      <c r="C13" s="2" t="s">
        <v>10</v>
      </c>
      <c r="D13" s="3">
        <f>I10+J10/2</f>
        <v>1286.7334874987002</v>
      </c>
    </row>
    <row r="16" spans="3:11" x14ac:dyDescent="0.3">
      <c r="C16" s="19" t="s">
        <v>13</v>
      </c>
      <c r="D16" s="19"/>
      <c r="E16" s="19"/>
      <c r="F16" s="19"/>
      <c r="G16" s="19"/>
      <c r="H16" s="19"/>
      <c r="I16" s="19"/>
      <c r="J16" s="19"/>
    </row>
    <row r="18" spans="3:11" x14ac:dyDescent="0.3">
      <c r="C18" s="6" t="s">
        <v>14</v>
      </c>
      <c r="D18" s="1">
        <v>1</v>
      </c>
      <c r="E18" s="1"/>
      <c r="F18" s="1"/>
    </row>
    <row r="19" spans="3:11" x14ac:dyDescent="0.3">
      <c r="C19" s="6" t="s">
        <v>15</v>
      </c>
      <c r="D19" s="1">
        <f>D18*K10</f>
        <v>848.88078153361153</v>
      </c>
      <c r="E19" s="1" t="s">
        <v>16</v>
      </c>
      <c r="F19" s="1">
        <v>500</v>
      </c>
      <c r="G19" s="20" t="s">
        <v>17</v>
      </c>
      <c r="H19" s="20"/>
      <c r="I19" s="20"/>
      <c r="J19" s="20"/>
    </row>
    <row r="21" spans="3:11" x14ac:dyDescent="0.3">
      <c r="C21" s="2" t="s">
        <v>0</v>
      </c>
      <c r="D21" s="2" t="s">
        <v>1</v>
      </c>
      <c r="E21" s="2" t="s">
        <v>2</v>
      </c>
      <c r="F21" s="2" t="s">
        <v>3</v>
      </c>
      <c r="G21" s="2" t="s">
        <v>6</v>
      </c>
      <c r="H21" s="2" t="s">
        <v>4</v>
      </c>
      <c r="I21" s="2" t="s">
        <v>5</v>
      </c>
      <c r="J21" s="2" t="s">
        <v>7</v>
      </c>
      <c r="K21" s="2" t="s">
        <v>8</v>
      </c>
    </row>
    <row r="22" spans="3:11" x14ac:dyDescent="0.3">
      <c r="C22" s="2">
        <v>1</v>
      </c>
      <c r="D22" s="3">
        <v>700</v>
      </c>
      <c r="E22" s="3">
        <v>5</v>
      </c>
      <c r="F22" s="3">
        <v>5</v>
      </c>
      <c r="G22" s="3">
        <v>20</v>
      </c>
      <c r="H22" s="3">
        <v>1</v>
      </c>
      <c r="I22" s="3">
        <f>E23*D23/H23</f>
        <v>32.022012779818247</v>
      </c>
      <c r="J22" s="3">
        <f>F22*H22</f>
        <v>5</v>
      </c>
      <c r="K22" s="3">
        <f>G22*H22</f>
        <v>20</v>
      </c>
    </row>
    <row r="23" spans="3:11" x14ac:dyDescent="0.3">
      <c r="C23" s="2">
        <v>2</v>
      </c>
      <c r="D23" s="3">
        <v>200</v>
      </c>
      <c r="E23" s="3">
        <v>5</v>
      </c>
      <c r="F23" s="3">
        <v>4</v>
      </c>
      <c r="G23" s="3">
        <v>5</v>
      </c>
      <c r="H23" s="3">
        <v>31.228517922216501</v>
      </c>
      <c r="I23" s="3">
        <f>E23*D23/H23</f>
        <v>32.022012779818247</v>
      </c>
      <c r="J23" s="3">
        <f>F23*H23</f>
        <v>124.914071688866</v>
      </c>
      <c r="K23" s="3">
        <f>G23*H23</f>
        <v>156.14258961108251</v>
      </c>
    </row>
    <row r="24" spans="3:11" x14ac:dyDescent="0.3">
      <c r="C24" s="2">
        <v>3</v>
      </c>
      <c r="D24" s="3">
        <v>500</v>
      </c>
      <c r="E24" s="3">
        <v>20</v>
      </c>
      <c r="F24" s="3">
        <v>10</v>
      </c>
      <c r="G24" s="3">
        <v>2</v>
      </c>
      <c r="H24" s="3">
        <v>44.630823704874622</v>
      </c>
      <c r="I24" s="3">
        <f>E24*D24/H24</f>
        <v>224.06039525790311</v>
      </c>
      <c r="J24" s="3">
        <f>F24*H24</f>
        <v>446.30823704874621</v>
      </c>
      <c r="K24" s="3">
        <f>G24*H24</f>
        <v>89.261647409749244</v>
      </c>
    </row>
    <row r="25" spans="3:11" x14ac:dyDescent="0.3">
      <c r="C25" s="2">
        <v>4</v>
      </c>
      <c r="D25" s="3">
        <v>150</v>
      </c>
      <c r="E25" s="3">
        <v>3</v>
      </c>
      <c r="F25" s="3">
        <v>2</v>
      </c>
      <c r="G25" s="3">
        <v>8</v>
      </c>
      <c r="H25" s="3">
        <v>20.398371130110945</v>
      </c>
      <c r="I25" s="3">
        <f>E25*D25/H25</f>
        <v>22.060584991305259</v>
      </c>
      <c r="J25" s="3">
        <f>F25*H25</f>
        <v>40.79674226022189</v>
      </c>
      <c r="K25" s="3">
        <f>G25*H25</f>
        <v>163.18696904088756</v>
      </c>
    </row>
    <row r="26" spans="3:11" x14ac:dyDescent="0.3">
      <c r="C26" s="2">
        <v>5</v>
      </c>
      <c r="D26" s="3">
        <v>800</v>
      </c>
      <c r="E26" s="3">
        <v>4</v>
      </c>
      <c r="F26" s="3">
        <v>20</v>
      </c>
      <c r="G26" s="3">
        <v>4</v>
      </c>
      <c r="H26" s="3">
        <v>17.852197827772613</v>
      </c>
      <c r="I26" s="3">
        <f>E26*D26/H26</f>
        <v>179.24963810460184</v>
      </c>
      <c r="J26" s="3">
        <f>F26*H26</f>
        <v>357.04395655545227</v>
      </c>
      <c r="K26" s="3">
        <f>G26*H26</f>
        <v>71.408791311090454</v>
      </c>
    </row>
    <row r="27" spans="3:11" x14ac:dyDescent="0.3">
      <c r="C27" s="1"/>
      <c r="D27" s="1"/>
      <c r="E27" s="1"/>
      <c r="F27" s="1"/>
      <c r="G27" s="1"/>
      <c r="H27" s="2" t="s">
        <v>9</v>
      </c>
      <c r="I27" s="3">
        <f>SUM(I22:I26)</f>
        <v>489.4146439134467</v>
      </c>
      <c r="J27" s="3">
        <f>SUM(J22:J26)</f>
        <v>974.0630075532863</v>
      </c>
      <c r="K27" s="3">
        <f>SUM(K22:K26)</f>
        <v>499.99999737280979</v>
      </c>
    </row>
    <row r="29" spans="3:11" x14ac:dyDescent="0.3">
      <c r="C29" s="2" t="s">
        <v>11</v>
      </c>
      <c r="D29" s="3">
        <v>500</v>
      </c>
    </row>
    <row r="30" spans="3:11" x14ac:dyDescent="0.3">
      <c r="C30" s="2" t="s">
        <v>10</v>
      </c>
      <c r="D30" s="5">
        <f>I27+1/2*J27</f>
        <v>976.4461476900899</v>
      </c>
    </row>
    <row r="32" spans="3:11" x14ac:dyDescent="0.3">
      <c r="C32" s="4"/>
    </row>
    <row r="34" spans="3:11" x14ac:dyDescent="0.3">
      <c r="C34" s="22"/>
      <c r="D34" s="22"/>
      <c r="E34" s="22"/>
      <c r="F34" s="23"/>
      <c r="G34" s="23"/>
      <c r="H34" s="23"/>
      <c r="I34" s="24"/>
      <c r="J34" s="24"/>
      <c r="K34" s="21"/>
    </row>
    <row r="35" spans="3:11" x14ac:dyDescent="0.3">
      <c r="C35" s="22"/>
      <c r="D35" s="22"/>
      <c r="E35" s="22"/>
      <c r="F35" s="23"/>
      <c r="G35" s="23"/>
      <c r="H35" s="23"/>
      <c r="I35" s="24"/>
      <c r="J35" s="24"/>
      <c r="K35" s="21"/>
    </row>
    <row r="36" spans="3:11" x14ac:dyDescent="0.3">
      <c r="C36" s="23"/>
      <c r="D36" s="23"/>
      <c r="E36" s="23"/>
      <c r="F36" s="22"/>
      <c r="G36" s="22"/>
      <c r="H36" s="22"/>
      <c r="I36" s="22"/>
      <c r="J36" s="22"/>
      <c r="K36" s="21"/>
    </row>
    <row r="37" spans="3:11" x14ac:dyDescent="0.3">
      <c r="C37" s="23"/>
      <c r="D37" s="23"/>
      <c r="E37" s="23"/>
      <c r="F37" s="22"/>
      <c r="G37" s="22"/>
      <c r="H37" s="22"/>
      <c r="I37" s="22"/>
      <c r="J37" s="22"/>
      <c r="K37" s="21"/>
    </row>
    <row r="38" spans="3:11" x14ac:dyDescent="0.3">
      <c r="C38" s="23"/>
      <c r="D38" s="23"/>
      <c r="E38" s="23"/>
      <c r="F38" s="25"/>
      <c r="G38" s="25"/>
      <c r="H38" s="25"/>
      <c r="I38" s="22"/>
      <c r="J38" s="22"/>
      <c r="K38" s="21"/>
    </row>
    <row r="39" spans="3:11" x14ac:dyDescent="0.3">
      <c r="C39" s="23"/>
      <c r="D39" s="23"/>
      <c r="E39" s="23"/>
      <c r="F39" s="25"/>
      <c r="G39" s="25"/>
      <c r="H39" s="25"/>
      <c r="I39" s="22"/>
      <c r="J39" s="22"/>
      <c r="K39" s="21"/>
    </row>
    <row r="40" spans="3:11" x14ac:dyDescent="0.3">
      <c r="C40" s="23"/>
      <c r="D40" s="23"/>
      <c r="E40" s="23"/>
      <c r="F40" s="25"/>
      <c r="G40" s="25"/>
      <c r="H40" s="25"/>
      <c r="I40" s="22"/>
      <c r="J40" s="22"/>
      <c r="K40" s="21"/>
    </row>
    <row r="42" spans="3:11" x14ac:dyDescent="0.3">
      <c r="C42" s="21"/>
      <c r="D42" s="21"/>
      <c r="E42" s="21"/>
      <c r="F42" s="21"/>
    </row>
    <row r="43" spans="3:11" x14ac:dyDescent="0.3">
      <c r="C43" s="21"/>
      <c r="D43" s="26"/>
      <c r="E43" s="26"/>
      <c r="F43" s="21"/>
    </row>
    <row r="44" spans="3:11" x14ac:dyDescent="0.3">
      <c r="C44" s="21"/>
      <c r="D44" s="26"/>
      <c r="E44" s="26"/>
      <c r="F44" s="21"/>
    </row>
    <row r="45" spans="3:11" x14ac:dyDescent="0.3">
      <c r="C45" s="21"/>
      <c r="D45" s="26"/>
      <c r="E45" s="26"/>
      <c r="F45" s="21"/>
    </row>
    <row r="46" spans="3:11" x14ac:dyDescent="0.3">
      <c r="C46" s="21"/>
      <c r="D46" s="26"/>
      <c r="E46" s="26"/>
      <c r="F46" s="21"/>
    </row>
    <row r="47" spans="3:11" x14ac:dyDescent="0.3">
      <c r="C47" s="21"/>
      <c r="D47" s="26"/>
      <c r="E47" s="26"/>
      <c r="F47" s="21"/>
    </row>
    <row r="48" spans="3:11" x14ac:dyDescent="0.3">
      <c r="C48" s="21"/>
      <c r="D48" s="26"/>
      <c r="E48" s="26"/>
      <c r="F48" s="21"/>
    </row>
    <row r="49" spans="3:6" x14ac:dyDescent="0.3">
      <c r="C49" s="21"/>
      <c r="D49" s="21"/>
      <c r="E49" s="21"/>
      <c r="F49" s="21"/>
    </row>
    <row r="50" spans="3:6" x14ac:dyDescent="0.3">
      <c r="C50" s="21"/>
      <c r="D50" s="21"/>
      <c r="E50" s="21"/>
      <c r="F50" s="21"/>
    </row>
  </sheetData>
  <mergeCells count="3">
    <mergeCell ref="C2:J2"/>
    <mergeCell ref="C16:J16"/>
    <mergeCell ref="G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task_2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2022-12-07T21:22:15Z</dcterms:modified>
</cp:coreProperties>
</file>