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157DBD5-4E32-4B18-9585-E428BC2772E5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CaseStudy" sheetId="2" r:id="rId1"/>
    <sheet name="Sheet1" sheetId="1" r:id="rId2"/>
    <sheet name="Sheet2" sheetId="3" r:id="rId3"/>
    <sheet name="Sheet3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2" l="1"/>
  <c r="C60" i="2"/>
  <c r="B60" i="2"/>
  <c r="C57" i="2"/>
  <c r="C56" i="2"/>
  <c r="C58" i="2"/>
  <c r="C55" i="2"/>
  <c r="C59" i="2" l="1"/>
  <c r="C61" i="2"/>
  <c r="D8" i="3"/>
  <c r="D9" i="3"/>
  <c r="D10" i="3"/>
  <c r="D7" i="3"/>
  <c r="B58" i="2" l="1"/>
  <c r="B57" i="2"/>
  <c r="B56" i="2"/>
  <c r="B55" i="2"/>
  <c r="B59" i="2" l="1"/>
  <c r="B61" i="2" s="1"/>
  <c r="E2" i="3"/>
  <c r="E3" i="3"/>
  <c r="E4" i="3"/>
  <c r="E5" i="3"/>
  <c r="C37" i="1" l="1"/>
  <c r="D37" i="1"/>
  <c r="C38" i="1"/>
  <c r="D38" i="1"/>
  <c r="C39" i="1"/>
  <c r="D39" i="1"/>
  <c r="D36" i="1"/>
  <c r="C36" i="1"/>
  <c r="D30" i="1"/>
  <c r="E30" i="1" s="1"/>
  <c r="D31" i="1"/>
  <c r="E31" i="1" s="1"/>
  <c r="D32" i="1"/>
  <c r="E32" i="1" s="1"/>
  <c r="D29" i="1"/>
  <c r="E29" i="1" s="1"/>
  <c r="B20" i="1" l="1"/>
  <c r="B21" i="1"/>
  <c r="B23" i="1"/>
  <c r="B19" i="1"/>
  <c r="L4" i="1" l="1"/>
  <c r="L5" i="1"/>
  <c r="L6" i="1"/>
  <c r="L3" i="1"/>
  <c r="I3" i="1"/>
  <c r="I5" i="1"/>
  <c r="I6" i="1"/>
  <c r="B4" i="1"/>
  <c r="C4" i="1" s="1"/>
  <c r="B5" i="1"/>
  <c r="C5" i="1" s="1"/>
  <c r="B6" i="1"/>
  <c r="C6" i="1" s="1"/>
  <c r="B3" i="1"/>
  <c r="C3" i="1" s="1"/>
  <c r="I4" i="1" l="1"/>
</calcChain>
</file>

<file path=xl/sharedStrings.xml><?xml version="1.0" encoding="utf-8"?>
<sst xmlns="http://schemas.openxmlformats.org/spreadsheetml/2006/main" count="51" uniqueCount="36">
  <si>
    <t>clutch</t>
  </si>
  <si>
    <t>clutchK</t>
  </si>
  <si>
    <t>total us</t>
  </si>
  <si>
    <t>total old</t>
  </si>
  <si>
    <t>--</t>
  </si>
  <si>
    <t>total Opt bounds</t>
  </si>
  <si>
    <t>sigma</t>
  </si>
  <si>
    <t>tol</t>
  </si>
  <si>
    <t>new tol</t>
  </si>
  <si>
    <t>new K</t>
  </si>
  <si>
    <t>A=0</t>
  </si>
  <si>
    <t>old</t>
  </si>
  <si>
    <t>X1</t>
  </si>
  <si>
    <t>X2</t>
  </si>
  <si>
    <t>X3</t>
  </si>
  <si>
    <t>X4</t>
  </si>
  <si>
    <t>Revenue</t>
  </si>
  <si>
    <t>A=20</t>
  </si>
  <si>
    <t>Truncate</t>
  </si>
  <si>
    <t>non</t>
  </si>
  <si>
    <t>sigmaK=2</t>
  </si>
  <si>
    <t>a</t>
  </si>
  <si>
    <t>b</t>
  </si>
  <si>
    <t>ub</t>
  </si>
  <si>
    <t>cost</t>
  </si>
  <si>
    <t>lt</t>
  </si>
  <si>
    <t>ut</t>
  </si>
  <si>
    <t>no rework</t>
  </si>
  <si>
    <t>R=0.1</t>
  </si>
  <si>
    <t>machined</t>
  </si>
  <si>
    <t>reworked</t>
  </si>
  <si>
    <t>mach cost</t>
  </si>
  <si>
    <t>us</t>
  </si>
  <si>
    <t>profit</t>
  </si>
  <si>
    <t>A=100</t>
  </si>
  <si>
    <t>Max profit
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</si>
</sst>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/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F1BF-3142-4527-B974-9ECB9D0C9775}">
  <dimension ref="A1:CE61"/>
  <sheetViews>
    <sheetView tabSelected="1" workbookViewId="0">
      <selection activeCell="F12" sqref="F12"/>
    </sheetView>
  </sheetViews>
  <sheetFormatPr defaultRowHeight="15" x14ac:dyDescent="0.25"/>
  <cols>
    <col min="1" max="1" width="10" customWidth="1"/>
    <col min="2" max="2" width="9.7109375" customWidth="1"/>
    <col min="3" max="4" width="8.7109375" customWidth="1"/>
    <col min="5" max="6" width="6.5703125" customWidth="1"/>
    <col min="11" max="11" width="5.7109375" customWidth="1"/>
    <col min="12" max="12" width="5.85546875" customWidth="1"/>
    <col min="19" max="19" width="7.5703125" customWidth="1"/>
  </cols>
  <sheetData>
    <row r="1" spans="1:83" x14ac:dyDescent="0.25">
      <c r="A1" s="23" t="s">
        <v>35</v>
      </c>
      <c r="B1" s="20" t="s">
        <v>10</v>
      </c>
      <c r="C1">
        <v>140317.347368421</v>
      </c>
      <c r="D1">
        <v>178046.9</v>
      </c>
      <c r="E1">
        <v>228027.87670435099</v>
      </c>
      <c r="F1">
        <v>233533.15158710201</v>
      </c>
      <c r="G1">
        <v>280086.53810395597</v>
      </c>
      <c r="H1">
        <v>280086.53810395597</v>
      </c>
      <c r="I1">
        <v>281347.44658953301</v>
      </c>
      <c r="J1">
        <v>281347.44658953301</v>
      </c>
      <c r="K1">
        <v>281940.57405894599</v>
      </c>
      <c r="L1">
        <v>281940.57405894599</v>
      </c>
      <c r="M1">
        <v>281940.57405894599</v>
      </c>
      <c r="N1">
        <v>281940.57405894599</v>
      </c>
      <c r="O1">
        <v>281940.57405894599</v>
      </c>
      <c r="P1">
        <v>281940.57405894599</v>
      </c>
      <c r="Q1">
        <v>281940.57405894599</v>
      </c>
      <c r="R1">
        <v>281940.57405894599</v>
      </c>
      <c r="S1">
        <v>281940.57405894599</v>
      </c>
      <c r="T1">
        <v>281940.57405894599</v>
      </c>
      <c r="U1">
        <v>281940.57405894599</v>
      </c>
      <c r="V1">
        <v>281940.57405894599</v>
      </c>
      <c r="W1">
        <v>281940.57405894599</v>
      </c>
      <c r="X1">
        <v>281940.57405894599</v>
      </c>
      <c r="Y1">
        <v>281940.57405894599</v>
      </c>
      <c r="Z1">
        <v>281940.57405894599</v>
      </c>
      <c r="AA1">
        <v>281940.57405894599</v>
      </c>
      <c r="AB1">
        <v>281940.57405894599</v>
      </c>
      <c r="AC1">
        <v>281940.57405894599</v>
      </c>
      <c r="AD1">
        <v>281940.57405894599</v>
      </c>
      <c r="AE1">
        <v>281940.57405894599</v>
      </c>
      <c r="AF1">
        <v>281940.57405894599</v>
      </c>
      <c r="AG1">
        <v>282601.59363092302</v>
      </c>
      <c r="AH1">
        <v>282601.59363092302</v>
      </c>
      <c r="AI1">
        <v>282601.59363092302</v>
      </c>
      <c r="AJ1">
        <v>282601.59363092302</v>
      </c>
      <c r="AK1">
        <v>282601.59363092302</v>
      </c>
      <c r="AL1">
        <v>282601.59363092302</v>
      </c>
      <c r="AM1">
        <v>282601.59363092302</v>
      </c>
      <c r="AN1">
        <v>282601.59363092302</v>
      </c>
      <c r="AO1">
        <v>282601.59363092302</v>
      </c>
      <c r="AP1">
        <v>282601.59363092302</v>
      </c>
      <c r="AQ1">
        <v>282601.59363092302</v>
      </c>
      <c r="AR1">
        <v>282601.59363092302</v>
      </c>
      <c r="AS1">
        <v>282601.59363092302</v>
      </c>
      <c r="AT1">
        <v>282849.09347344702</v>
      </c>
      <c r="AU1">
        <v>282849.09347344702</v>
      </c>
      <c r="AV1">
        <v>282849.09347344702</v>
      </c>
      <c r="AW1">
        <v>282849.09347344702</v>
      </c>
      <c r="AX1">
        <v>282849.09347344702</v>
      </c>
      <c r="AY1">
        <v>282849.09347344702</v>
      </c>
      <c r="AZ1">
        <v>282849.09347344702</v>
      </c>
      <c r="BA1">
        <v>282849.09347344702</v>
      </c>
      <c r="BB1">
        <v>282849.09347344702</v>
      </c>
      <c r="BC1">
        <v>282849.09347344702</v>
      </c>
      <c r="BD1">
        <v>282849.09347344702</v>
      </c>
      <c r="BE1">
        <v>282849.09347344702</v>
      </c>
      <c r="BF1">
        <v>282849.09347344702</v>
      </c>
      <c r="BG1">
        <v>282849.09347344702</v>
      </c>
      <c r="BH1">
        <v>282849.09347344702</v>
      </c>
      <c r="BI1">
        <v>282849.09347344702</v>
      </c>
      <c r="BJ1">
        <v>282849.09347344702</v>
      </c>
      <c r="BK1">
        <v>282849.09347344702</v>
      </c>
      <c r="BL1">
        <v>282849.09347344702</v>
      </c>
      <c r="BM1">
        <v>282849.09347344702</v>
      </c>
      <c r="BN1">
        <v>282849.09347344702</v>
      </c>
      <c r="BO1">
        <v>282849.09347344702</v>
      </c>
      <c r="BP1">
        <v>282849.09347344702</v>
      </c>
      <c r="BQ1">
        <v>282849.09347344702</v>
      </c>
      <c r="BR1">
        <v>282849.09347344702</v>
      </c>
      <c r="BS1">
        <v>282849.09347344702</v>
      </c>
      <c r="BT1">
        <v>282849.09347344702</v>
      </c>
      <c r="BU1">
        <v>282849.09347344702</v>
      </c>
      <c r="BV1">
        <v>282849.09347344702</v>
      </c>
      <c r="BW1">
        <v>282849.09347344702</v>
      </c>
      <c r="BX1">
        <v>282849.09347344702</v>
      </c>
      <c r="BY1">
        <v>282849.09347344702</v>
      </c>
      <c r="BZ1">
        <v>282849.09347344702</v>
      </c>
      <c r="CA1">
        <v>282849.09347344702</v>
      </c>
      <c r="CB1">
        <v>282849.09347344702</v>
      </c>
      <c r="CC1">
        <v>282849.09347344702</v>
      </c>
      <c r="CD1">
        <v>282849.09347344702</v>
      </c>
      <c r="CE1">
        <v>282849.09347344702</v>
      </c>
    </row>
    <row r="2" spans="1:83" x14ac:dyDescent="0.25">
      <c r="A2" s="24"/>
      <c r="B2" s="20" t="s">
        <v>17</v>
      </c>
      <c r="C2">
        <v>120665.86551808901</v>
      </c>
      <c r="D2">
        <v>148949.54484555201</v>
      </c>
      <c r="E2">
        <v>190709.78287401199</v>
      </c>
      <c r="F2">
        <v>194628.03767535501</v>
      </c>
      <c r="G2">
        <v>233267.572927281</v>
      </c>
      <c r="H2">
        <v>234511.44298520399</v>
      </c>
      <c r="I2">
        <v>234511.44298520399</v>
      </c>
      <c r="J2">
        <v>234875.48472808301</v>
      </c>
      <c r="K2">
        <v>234875.48472808301</v>
      </c>
      <c r="L2">
        <v>234875.48472808301</v>
      </c>
      <c r="M2">
        <v>234963.100755288</v>
      </c>
      <c r="N2">
        <v>235408.97192356901</v>
      </c>
      <c r="O2">
        <v>235633.50595967699</v>
      </c>
      <c r="P2">
        <v>235633.50595967699</v>
      </c>
      <c r="Q2">
        <v>235633.50595967699</v>
      </c>
      <c r="R2">
        <v>236537.42559044901</v>
      </c>
      <c r="S2">
        <v>236537.42559044901</v>
      </c>
      <c r="T2">
        <v>236537.42559044901</v>
      </c>
      <c r="U2">
        <v>236537.42559044901</v>
      </c>
      <c r="V2">
        <v>236537.42559044901</v>
      </c>
      <c r="W2">
        <v>236537.42559044901</v>
      </c>
      <c r="X2">
        <v>236537.42559044901</v>
      </c>
      <c r="Y2">
        <v>236537.42559044901</v>
      </c>
      <c r="Z2">
        <v>236537.42559044901</v>
      </c>
      <c r="AA2">
        <v>236537.42559044901</v>
      </c>
      <c r="AB2">
        <v>236537.42559044901</v>
      </c>
      <c r="AC2">
        <v>236537.42559044901</v>
      </c>
      <c r="AD2">
        <v>236537.42559044901</v>
      </c>
      <c r="AE2">
        <v>236537.42559044901</v>
      </c>
      <c r="AF2">
        <v>236537.42559044901</v>
      </c>
      <c r="AG2">
        <v>236537.42559044901</v>
      </c>
      <c r="AH2">
        <v>236537.42559044901</v>
      </c>
      <c r="AI2">
        <v>236537.42559044901</v>
      </c>
      <c r="AJ2">
        <v>236537.42559044901</v>
      </c>
      <c r="AK2">
        <v>236537.42559044901</v>
      </c>
      <c r="AL2">
        <v>236537.42559044901</v>
      </c>
      <c r="AM2">
        <v>236537.42559044901</v>
      </c>
      <c r="AN2">
        <v>236537.42559044901</v>
      </c>
      <c r="AO2">
        <v>236537.42559044901</v>
      </c>
      <c r="AP2">
        <v>236537.42559044901</v>
      </c>
      <c r="AQ2">
        <v>236537.42559044901</v>
      </c>
      <c r="AR2">
        <v>236537.42559044901</v>
      </c>
      <c r="AS2">
        <v>236537.42559044901</v>
      </c>
      <c r="AT2">
        <v>236567.75577913399</v>
      </c>
      <c r="AU2">
        <v>236567.75577913399</v>
      </c>
      <c r="AV2">
        <v>236567.75577913399</v>
      </c>
      <c r="AW2">
        <v>236567.75577913399</v>
      </c>
      <c r="AX2">
        <v>236567.75577913399</v>
      </c>
      <c r="AY2">
        <v>236567.75577913399</v>
      </c>
      <c r="AZ2">
        <v>236567.75577913399</v>
      </c>
      <c r="BA2">
        <v>236567.75577913399</v>
      </c>
      <c r="BB2">
        <v>236567.75577913399</v>
      </c>
      <c r="BC2">
        <v>236567.75577913399</v>
      </c>
      <c r="BD2">
        <v>236567.75577913399</v>
      </c>
      <c r="BE2">
        <v>236567.75577913399</v>
      </c>
      <c r="BF2">
        <v>236567.75577913399</v>
      </c>
      <c r="BG2">
        <v>236567.75577913399</v>
      </c>
      <c r="BH2">
        <v>236567.75577913399</v>
      </c>
      <c r="BI2">
        <v>236567.75577913399</v>
      </c>
      <c r="BJ2">
        <v>236567.75577913399</v>
      </c>
      <c r="BK2">
        <v>236567.75577913399</v>
      </c>
      <c r="BL2">
        <v>236567.75577913399</v>
      </c>
      <c r="BM2">
        <v>236567.75577913399</v>
      </c>
      <c r="BN2">
        <v>236567.75577913399</v>
      </c>
      <c r="BO2">
        <v>236567.75577913399</v>
      </c>
      <c r="BP2">
        <v>236567.75577913399</v>
      </c>
      <c r="BQ2">
        <v>236567.75577913399</v>
      </c>
      <c r="BR2">
        <v>236567.75577913399</v>
      </c>
      <c r="BS2">
        <v>236567.75577913399</v>
      </c>
      <c r="BT2">
        <v>236567.75577913399</v>
      </c>
      <c r="BU2">
        <v>236567.75577913399</v>
      </c>
      <c r="BV2">
        <v>236567.75577913399</v>
      </c>
      <c r="BW2">
        <v>236567.75577913399</v>
      </c>
      <c r="BX2">
        <v>236567.75577913399</v>
      </c>
      <c r="BY2">
        <v>236567.75577913399</v>
      </c>
      <c r="BZ2">
        <v>236567.75577913399</v>
      </c>
      <c r="CA2">
        <v>236567.75577913399</v>
      </c>
      <c r="CB2">
        <v>236567.75577913399</v>
      </c>
      <c r="CC2">
        <v>236567.75577913399</v>
      </c>
      <c r="CD2">
        <v>236567.75577913399</v>
      </c>
      <c r="CE2">
        <v>236567.75577913399</v>
      </c>
    </row>
    <row r="3" spans="1:83" x14ac:dyDescent="0.25">
      <c r="A3" s="24"/>
      <c r="B3" s="20" t="s">
        <v>34</v>
      </c>
      <c r="C3">
        <v>41258.1242187881</v>
      </c>
      <c r="D3">
        <v>47053.669174616101</v>
      </c>
      <c r="E3">
        <v>72959.665392069001</v>
      </c>
      <c r="F3">
        <v>74876.381027068797</v>
      </c>
      <c r="G3">
        <v>98129.513855430298</v>
      </c>
      <c r="H3">
        <v>99281.807631963398</v>
      </c>
      <c r="I3">
        <v>99281.807631963398</v>
      </c>
      <c r="J3">
        <v>99281.807631963398</v>
      </c>
      <c r="K3">
        <v>99281.807631963398</v>
      </c>
      <c r="L3">
        <v>99281.807631963398</v>
      </c>
      <c r="M3">
        <v>99281.807631963398</v>
      </c>
      <c r="N3">
        <v>99281.807631963398</v>
      </c>
      <c r="O3">
        <v>99281.807631963398</v>
      </c>
      <c r="P3">
        <v>99471.314757943706</v>
      </c>
      <c r="Q3">
        <v>100290.859919767</v>
      </c>
      <c r="R3">
        <v>100290.859919767</v>
      </c>
      <c r="S3">
        <v>100290.859919767</v>
      </c>
      <c r="T3">
        <v>100290.859919767</v>
      </c>
      <c r="U3">
        <v>100290.859919767</v>
      </c>
      <c r="V3">
        <v>100290.859919767</v>
      </c>
      <c r="W3">
        <v>100290.859919767</v>
      </c>
      <c r="X3">
        <v>100290.859919767</v>
      </c>
      <c r="Y3">
        <v>100369.72157482</v>
      </c>
      <c r="Z3">
        <v>100369.72157482</v>
      </c>
      <c r="AA3">
        <v>100369.72157482</v>
      </c>
      <c r="AB3">
        <v>100369.72157482</v>
      </c>
      <c r="AC3">
        <v>100369.72157482</v>
      </c>
      <c r="AD3">
        <v>100369.72157482</v>
      </c>
      <c r="AE3">
        <v>100574.22371058101</v>
      </c>
      <c r="AF3">
        <v>100574.22371058101</v>
      </c>
      <c r="AG3">
        <v>100574.22371058101</v>
      </c>
      <c r="AH3">
        <v>100574.22371058101</v>
      </c>
      <c r="AI3">
        <v>100574.22371058101</v>
      </c>
      <c r="AJ3">
        <v>100574.22371058101</v>
      </c>
      <c r="AK3">
        <v>101290.18369486999</v>
      </c>
      <c r="AL3">
        <v>101290.18369486999</v>
      </c>
      <c r="AM3">
        <v>101290.18369486999</v>
      </c>
      <c r="AN3">
        <v>101290.18369486999</v>
      </c>
      <c r="AO3">
        <v>101290.18369486999</v>
      </c>
      <c r="AP3">
        <v>101290.18369486999</v>
      </c>
      <c r="AQ3">
        <v>101290.18369486999</v>
      </c>
      <c r="AR3">
        <v>101290.18369486999</v>
      </c>
      <c r="AS3">
        <v>101290.18369486999</v>
      </c>
      <c r="AT3">
        <v>101290.18369486999</v>
      </c>
      <c r="AU3">
        <v>101290.18369486999</v>
      </c>
      <c r="AV3">
        <v>101290.18369486999</v>
      </c>
      <c r="AW3">
        <v>101290.18369486999</v>
      </c>
      <c r="AX3">
        <v>101290.18369486999</v>
      </c>
      <c r="AY3">
        <v>101290.18369486999</v>
      </c>
      <c r="AZ3">
        <v>101290.18369486999</v>
      </c>
      <c r="BA3">
        <v>101290.18369486999</v>
      </c>
      <c r="BB3">
        <v>101290.18369486999</v>
      </c>
      <c r="BC3">
        <v>101290.18369486999</v>
      </c>
      <c r="BD3">
        <v>101290.18369486999</v>
      </c>
      <c r="BE3">
        <v>101290.18369486999</v>
      </c>
      <c r="BF3">
        <v>101290.18369486999</v>
      </c>
      <c r="BG3">
        <v>101290.18369486999</v>
      </c>
      <c r="BH3">
        <v>101290.18369486999</v>
      </c>
      <c r="BI3">
        <v>101290.18369486999</v>
      </c>
      <c r="BJ3">
        <v>101290.18369486999</v>
      </c>
      <c r="BK3">
        <v>101290.18369486999</v>
      </c>
      <c r="BL3">
        <v>101290.18369486999</v>
      </c>
      <c r="BM3">
        <v>101290.18369486999</v>
      </c>
      <c r="BN3">
        <v>101935.86449857301</v>
      </c>
      <c r="BO3">
        <v>101935.86449857301</v>
      </c>
      <c r="BP3">
        <v>101935.86449857301</v>
      </c>
      <c r="BQ3">
        <v>101935.86449857301</v>
      </c>
      <c r="BR3">
        <v>101935.86449857301</v>
      </c>
      <c r="BS3">
        <v>101935.86449857301</v>
      </c>
      <c r="BT3">
        <v>101935.86449857301</v>
      </c>
      <c r="BU3">
        <v>101935.86449857301</v>
      </c>
      <c r="BV3">
        <v>101935.86449857301</v>
      </c>
      <c r="BW3">
        <v>101935.86449857301</v>
      </c>
      <c r="BX3">
        <v>101935.86449857301</v>
      </c>
      <c r="BY3">
        <v>101935.86449857301</v>
      </c>
      <c r="BZ3">
        <v>101935.86449857301</v>
      </c>
      <c r="CA3">
        <v>101935.86449857301</v>
      </c>
      <c r="CB3">
        <v>101935.86449857301</v>
      </c>
      <c r="CC3">
        <v>101935.86449857301</v>
      </c>
      <c r="CD3">
        <v>101935.86449857301</v>
      </c>
      <c r="CE3">
        <v>101935.86449857301</v>
      </c>
    </row>
    <row r="33" spans="1:13" x14ac:dyDescent="0.25">
      <c r="A33" s="18"/>
      <c r="B33" s="18"/>
      <c r="C33" s="18"/>
      <c r="D33" s="18"/>
      <c r="E33" s="18"/>
      <c r="F33" s="18"/>
    </row>
    <row r="35" spans="1:13" x14ac:dyDescent="0.25">
      <c r="A35" s="18"/>
      <c r="B35" s="18"/>
      <c r="C35" s="18"/>
      <c r="D35" s="18"/>
      <c r="E35" s="18"/>
      <c r="F35" s="18"/>
    </row>
    <row r="36" spans="1:13" x14ac:dyDescent="0.25">
      <c r="A36" s="18"/>
      <c r="B36" s="18"/>
      <c r="C36" s="18"/>
      <c r="D36" s="18"/>
      <c r="E36" s="18"/>
      <c r="F36" s="18"/>
    </row>
    <row r="37" spans="1:13" x14ac:dyDescent="0.25">
      <c r="A37" s="12"/>
      <c r="B37" s="7"/>
      <c r="C37" s="10"/>
      <c r="D37" s="11"/>
      <c r="E37" s="11"/>
      <c r="F37" s="14"/>
    </row>
    <row r="39" spans="1:13" x14ac:dyDescent="0.25">
      <c r="A39" s="13"/>
    </row>
    <row r="42" spans="1:13" x14ac:dyDescent="0.25">
      <c r="C42" s="9"/>
    </row>
    <row r="47" spans="1:13" x14ac:dyDescent="0.25">
      <c r="H47" s="21"/>
      <c r="I47" s="21"/>
      <c r="J47" s="21"/>
      <c r="K47" s="21"/>
      <c r="L47" s="21"/>
      <c r="M47" s="22"/>
    </row>
    <row r="52" spans="1:9" x14ac:dyDescent="0.25">
      <c r="I52" s="9">
        <f>H52/3</f>
        <v>0</v>
      </c>
    </row>
    <row r="54" spans="1:9" x14ac:dyDescent="0.25">
      <c r="A54" s="9"/>
      <c r="B54" s="9" t="s">
        <v>11</v>
      </c>
      <c r="C54" s="9" t="s">
        <v>32</v>
      </c>
    </row>
    <row r="55" spans="1:9" x14ac:dyDescent="0.25">
      <c r="A55" s="15" t="s">
        <v>12</v>
      </c>
      <c r="B55" s="9">
        <f>G4*F4</f>
        <v>0</v>
      </c>
      <c r="C55" s="9">
        <f>M4*L4</f>
        <v>0</v>
      </c>
    </row>
    <row r="56" spans="1:9" x14ac:dyDescent="0.25">
      <c r="A56" s="15" t="s">
        <v>13</v>
      </c>
      <c r="B56" s="9">
        <f>G5*F5</f>
        <v>0</v>
      </c>
      <c r="C56" s="9">
        <f>M5*L5</f>
        <v>0</v>
      </c>
    </row>
    <row r="57" spans="1:9" x14ac:dyDescent="0.25">
      <c r="A57" s="15" t="s">
        <v>14</v>
      </c>
      <c r="B57" s="9">
        <f>G6*F6</f>
        <v>0</v>
      </c>
      <c r="C57" s="9">
        <f>M6*L6</f>
        <v>0</v>
      </c>
    </row>
    <row r="58" spans="1:9" x14ac:dyDescent="0.25">
      <c r="A58" s="15" t="s">
        <v>15</v>
      </c>
      <c r="B58" s="9">
        <f>G7*F7</f>
        <v>0</v>
      </c>
      <c r="C58" s="9">
        <f>M7*L7</f>
        <v>0</v>
      </c>
    </row>
    <row r="59" spans="1:9" x14ac:dyDescent="0.25">
      <c r="A59" s="9" t="s">
        <v>31</v>
      </c>
      <c r="B59" s="9">
        <f>SUM(B55:B58)</f>
        <v>0</v>
      </c>
      <c r="C59" s="9">
        <f>SUM(C55:C58)</f>
        <v>0</v>
      </c>
    </row>
    <row r="60" spans="1:9" x14ac:dyDescent="0.25">
      <c r="A60" s="9" t="s">
        <v>16</v>
      </c>
      <c r="B60" s="19">
        <f>50*B9</f>
        <v>0</v>
      </c>
      <c r="C60" s="19">
        <f>50*H9</f>
        <v>0</v>
      </c>
    </row>
    <row r="61" spans="1:9" x14ac:dyDescent="0.25">
      <c r="A61" s="9" t="s">
        <v>33</v>
      </c>
      <c r="B61" s="19">
        <f>B60-B59</f>
        <v>0</v>
      </c>
      <c r="C61" s="19">
        <f>C60-C59</f>
        <v>0</v>
      </c>
    </row>
  </sheetData>
  <mergeCells count="2">
    <mergeCell ref="H47:M47"/>
    <mergeCell ref="A1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opLeftCell="A12" workbookViewId="0">
      <selection activeCell="L40" sqref="L40"/>
    </sheetView>
  </sheetViews>
  <sheetFormatPr defaultRowHeight="15" x14ac:dyDescent="0.25"/>
  <cols>
    <col min="7" max="7" width="16.7109375" customWidth="1"/>
    <col min="12" max="12" width="8.42578125" customWidth="1"/>
    <col min="15" max="15" width="15.85546875" customWidth="1"/>
  </cols>
  <sheetData>
    <row r="1" spans="1:17" x14ac:dyDescent="0.25">
      <c r="E1" s="25" t="s">
        <v>10</v>
      </c>
      <c r="F1" s="24"/>
      <c r="G1" s="24"/>
      <c r="H1" s="24"/>
      <c r="I1" s="24"/>
      <c r="J1" s="3"/>
      <c r="K1" s="3"/>
      <c r="M1" s="25" t="s">
        <v>17</v>
      </c>
      <c r="N1" s="24"/>
      <c r="O1" s="24"/>
      <c r="P1" s="24"/>
      <c r="Q1" s="24"/>
    </row>
    <row r="2" spans="1:17" x14ac:dyDescent="0.25">
      <c r="A2" s="3" t="s">
        <v>7</v>
      </c>
      <c r="B2" s="3" t="s">
        <v>6</v>
      </c>
      <c r="C2" s="3"/>
      <c r="D2" s="3"/>
      <c r="E2" s="3"/>
      <c r="F2" s="3"/>
      <c r="G2" s="3"/>
      <c r="H2" s="3" t="s">
        <v>8</v>
      </c>
      <c r="I2" s="3" t="s">
        <v>9</v>
      </c>
      <c r="J2" s="3"/>
      <c r="K2" s="3" t="s">
        <v>7</v>
      </c>
      <c r="L2" s="3" t="s">
        <v>6</v>
      </c>
      <c r="M2" s="3"/>
      <c r="N2" s="3"/>
      <c r="O2" s="3"/>
      <c r="P2" s="3" t="s">
        <v>8</v>
      </c>
      <c r="Q2" s="3" t="s">
        <v>9</v>
      </c>
    </row>
    <row r="3" spans="1:17" x14ac:dyDescent="0.25">
      <c r="A3" s="1">
        <v>0.23200000000000001</v>
      </c>
      <c r="B3">
        <f>A3/3</f>
        <v>7.7333333333333337E-2</v>
      </c>
      <c r="C3">
        <f>6*B3</f>
        <v>0.46400000000000002</v>
      </c>
      <c r="E3" s="3" t="s">
        <v>2</v>
      </c>
      <c r="F3" s="3" t="s">
        <v>3</v>
      </c>
      <c r="G3" t="s">
        <v>5</v>
      </c>
      <c r="H3">
        <v>0.401699999999997</v>
      </c>
      <c r="I3">
        <f>H3/B3</f>
        <v>5.1943965517240986</v>
      </c>
      <c r="K3">
        <v>0.1356</v>
      </c>
      <c r="L3">
        <f>K3/3</f>
        <v>4.5199999999999997E-2</v>
      </c>
      <c r="M3" s="3" t="s">
        <v>2</v>
      </c>
      <c r="N3" s="3" t="s">
        <v>3</v>
      </c>
      <c r="O3" t="s">
        <v>5</v>
      </c>
    </row>
    <row r="4" spans="1:17" x14ac:dyDescent="0.25">
      <c r="A4" s="1">
        <v>0.28079999999999999</v>
      </c>
      <c r="B4">
        <f t="shared" ref="B4:B6" si="0">A4/3</f>
        <v>9.3600000000000003E-2</v>
      </c>
      <c r="C4">
        <f t="shared" ref="C4:C6" si="1">6*B4</f>
        <v>0.56159999999999999</v>
      </c>
      <c r="D4" s="4" t="s">
        <v>0</v>
      </c>
      <c r="E4" s="6">
        <v>282150</v>
      </c>
      <c r="F4" s="6">
        <v>251560</v>
      </c>
      <c r="G4" s="5" t="s">
        <v>4</v>
      </c>
      <c r="H4">
        <v>0.21089999999999601</v>
      </c>
      <c r="I4">
        <f t="shared" ref="I4:I6" si="2">H4/B4</f>
        <v>2.2532051282050856</v>
      </c>
      <c r="K4">
        <v>0.16320000000000101</v>
      </c>
      <c r="L4">
        <f t="shared" ref="L4:L6" si="3">K4/3</f>
        <v>5.4400000000000337E-2</v>
      </c>
      <c r="M4" s="6">
        <v>99478</v>
      </c>
      <c r="N4" s="6">
        <v>93490</v>
      </c>
      <c r="O4" s="5"/>
    </row>
    <row r="5" spans="1:17" x14ac:dyDescent="0.25">
      <c r="A5" s="1">
        <v>0.18440000000000001</v>
      </c>
      <c r="B5">
        <f t="shared" si="0"/>
        <v>6.1466666666666669E-2</v>
      </c>
      <c r="C5">
        <f t="shared" si="1"/>
        <v>0.36880000000000002</v>
      </c>
      <c r="D5" s="4"/>
      <c r="E5" s="6"/>
      <c r="F5" s="6"/>
      <c r="G5" s="5" t="s">
        <v>4</v>
      </c>
      <c r="H5">
        <v>0.160549999999997</v>
      </c>
      <c r="I5">
        <f t="shared" si="2"/>
        <v>2.6119848156181722</v>
      </c>
      <c r="K5">
        <v>0.11600000000000101</v>
      </c>
      <c r="L5">
        <f t="shared" si="3"/>
        <v>3.8666666666667002E-2</v>
      </c>
      <c r="M5" s="4"/>
      <c r="N5" s="4"/>
      <c r="O5" s="5"/>
    </row>
    <row r="6" spans="1:17" x14ac:dyDescent="0.25">
      <c r="A6" s="1">
        <v>0.27879999999999999</v>
      </c>
      <c r="B6">
        <f t="shared" si="0"/>
        <v>9.2933333333333326E-2</v>
      </c>
      <c r="C6">
        <f t="shared" si="1"/>
        <v>0.55759999999999998</v>
      </c>
      <c r="D6" s="4" t="s">
        <v>1</v>
      </c>
      <c r="E6" s="6">
        <v>281370</v>
      </c>
      <c r="F6" s="5" t="s">
        <v>4</v>
      </c>
      <c r="G6">
        <v>2.8552</v>
      </c>
      <c r="H6">
        <v>0.17224999999999699</v>
      </c>
      <c r="I6">
        <f t="shared" si="2"/>
        <v>1.8534791965566393</v>
      </c>
      <c r="K6">
        <v>0.20058100000000001</v>
      </c>
      <c r="L6">
        <f t="shared" si="3"/>
        <v>6.6860333333333341E-2</v>
      </c>
      <c r="M6" s="4"/>
      <c r="N6" s="5"/>
    </row>
    <row r="7" spans="1:17" x14ac:dyDescent="0.25">
      <c r="D7" s="4"/>
      <c r="E7" s="4"/>
      <c r="F7" s="4"/>
    </row>
    <row r="8" spans="1:17" x14ac:dyDescent="0.25">
      <c r="D8" s="4"/>
      <c r="E8" s="4"/>
      <c r="F8" s="4"/>
    </row>
    <row r="9" spans="1:17" x14ac:dyDescent="0.25">
      <c r="D9" s="4"/>
      <c r="E9" s="4"/>
      <c r="F9" s="4"/>
    </row>
    <row r="10" spans="1:17" x14ac:dyDescent="0.25">
      <c r="D10" s="4"/>
      <c r="E10" s="4"/>
      <c r="F10" s="4"/>
    </row>
    <row r="11" spans="1:17" x14ac:dyDescent="0.25">
      <c r="A11" s="4">
        <v>7.6711999999999998</v>
      </c>
      <c r="D11" s="4"/>
      <c r="E11" s="4"/>
      <c r="F11" s="4"/>
    </row>
    <row r="12" spans="1:17" x14ac:dyDescent="0.25">
      <c r="A12" s="4">
        <v>6.9309000000000003</v>
      </c>
      <c r="D12" s="4"/>
      <c r="E12" s="4"/>
      <c r="F12" s="4"/>
    </row>
    <row r="13" spans="1:17" x14ac:dyDescent="0.25">
      <c r="A13" s="4">
        <v>4.9973000000000001</v>
      </c>
      <c r="D13" s="4"/>
      <c r="E13" s="4"/>
      <c r="F13" s="4"/>
    </row>
    <row r="14" spans="1:17" x14ac:dyDescent="0.25">
      <c r="A14" s="4">
        <v>4.8872999999999998</v>
      </c>
      <c r="D14" s="2"/>
      <c r="E14" s="2"/>
      <c r="F14" s="2"/>
    </row>
    <row r="15" spans="1:17" x14ac:dyDescent="0.25">
      <c r="A15" s="4"/>
      <c r="D15" s="2"/>
      <c r="E15" s="2"/>
      <c r="F15" s="2"/>
    </row>
    <row r="16" spans="1:17" x14ac:dyDescent="0.25">
      <c r="D16" s="2"/>
      <c r="E16" s="2"/>
      <c r="F16" s="2"/>
    </row>
    <row r="18" spans="1:10" x14ac:dyDescent="0.25">
      <c r="A18">
        <v>2.83</v>
      </c>
    </row>
    <row r="19" spans="1:10" x14ac:dyDescent="0.25">
      <c r="A19">
        <v>0.25</v>
      </c>
      <c r="B19">
        <f>A19/3</f>
        <v>8.3333333333333329E-2</v>
      </c>
      <c r="E19">
        <v>2.79</v>
      </c>
      <c r="F19">
        <v>2.8552</v>
      </c>
    </row>
    <row r="20" spans="1:10" x14ac:dyDescent="0.25">
      <c r="A20">
        <v>0.25080000000000002</v>
      </c>
      <c r="B20">
        <f t="shared" ref="B20:B21" si="4">A20/3</f>
        <v>8.3600000000000008E-2</v>
      </c>
    </row>
    <row r="21" spans="1:10" x14ac:dyDescent="0.25">
      <c r="A21">
        <v>0.19639999999999999</v>
      </c>
      <c r="B21">
        <f t="shared" si="4"/>
        <v>6.5466666666666659E-2</v>
      </c>
    </row>
    <row r="23" spans="1:10" x14ac:dyDescent="0.25">
      <c r="A23">
        <v>0.27639999999999998</v>
      </c>
      <c r="B23">
        <f>A23/3</f>
        <v>9.2133333333333331E-2</v>
      </c>
      <c r="G23" s="26"/>
      <c r="H23" s="26"/>
      <c r="I23" s="26" t="s">
        <v>18</v>
      </c>
      <c r="J23" s="26"/>
    </row>
    <row r="24" spans="1:10" x14ac:dyDescent="0.25">
      <c r="G24" s="8" t="s">
        <v>20</v>
      </c>
      <c r="H24" s="8" t="s">
        <v>19</v>
      </c>
      <c r="I24">
        <v>0.1</v>
      </c>
    </row>
    <row r="25" spans="1:10" x14ac:dyDescent="0.25">
      <c r="H25" s="8">
        <v>2.41</v>
      </c>
      <c r="I25">
        <v>2.52</v>
      </c>
    </row>
    <row r="28" spans="1:10" x14ac:dyDescent="0.25">
      <c r="A28" t="s">
        <v>21</v>
      </c>
      <c r="B28" t="s">
        <v>22</v>
      </c>
      <c r="C28" t="s">
        <v>23</v>
      </c>
      <c r="D28" t="s">
        <v>7</v>
      </c>
      <c r="E28" t="s">
        <v>24</v>
      </c>
    </row>
    <row r="29" spans="1:10" x14ac:dyDescent="0.25">
      <c r="A29">
        <v>3.5</v>
      </c>
      <c r="B29">
        <v>0.75</v>
      </c>
      <c r="C29">
        <v>0.25</v>
      </c>
      <c r="D29">
        <f>C29*3</f>
        <v>0.75</v>
      </c>
      <c r="E29">
        <f>A29+B29/D29</f>
        <v>4.5</v>
      </c>
    </row>
    <row r="30" spans="1:10" x14ac:dyDescent="0.25">
      <c r="A30">
        <v>3</v>
      </c>
      <c r="B30">
        <v>0.65</v>
      </c>
      <c r="C30">
        <v>0.3</v>
      </c>
      <c r="D30">
        <f t="shared" ref="D30:D32" si="5">C30*3</f>
        <v>0.89999999999999991</v>
      </c>
      <c r="E30">
        <f t="shared" ref="E30:E32" si="6">A30+B30/D30</f>
        <v>3.7222222222222223</v>
      </c>
    </row>
    <row r="31" spans="1:10" x14ac:dyDescent="0.25">
      <c r="A31">
        <v>5</v>
      </c>
      <c r="B31">
        <v>4.4999999999999998E-2</v>
      </c>
      <c r="C31">
        <v>0.25</v>
      </c>
      <c r="D31">
        <f t="shared" si="5"/>
        <v>0.75</v>
      </c>
      <c r="E31">
        <f t="shared" si="6"/>
        <v>5.0599999999999996</v>
      </c>
    </row>
    <row r="32" spans="1:10" x14ac:dyDescent="0.25">
      <c r="A32">
        <v>6</v>
      </c>
      <c r="B32">
        <v>0.16</v>
      </c>
      <c r="C32">
        <v>0.4</v>
      </c>
      <c r="D32">
        <f t="shared" si="5"/>
        <v>1.2000000000000002</v>
      </c>
      <c r="E32">
        <f t="shared" si="6"/>
        <v>6.1333333333333329</v>
      </c>
    </row>
    <row r="36" spans="1:4" x14ac:dyDescent="0.25">
      <c r="A36" s="4">
        <v>0.12</v>
      </c>
      <c r="B36" s="4">
        <v>0.25</v>
      </c>
      <c r="C36" s="4">
        <f>A36/3</f>
        <v>0.04</v>
      </c>
      <c r="D36" s="4">
        <f>B36/3</f>
        <v>8.3333333333333329E-2</v>
      </c>
    </row>
    <row r="37" spans="1:4" x14ac:dyDescent="0.25">
      <c r="A37" s="4">
        <v>0.08</v>
      </c>
      <c r="B37" s="4">
        <v>0.3</v>
      </c>
      <c r="C37" s="4">
        <f t="shared" ref="C37:C39" si="7">A37/3</f>
        <v>2.6666666666666668E-2</v>
      </c>
      <c r="D37" s="4">
        <f t="shared" ref="D37:D39" si="8">B37/3</f>
        <v>9.9999999999999992E-2</v>
      </c>
    </row>
    <row r="38" spans="1:4" x14ac:dyDescent="0.25">
      <c r="A38" s="4">
        <v>0.12</v>
      </c>
      <c r="B38" s="4">
        <v>0.25</v>
      </c>
      <c r="C38" s="4">
        <f t="shared" si="7"/>
        <v>0.04</v>
      </c>
      <c r="D38" s="4">
        <f t="shared" si="8"/>
        <v>8.3333333333333329E-2</v>
      </c>
    </row>
    <row r="39" spans="1:4" x14ac:dyDescent="0.25">
      <c r="A39" s="4">
        <v>0.2</v>
      </c>
      <c r="B39" s="4">
        <v>0.4</v>
      </c>
      <c r="C39" s="4">
        <f t="shared" si="7"/>
        <v>6.6666666666666666E-2</v>
      </c>
      <c r="D39" s="4">
        <f t="shared" si="8"/>
        <v>0.13333333333333333</v>
      </c>
    </row>
  </sheetData>
  <mergeCells count="4">
    <mergeCell ref="E1:I1"/>
    <mergeCell ref="M1:Q1"/>
    <mergeCell ref="G23:H23"/>
    <mergeCell ref="I23:J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8E3-66B5-4246-BA07-85212591E947}">
  <dimension ref="A1:H37"/>
  <sheetViews>
    <sheetView topLeftCell="A10" workbookViewId="0">
      <selection activeCell="H32" sqref="H32"/>
    </sheetView>
  </sheetViews>
  <sheetFormatPr defaultRowHeight="15" x14ac:dyDescent="0.25"/>
  <sheetData>
    <row r="1" spans="1:5" x14ac:dyDescent="0.25">
      <c r="A1" s="4" t="s">
        <v>21</v>
      </c>
      <c r="B1" s="4" t="s">
        <v>22</v>
      </c>
      <c r="C1" s="4" t="s">
        <v>25</v>
      </c>
      <c r="D1" s="4" t="s">
        <v>26</v>
      </c>
      <c r="E1" s="4" t="s">
        <v>24</v>
      </c>
    </row>
    <row r="2" spans="1:5" x14ac:dyDescent="0.25">
      <c r="A2" s="4">
        <v>2</v>
      </c>
      <c r="B2" s="4">
        <v>1</v>
      </c>
      <c r="C2" s="4">
        <v>0.3</v>
      </c>
      <c r="D2" s="4">
        <v>0.55000000000000004</v>
      </c>
      <c r="E2">
        <f>A2+B2/D2</f>
        <v>3.8181818181818183</v>
      </c>
    </row>
    <row r="3" spans="1:5" x14ac:dyDescent="0.25">
      <c r="A3" s="4">
        <v>1</v>
      </c>
      <c r="B3" s="4">
        <v>0.8</v>
      </c>
      <c r="C3" s="4">
        <v>0.33</v>
      </c>
      <c r="D3" s="4">
        <v>0.57999999999999996</v>
      </c>
      <c r="E3">
        <f t="shared" ref="E3:E5" si="0">A3+B3/D3</f>
        <v>2.3793103448275863</v>
      </c>
    </row>
    <row r="4" spans="1:5" x14ac:dyDescent="0.25">
      <c r="A4" s="4">
        <v>2</v>
      </c>
      <c r="B4" s="4">
        <v>0.35</v>
      </c>
      <c r="C4" s="4">
        <v>0.3</v>
      </c>
      <c r="D4" s="4">
        <v>0.6</v>
      </c>
      <c r="E4">
        <f t="shared" si="0"/>
        <v>2.5833333333333335</v>
      </c>
    </row>
    <row r="5" spans="1:5" x14ac:dyDescent="0.25">
      <c r="A5" s="4">
        <v>0.2</v>
      </c>
      <c r="B5" s="4">
        <v>1</v>
      </c>
      <c r="C5" s="4">
        <v>0.5</v>
      </c>
      <c r="D5" s="4">
        <v>0.9</v>
      </c>
      <c r="E5">
        <f t="shared" si="0"/>
        <v>1.3111111111111111</v>
      </c>
    </row>
    <row r="6" spans="1:5" x14ac:dyDescent="0.25">
      <c r="A6" s="4"/>
      <c r="B6" s="4"/>
    </row>
    <row r="7" spans="1:5" x14ac:dyDescent="0.25">
      <c r="A7" s="4">
        <v>3.5</v>
      </c>
      <c r="B7" s="4">
        <v>0.75</v>
      </c>
      <c r="C7" s="4">
        <v>0.25</v>
      </c>
      <c r="D7">
        <f>A7+B7/C7</f>
        <v>6.5</v>
      </c>
    </row>
    <row r="8" spans="1:5" x14ac:dyDescent="0.25">
      <c r="A8" s="4">
        <v>3</v>
      </c>
      <c r="B8" s="4">
        <v>0.65</v>
      </c>
      <c r="C8" s="4">
        <v>0.3</v>
      </c>
      <c r="D8">
        <f t="shared" ref="D8:D10" si="1">A8+B8/C8</f>
        <v>5.166666666666667</v>
      </c>
    </row>
    <row r="9" spans="1:5" x14ac:dyDescent="0.25">
      <c r="A9" s="4">
        <v>2.5</v>
      </c>
      <c r="B9" s="4">
        <v>0.3</v>
      </c>
      <c r="C9" s="4">
        <v>0.25</v>
      </c>
      <c r="D9">
        <f t="shared" si="1"/>
        <v>3.7</v>
      </c>
    </row>
    <row r="10" spans="1:5" x14ac:dyDescent="0.25">
      <c r="A10" s="4">
        <v>0.5</v>
      </c>
      <c r="B10" s="4">
        <v>0.88</v>
      </c>
      <c r="C10" s="4">
        <v>0.4</v>
      </c>
      <c r="D10">
        <f t="shared" si="1"/>
        <v>2.6999999999999997</v>
      </c>
    </row>
    <row r="17" spans="1:8" x14ac:dyDescent="0.25">
      <c r="A17" s="4" t="s">
        <v>27</v>
      </c>
      <c r="B17" s="4"/>
      <c r="C17" s="4" t="s">
        <v>28</v>
      </c>
    </row>
    <row r="18" spans="1:8" x14ac:dyDescent="0.25">
      <c r="A18" s="4">
        <v>1.87</v>
      </c>
      <c r="B18" s="4"/>
      <c r="C18" s="4">
        <v>1.87</v>
      </c>
    </row>
    <row r="19" spans="1:8" x14ac:dyDescent="0.25">
      <c r="A19" s="4">
        <v>2.4</v>
      </c>
      <c r="B19" s="4"/>
      <c r="C19" s="4">
        <v>2.9195000000000002</v>
      </c>
    </row>
    <row r="22" spans="1:8" x14ac:dyDescent="0.25">
      <c r="G22" s="16"/>
      <c r="H22" s="16"/>
    </row>
    <row r="23" spans="1:8" x14ac:dyDescent="0.25">
      <c r="G23" s="16"/>
      <c r="H23" s="16"/>
    </row>
    <row r="25" spans="1:8" x14ac:dyDescent="0.25">
      <c r="A25" s="16">
        <v>238266.71632632901</v>
      </c>
    </row>
    <row r="26" spans="1:8" x14ac:dyDescent="0.25">
      <c r="A26" s="16">
        <v>42744.583673670699</v>
      </c>
      <c r="D26" t="s">
        <v>29</v>
      </c>
      <c r="E26" t="s">
        <v>30</v>
      </c>
    </row>
    <row r="27" spans="1:8" x14ac:dyDescent="0.25">
      <c r="A27" s="16">
        <v>1</v>
      </c>
      <c r="B27">
        <v>0.199599999999999</v>
      </c>
      <c r="C27">
        <v>55.29</v>
      </c>
      <c r="D27">
        <v>10153</v>
      </c>
      <c r="E27">
        <v>0</v>
      </c>
    </row>
    <row r="28" spans="1:8" x14ac:dyDescent="0.25">
      <c r="A28" s="16">
        <v>1</v>
      </c>
      <c r="B28">
        <v>0.13959999999999501</v>
      </c>
      <c r="C28">
        <v>22.86</v>
      </c>
      <c r="D28">
        <v>11850</v>
      </c>
      <c r="E28">
        <v>0</v>
      </c>
    </row>
    <row r="29" spans="1:8" x14ac:dyDescent="0.25">
      <c r="A29">
        <v>1</v>
      </c>
      <c r="B29">
        <v>0.119999999999996</v>
      </c>
      <c r="C29">
        <v>22.86</v>
      </c>
      <c r="D29">
        <v>11734</v>
      </c>
      <c r="E29">
        <v>0</v>
      </c>
    </row>
    <row r="30" spans="1:8" x14ac:dyDescent="0.25">
      <c r="A30">
        <v>1</v>
      </c>
      <c r="B30">
        <v>0.13519999999999199</v>
      </c>
      <c r="C30">
        <v>101.69</v>
      </c>
      <c r="D30">
        <v>14512</v>
      </c>
      <c r="E30">
        <v>0</v>
      </c>
    </row>
    <row r="32" spans="1:8" x14ac:dyDescent="0.25">
      <c r="A32" s="16">
        <v>238161.47426547101</v>
      </c>
    </row>
    <row r="33" spans="1:5" x14ac:dyDescent="0.25">
      <c r="A33" s="16">
        <v>44032.665734528899</v>
      </c>
    </row>
    <row r="34" spans="1:5" x14ac:dyDescent="0.25">
      <c r="A34" s="16">
        <v>1</v>
      </c>
      <c r="B34">
        <v>0.15079999999999699</v>
      </c>
      <c r="C34">
        <v>55.29</v>
      </c>
      <c r="D34">
        <v>10747</v>
      </c>
      <c r="E34">
        <v>0</v>
      </c>
    </row>
    <row r="35" spans="1:5" x14ac:dyDescent="0.25">
      <c r="A35" s="16">
        <v>1</v>
      </c>
      <c r="B35">
        <v>0.15999999999999601</v>
      </c>
      <c r="C35">
        <v>22.86</v>
      </c>
      <c r="D35">
        <v>11251</v>
      </c>
      <c r="E35">
        <v>0</v>
      </c>
    </row>
    <row r="36" spans="1:5" x14ac:dyDescent="0.25">
      <c r="A36">
        <v>1</v>
      </c>
      <c r="B36">
        <v>0.12119999999999601</v>
      </c>
      <c r="C36">
        <v>22.86</v>
      </c>
      <c r="D36">
        <v>11648</v>
      </c>
      <c r="E36">
        <v>0</v>
      </c>
    </row>
    <row r="37" spans="1:5" x14ac:dyDescent="0.25">
      <c r="A37">
        <v>1</v>
      </c>
      <c r="B37">
        <v>0.14359999999999301</v>
      </c>
      <c r="C37">
        <v>101.69</v>
      </c>
      <c r="D37">
        <v>13888</v>
      </c>
      <c r="E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1E6B-DA40-4EBC-B898-820BE0714895}">
  <dimension ref="A1:C30"/>
  <sheetViews>
    <sheetView workbookViewId="0">
      <selection activeCell="C27" sqref="C27:C30"/>
    </sheetView>
  </sheetViews>
  <sheetFormatPr defaultRowHeight="15" x14ac:dyDescent="0.25"/>
  <sheetData>
    <row r="1" spans="1:1" x14ac:dyDescent="0.25">
      <c r="A1" s="15"/>
    </row>
    <row r="2" spans="1:1" x14ac:dyDescent="0.25">
      <c r="A2" s="15"/>
    </row>
    <row r="3" spans="1:1" x14ac:dyDescent="0.25">
      <c r="A3" s="15"/>
    </row>
    <row r="4" spans="1:1" x14ac:dyDescent="0.25">
      <c r="A4" s="15"/>
    </row>
    <row r="17" spans="2:3" x14ac:dyDescent="0.25">
      <c r="B17" s="17">
        <v>2</v>
      </c>
    </row>
    <row r="18" spans="2:3" x14ac:dyDescent="0.25">
      <c r="B18" s="17">
        <v>2</v>
      </c>
    </row>
    <row r="19" spans="2:3" x14ac:dyDescent="0.25">
      <c r="B19" s="17">
        <v>1</v>
      </c>
    </row>
    <row r="20" spans="2:3" x14ac:dyDescent="0.25">
      <c r="B20" s="17">
        <v>3</v>
      </c>
    </row>
    <row r="27" spans="2:3" x14ac:dyDescent="0.25">
      <c r="C27" s="17">
        <v>2</v>
      </c>
    </row>
    <row r="28" spans="2:3" x14ac:dyDescent="0.25">
      <c r="C28" s="17">
        <v>2</v>
      </c>
    </row>
    <row r="29" spans="2:3" x14ac:dyDescent="0.25">
      <c r="C29" s="17">
        <v>1</v>
      </c>
    </row>
    <row r="30" spans="2:3" x14ac:dyDescent="0.25">
      <c r="C30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CaseStudy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2018-08-12T19:51:10Z</dcterms:modified>
</cp:coreProperties>
</file>