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9395" windowHeight="8490"/>
  </bookViews>
  <sheets>
    <sheet name="学科・コースごとの人数集計" sheetId="1" r:id="rId1"/>
    <sheet name="Sheet2" sheetId="2" r:id="rId2"/>
    <sheet name="コース別テキスト代" sheetId="3" r:id="rId3"/>
  </sheets>
  <definedNames>
    <definedName name="_xlnm._FilterDatabase" localSheetId="2" hidden="1">コース別テキスト代!$A$1:$G$25</definedName>
  </definedNames>
  <calcPr calcId="145621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H7" i="3"/>
  <c r="J10" i="3"/>
  <c r="H10" i="3" s="1"/>
  <c r="H16" i="3"/>
  <c r="H17" i="3"/>
  <c r="H18" i="3"/>
  <c r="K19" i="3"/>
  <c r="H25" i="3" l="1"/>
  <c r="H24" i="3"/>
  <c r="H21" i="3"/>
  <c r="H22" i="3"/>
  <c r="H23" i="3"/>
  <c r="H20" i="3"/>
  <c r="H19" i="3"/>
  <c r="G46" i="1" l="1"/>
  <c r="G43" i="1"/>
  <c r="G40" i="1"/>
  <c r="G37" i="1"/>
  <c r="G32" i="1"/>
  <c r="G27" i="1"/>
  <c r="G24" i="1"/>
  <c r="G20" i="1"/>
  <c r="G18" i="1"/>
  <c r="G16" i="1"/>
  <c r="G14" i="1"/>
  <c r="G12" i="1"/>
  <c r="G5" i="1"/>
  <c r="G47" i="1" s="1"/>
</calcChain>
</file>

<file path=xl/sharedStrings.xml><?xml version="1.0" encoding="utf-8"?>
<sst xmlns="http://schemas.openxmlformats.org/spreadsheetml/2006/main" count="363" uniqueCount="113">
  <si>
    <t>校舎</t>
    <rPh sb="0" eb="2">
      <t>コウシャ</t>
    </rPh>
    <phoneticPr fontId="3"/>
  </si>
  <si>
    <t>学科</t>
    <rPh sb="0" eb="2">
      <t>ガッカ</t>
    </rPh>
    <phoneticPr fontId="3"/>
  </si>
  <si>
    <t>コース</t>
  </si>
  <si>
    <t>コース</t>
    <phoneticPr fontId="3"/>
  </si>
  <si>
    <t>学年</t>
    <rPh sb="0" eb="2">
      <t>ガクネン</t>
    </rPh>
    <phoneticPr fontId="3"/>
  </si>
  <si>
    <t>大橋校</t>
    <rPh sb="0" eb="2">
      <t>オオハシ</t>
    </rPh>
    <rPh sb="2" eb="3">
      <t>コウ</t>
    </rPh>
    <phoneticPr fontId="3"/>
  </si>
  <si>
    <t>IT技術ビジネスライセンス学科　2年課程</t>
    <rPh sb="2" eb="4">
      <t>ギジュツ</t>
    </rPh>
    <rPh sb="13" eb="15">
      <t>ガッカ</t>
    </rPh>
    <rPh sb="17" eb="18">
      <t>ネン</t>
    </rPh>
    <rPh sb="18" eb="20">
      <t>カテイ</t>
    </rPh>
    <phoneticPr fontId="3"/>
  </si>
  <si>
    <t>IT技術ビジネスライセンス学科　３年課程</t>
  </si>
  <si>
    <t>IT応用技術（留学生）コース</t>
  </si>
  <si>
    <t>IT基本技術（留学生）コース</t>
  </si>
  <si>
    <t>担任</t>
    <rPh sb="0" eb="2">
      <t>タンニン</t>
    </rPh>
    <phoneticPr fontId="3"/>
  </si>
  <si>
    <t>在席人数(4/1)</t>
    <rPh sb="0" eb="2">
      <t>ザイセキ</t>
    </rPh>
    <rPh sb="2" eb="4">
      <t>ニンズウ</t>
    </rPh>
    <phoneticPr fontId="3"/>
  </si>
  <si>
    <t>井上</t>
    <rPh sb="0" eb="2">
      <t>イノウエ</t>
    </rPh>
    <phoneticPr fontId="3"/>
  </si>
  <si>
    <t>植田</t>
    <rPh sb="0" eb="2">
      <t>ウエダ</t>
    </rPh>
    <phoneticPr fontId="3"/>
  </si>
  <si>
    <t>森中</t>
    <rPh sb="0" eb="2">
      <t>モリナカ</t>
    </rPh>
    <phoneticPr fontId="3"/>
  </si>
  <si>
    <t>洲加本</t>
    <rPh sb="0" eb="3">
      <t>スカモト</t>
    </rPh>
    <phoneticPr fontId="3"/>
  </si>
  <si>
    <t>天神校</t>
    <rPh sb="0" eb="2">
      <t>テンジン</t>
    </rPh>
    <rPh sb="2" eb="3">
      <t>コウ</t>
    </rPh>
    <phoneticPr fontId="3"/>
  </si>
  <si>
    <t>情報処理技術学科　２年課程</t>
  </si>
  <si>
    <t>情報処理技術学科　３年課程</t>
  </si>
  <si>
    <t>内野</t>
    <rPh sb="0" eb="2">
      <t>ウチノ</t>
    </rPh>
    <phoneticPr fontId="3"/>
  </si>
  <si>
    <t>馬込</t>
    <rPh sb="0" eb="2">
      <t>マゴメ</t>
    </rPh>
    <phoneticPr fontId="3"/>
  </si>
  <si>
    <t>宮崎</t>
    <rPh sb="0" eb="2">
      <t>ミヤザキ</t>
    </rPh>
    <phoneticPr fontId="3"/>
  </si>
  <si>
    <t>古賀</t>
    <rPh sb="0" eb="2">
      <t>コガ</t>
    </rPh>
    <phoneticPr fontId="3"/>
  </si>
  <si>
    <t>ITスペシャリスト学科</t>
  </si>
  <si>
    <t>ITスペシャリスト（留学生）コース</t>
  </si>
  <si>
    <t>矢田</t>
    <rPh sb="0" eb="2">
      <t>ヤダ</t>
    </rPh>
    <phoneticPr fontId="3"/>
  </si>
  <si>
    <t>嶋田・矢田</t>
    <rPh sb="0" eb="2">
      <t>シマダ</t>
    </rPh>
    <rPh sb="3" eb="5">
      <t>ヤダ</t>
    </rPh>
    <phoneticPr fontId="3"/>
  </si>
  <si>
    <t>アスリート</t>
  </si>
  <si>
    <t>アスリート</t>
    <phoneticPr fontId="3"/>
  </si>
  <si>
    <t>一般生</t>
    <rPh sb="0" eb="2">
      <t>イッパン</t>
    </rPh>
    <rPh sb="2" eb="3">
      <t>セイ</t>
    </rPh>
    <phoneticPr fontId="3"/>
  </si>
  <si>
    <t>IT技術ビジネスライセンス学科　２年課程</t>
  </si>
  <si>
    <t>スポーツ福祉コース</t>
  </si>
  <si>
    <t>アスリートコース</t>
  </si>
  <si>
    <t>林</t>
    <rPh sb="0" eb="1">
      <t>ハヤシ</t>
    </rPh>
    <phoneticPr fontId="3"/>
  </si>
  <si>
    <t>情報ビジネス学科　２年課程</t>
  </si>
  <si>
    <t>キャリアデザインコース</t>
  </si>
  <si>
    <t>プログラマコース</t>
  </si>
  <si>
    <t>システムエンジニアコース</t>
  </si>
  <si>
    <t>有田</t>
    <rPh sb="0" eb="2">
      <t>アリタ</t>
    </rPh>
    <phoneticPr fontId="3"/>
  </si>
  <si>
    <t>伴</t>
    <rPh sb="0" eb="1">
      <t>バン</t>
    </rPh>
    <phoneticPr fontId="3"/>
  </si>
  <si>
    <t>西田</t>
    <rPh sb="0" eb="2">
      <t>ニシダ</t>
    </rPh>
    <phoneticPr fontId="3"/>
  </si>
  <si>
    <t>情報処理技術学科3年課程</t>
  </si>
  <si>
    <t>情報処理技術学科2年課程</t>
  </si>
  <si>
    <t>情報処理技術学科2年課程</t>
    <phoneticPr fontId="3"/>
  </si>
  <si>
    <t>キャリアデザイン</t>
  </si>
  <si>
    <t>スポーツ福祉</t>
  </si>
  <si>
    <t>パソコン事務</t>
  </si>
  <si>
    <t>アスリート1年生</t>
  </si>
  <si>
    <t>A</t>
  </si>
  <si>
    <t>A</t>
    <phoneticPr fontId="3"/>
  </si>
  <si>
    <t>B</t>
  </si>
  <si>
    <t>B</t>
    <phoneticPr fontId="3"/>
  </si>
  <si>
    <t>C</t>
  </si>
  <si>
    <t>C</t>
    <phoneticPr fontId="3"/>
  </si>
  <si>
    <t>D</t>
  </si>
  <si>
    <t>D</t>
    <phoneticPr fontId="3"/>
  </si>
  <si>
    <t>E</t>
  </si>
  <si>
    <t>E</t>
    <phoneticPr fontId="3"/>
  </si>
  <si>
    <t>F</t>
  </si>
  <si>
    <t>F</t>
    <phoneticPr fontId="3"/>
  </si>
  <si>
    <t>教科書名</t>
    <rPh sb="0" eb="3">
      <t>キョウカショ</t>
    </rPh>
    <rPh sb="3" eb="4">
      <t>メイ</t>
    </rPh>
    <phoneticPr fontId="3"/>
  </si>
  <si>
    <t>やさしく学ぶJw_cad★デラックス</t>
    <phoneticPr fontId="3"/>
  </si>
  <si>
    <t>エクスナレッジムック</t>
    <phoneticPr fontId="3"/>
  </si>
  <si>
    <t>新JavaScript ワークブック</t>
    <rPh sb="0" eb="1">
      <t>シン</t>
    </rPh>
    <phoneticPr fontId="3"/>
  </si>
  <si>
    <t>カットシステム</t>
    <phoneticPr fontId="3"/>
  </si>
  <si>
    <t>ITパスポート完全合格教本〈2016年度版〉
　(情報処理技術者試験)</t>
    <phoneticPr fontId="3"/>
  </si>
  <si>
    <t>新星出版</t>
    <phoneticPr fontId="3"/>
  </si>
  <si>
    <t>留学生のための漢字の教科書　中級</t>
    <rPh sb="0" eb="3">
      <t>リュウガクセイ</t>
    </rPh>
    <rPh sb="7" eb="9">
      <t>カンジ</t>
    </rPh>
    <rPh sb="10" eb="13">
      <t>キョウカショ</t>
    </rPh>
    <rPh sb="14" eb="16">
      <t>チュウキュウ</t>
    </rPh>
    <phoneticPr fontId="3"/>
  </si>
  <si>
    <t>国書刊行会</t>
    <phoneticPr fontId="3"/>
  </si>
  <si>
    <t>にほんごで働くビジネス日本語30時間</t>
    <phoneticPr fontId="3"/>
  </si>
  <si>
    <t>スリーエーネットワーク</t>
    <phoneticPr fontId="3"/>
  </si>
  <si>
    <t>30時間でマスター
プレゼンテーション＋PowerPoint2013</t>
    <rPh sb="2" eb="4">
      <t>ジカン</t>
    </rPh>
    <phoneticPr fontId="3"/>
  </si>
  <si>
    <t>実況出版</t>
    <rPh sb="0" eb="2">
      <t>ジッキョウ</t>
    </rPh>
    <rPh sb="2" eb="4">
      <t>シュッパン</t>
    </rPh>
    <phoneticPr fontId="3"/>
  </si>
  <si>
    <t>HTML5&amp;CSS3 ワークブック</t>
    <phoneticPr fontId="3"/>
  </si>
  <si>
    <t>Webﾃﾞｻﾞｲﾝの基本
　きちんと入門</t>
    <phoneticPr fontId="3"/>
  </si>
  <si>
    <t>SBクリエイティブ</t>
    <phoneticPr fontId="3"/>
  </si>
  <si>
    <t>SQLの絵本</t>
    <phoneticPr fontId="3"/>
  </si>
  <si>
    <t>翔泳社</t>
    <phoneticPr fontId="3"/>
  </si>
  <si>
    <t>出版社</t>
    <rPh sb="0" eb="3">
      <t>シュッパンシャ</t>
    </rPh>
    <phoneticPr fontId="3"/>
  </si>
  <si>
    <t>アッルゴリズムの絵本</t>
    <phoneticPr fontId="3"/>
  </si>
  <si>
    <t>翔泳社</t>
  </si>
  <si>
    <t>IPA 情報セキュリティ読本 四訂版</t>
    <rPh sb="4" eb="6">
      <t>ジョウホウ</t>
    </rPh>
    <rPh sb="12" eb="14">
      <t>ドクホン</t>
    </rPh>
    <rPh sb="15" eb="16">
      <t>ヨン</t>
    </rPh>
    <rPh sb="16" eb="17">
      <t>テイ</t>
    </rPh>
    <rPh sb="17" eb="18">
      <t>バン</t>
    </rPh>
    <phoneticPr fontId="3"/>
  </si>
  <si>
    <t>実教出版</t>
  </si>
  <si>
    <t>NO</t>
    <phoneticPr fontId="3"/>
  </si>
  <si>
    <t>留学生1年</t>
    <rPh sb="0" eb="3">
      <t>リュウガクセイ</t>
    </rPh>
    <rPh sb="4" eb="5">
      <t>ネン</t>
    </rPh>
    <phoneticPr fontId="3"/>
  </si>
  <si>
    <t>留学生2年</t>
    <rPh sb="0" eb="3">
      <t>リュウガクセイ</t>
    </rPh>
    <rPh sb="4" eb="5">
      <t>ネン</t>
    </rPh>
    <phoneticPr fontId="3"/>
  </si>
  <si>
    <t>留学生3年</t>
    <rPh sb="0" eb="3">
      <t>リュウガクセイ</t>
    </rPh>
    <rPh sb="4" eb="5">
      <t>ネン</t>
    </rPh>
    <phoneticPr fontId="3"/>
  </si>
  <si>
    <t>天神2年課程</t>
    <rPh sb="0" eb="2">
      <t>テンジン</t>
    </rPh>
    <rPh sb="3" eb="4">
      <t>ネン</t>
    </rPh>
    <rPh sb="4" eb="6">
      <t>カテイ</t>
    </rPh>
    <phoneticPr fontId="3"/>
  </si>
  <si>
    <t>天神3年課程</t>
    <rPh sb="0" eb="2">
      <t>テンジン</t>
    </rPh>
    <rPh sb="3" eb="4">
      <t>ネン</t>
    </rPh>
    <rPh sb="4" eb="6">
      <t>カテイ</t>
    </rPh>
    <phoneticPr fontId="3"/>
  </si>
  <si>
    <t>大橋2年課程</t>
    <rPh sb="0" eb="2">
      <t>オオハシ</t>
    </rPh>
    <rPh sb="3" eb="4">
      <t>ネン</t>
    </rPh>
    <rPh sb="4" eb="6">
      <t>カテイ</t>
    </rPh>
    <phoneticPr fontId="3"/>
  </si>
  <si>
    <t>大橋3年課程</t>
    <rPh sb="0" eb="2">
      <t>オオハシ</t>
    </rPh>
    <rPh sb="3" eb="4">
      <t>ネン</t>
    </rPh>
    <rPh sb="4" eb="6">
      <t>カテイ</t>
    </rPh>
    <phoneticPr fontId="3"/>
  </si>
  <si>
    <t>価格</t>
    <rPh sb="0" eb="2">
      <t>カカク</t>
    </rPh>
    <phoneticPr fontId="3"/>
  </si>
  <si>
    <t>IT応用技術（留学生）コース 集計</t>
  </si>
  <si>
    <t>IT基本技術（留学生）コース 集計</t>
  </si>
  <si>
    <t>アスリートコース 集計</t>
  </si>
  <si>
    <t>キャリアデザインコース 集計</t>
  </si>
  <si>
    <t>システムエンジニアコース 集計</t>
  </si>
  <si>
    <t>スポーツ福祉コース 集計</t>
  </si>
  <si>
    <t>プログラマコース 集計</t>
  </si>
  <si>
    <t>ITスペシャリスト（留学生）コース 集計</t>
  </si>
  <si>
    <t>総計</t>
  </si>
  <si>
    <t>種別</t>
    <rPh sb="0" eb="2">
      <t>シュベツ</t>
    </rPh>
    <phoneticPr fontId="3"/>
  </si>
  <si>
    <t>留学生</t>
    <rPh sb="0" eb="3">
      <t>リュウガクセイ</t>
    </rPh>
    <phoneticPr fontId="3"/>
  </si>
  <si>
    <t>アスリート</t>
    <phoneticPr fontId="3"/>
  </si>
  <si>
    <t>アスリートコース　1年</t>
    <rPh sb="10" eb="11">
      <t>ネン</t>
    </rPh>
    <phoneticPr fontId="3"/>
  </si>
  <si>
    <t>アスリートコース　2年</t>
    <rPh sb="10" eb="11">
      <t>ネン</t>
    </rPh>
    <phoneticPr fontId="3"/>
  </si>
  <si>
    <t>アスリートコース　3年</t>
    <rPh sb="10" eb="11">
      <t>ネン</t>
    </rPh>
    <phoneticPr fontId="3"/>
  </si>
  <si>
    <t>教科書代</t>
    <rPh sb="0" eb="3">
      <t>キョウカショ</t>
    </rPh>
    <rPh sb="3" eb="4">
      <t>ダイ</t>
    </rPh>
    <phoneticPr fontId="3"/>
  </si>
  <si>
    <t>検定代</t>
    <rPh sb="0" eb="2">
      <t>ケンテイ</t>
    </rPh>
    <rPh sb="2" eb="3">
      <t>ダイ</t>
    </rPh>
    <phoneticPr fontId="3"/>
  </si>
  <si>
    <t>教材
（USBメモリなど）</t>
    <rPh sb="0" eb="2">
      <t>キョウザイ</t>
    </rPh>
    <phoneticPr fontId="3"/>
  </si>
  <si>
    <t>合計</t>
    <rPh sb="0" eb="2">
      <t>ゴウケイ</t>
    </rPh>
    <phoneticPr fontId="3"/>
  </si>
  <si>
    <t>備考</t>
    <rPh sb="0" eb="2">
      <t>ビコウ</t>
    </rPh>
    <phoneticPr fontId="3"/>
  </si>
  <si>
    <t>FPのテキスト代のみ</t>
    <rPh sb="7" eb="8">
      <t>ダイ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</si>
</sst>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0" fillId="2" borderId="1" xfId="0" applyFill="1" applyBorder="1">
      <alignment vertical="center"/>
    </xf>
    <xf numFmtId="6" fontId="0" fillId="0" borderId="1" xfId="1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6" fontId="0" fillId="0" borderId="2" xfId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wrapText="1" shrinkToFit="1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6" fontId="0" fillId="0" borderId="3" xfId="1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J10" sqref="J10"/>
    </sheetView>
  </sheetViews>
  <sheetFormatPr defaultRowHeight="13.5" outlineLevelRow="2" x14ac:dyDescent="0.15"/>
  <cols>
    <col min="1" max="1" width="7.125" customWidth="1"/>
    <col min="2" max="2" width="9.25" bestFit="1" customWidth="1"/>
    <col min="3" max="3" width="5.25" customWidth="1"/>
    <col min="4" max="4" width="36.125" bestFit="1" customWidth="1"/>
    <col min="5" max="5" width="36.5" bestFit="1" customWidth="1"/>
    <col min="6" max="6" width="7.125" customWidth="1"/>
    <col min="7" max="7" width="13.625" bestFit="1" customWidth="1"/>
  </cols>
  <sheetData>
    <row r="1" spans="1:8" x14ac:dyDescent="0.15">
      <c r="A1" s="3" t="s">
        <v>0</v>
      </c>
      <c r="B1" s="3" t="s">
        <v>101</v>
      </c>
      <c r="C1" s="3" t="s">
        <v>4</v>
      </c>
      <c r="D1" s="3" t="s">
        <v>1</v>
      </c>
      <c r="E1" s="3" t="s">
        <v>3</v>
      </c>
      <c r="F1" s="3" t="s">
        <v>10</v>
      </c>
      <c r="G1" s="3" t="s">
        <v>11</v>
      </c>
    </row>
    <row r="2" spans="1:8" outlineLevel="1" x14ac:dyDescent="0.15">
      <c r="A2" s="2" t="s">
        <v>16</v>
      </c>
      <c r="B2" s="2" t="s">
        <v>103</v>
      </c>
      <c r="C2" s="2">
        <v>1</v>
      </c>
      <c r="D2" s="1" t="s">
        <v>47</v>
      </c>
      <c r="E2" s="1"/>
      <c r="F2" s="2" t="s">
        <v>59</v>
      </c>
      <c r="G2" s="1"/>
      <c r="H2" s="26"/>
    </row>
    <row r="3" spans="1:8" outlineLevel="2" x14ac:dyDescent="0.15">
      <c r="A3" s="2" t="s">
        <v>16</v>
      </c>
      <c r="B3" s="2" t="s">
        <v>28</v>
      </c>
      <c r="C3" s="2">
        <v>2</v>
      </c>
      <c r="D3" s="1" t="s">
        <v>7</v>
      </c>
      <c r="E3" s="1" t="s">
        <v>32</v>
      </c>
      <c r="F3" s="1" t="s">
        <v>33</v>
      </c>
      <c r="G3" s="2">
        <v>24</v>
      </c>
    </row>
    <row r="4" spans="1:8" outlineLevel="2" x14ac:dyDescent="0.15">
      <c r="A4" s="2" t="s">
        <v>16</v>
      </c>
      <c r="B4" s="2" t="s">
        <v>28</v>
      </c>
      <c r="C4" s="2">
        <v>3</v>
      </c>
      <c r="D4" s="1" t="s">
        <v>7</v>
      </c>
      <c r="E4" s="1" t="s">
        <v>32</v>
      </c>
      <c r="F4" s="2" t="s">
        <v>38</v>
      </c>
      <c r="G4" s="2">
        <v>15</v>
      </c>
    </row>
    <row r="5" spans="1:8" outlineLevel="1" x14ac:dyDescent="0.15">
      <c r="A5" s="2" t="s">
        <v>16</v>
      </c>
      <c r="B5" s="2" t="s">
        <v>28</v>
      </c>
      <c r="C5" s="2">
        <v>3</v>
      </c>
      <c r="D5" s="1" t="s">
        <v>7</v>
      </c>
      <c r="E5" s="11" t="s">
        <v>94</v>
      </c>
      <c r="F5" s="2"/>
      <c r="G5" s="2">
        <f>SUBTOTAL(9,G3:G4)</f>
        <v>39</v>
      </c>
    </row>
    <row r="6" spans="1:8" outlineLevel="1" x14ac:dyDescent="0.15">
      <c r="A6" s="2" t="s">
        <v>16</v>
      </c>
      <c r="B6" s="2" t="s">
        <v>29</v>
      </c>
      <c r="C6" s="2">
        <v>1</v>
      </c>
      <c r="D6" s="1" t="s">
        <v>43</v>
      </c>
      <c r="E6" s="1"/>
      <c r="F6" s="2" t="s">
        <v>49</v>
      </c>
      <c r="G6" s="1"/>
    </row>
    <row r="7" spans="1:8" outlineLevel="1" x14ac:dyDescent="0.15">
      <c r="A7" s="2" t="s">
        <v>16</v>
      </c>
      <c r="B7" s="2" t="s">
        <v>29</v>
      </c>
      <c r="C7" s="2">
        <v>1</v>
      </c>
      <c r="D7" s="1" t="s">
        <v>41</v>
      </c>
      <c r="E7" s="1"/>
      <c r="F7" s="2" t="s">
        <v>51</v>
      </c>
      <c r="G7" s="1"/>
    </row>
    <row r="8" spans="1:8" outlineLevel="1" x14ac:dyDescent="0.15">
      <c r="A8" s="2" t="s">
        <v>16</v>
      </c>
      <c r="B8" s="2" t="s">
        <v>29</v>
      </c>
      <c r="C8" s="2">
        <v>1</v>
      </c>
      <c r="D8" s="1" t="s">
        <v>44</v>
      </c>
      <c r="E8" s="1"/>
      <c r="F8" s="2" t="s">
        <v>53</v>
      </c>
      <c r="G8" s="1"/>
    </row>
    <row r="9" spans="1:8" outlineLevel="1" x14ac:dyDescent="0.15">
      <c r="A9" s="2" t="s">
        <v>16</v>
      </c>
      <c r="B9" s="2" t="s">
        <v>29</v>
      </c>
      <c r="C9" s="2">
        <v>1</v>
      </c>
      <c r="D9" s="1" t="s">
        <v>45</v>
      </c>
      <c r="E9" s="1"/>
      <c r="F9" s="2" t="s">
        <v>55</v>
      </c>
      <c r="G9" s="1">
        <v>0</v>
      </c>
    </row>
    <row r="10" spans="1:8" outlineLevel="1" x14ac:dyDescent="0.15">
      <c r="A10" s="2" t="s">
        <v>16</v>
      </c>
      <c r="B10" s="2" t="s">
        <v>29</v>
      </c>
      <c r="C10" s="2">
        <v>1</v>
      </c>
      <c r="D10" s="1" t="s">
        <v>46</v>
      </c>
      <c r="E10" s="1"/>
      <c r="F10" s="2" t="s">
        <v>57</v>
      </c>
      <c r="G10" s="1"/>
    </row>
    <row r="11" spans="1:8" hidden="1" outlineLevel="2" x14ac:dyDescent="0.15">
      <c r="A11" s="2" t="s">
        <v>16</v>
      </c>
      <c r="B11" s="2" t="s">
        <v>29</v>
      </c>
      <c r="C11" s="2">
        <v>2</v>
      </c>
      <c r="D11" s="1" t="s">
        <v>34</v>
      </c>
      <c r="E11" s="1" t="s">
        <v>35</v>
      </c>
      <c r="F11" s="1" t="s">
        <v>20</v>
      </c>
      <c r="G11" s="2">
        <v>8</v>
      </c>
    </row>
    <row r="12" spans="1:8" outlineLevel="1" collapsed="1" x14ac:dyDescent="0.15">
      <c r="A12" s="2" t="s">
        <v>16</v>
      </c>
      <c r="B12" s="2" t="s">
        <v>29</v>
      </c>
      <c r="C12" s="2">
        <v>2</v>
      </c>
      <c r="D12" s="1" t="s">
        <v>34</v>
      </c>
      <c r="E12" s="11" t="s">
        <v>95</v>
      </c>
      <c r="F12" s="1"/>
      <c r="G12" s="2">
        <f>SUBTOTAL(9,G11:G11)</f>
        <v>8</v>
      </c>
    </row>
    <row r="13" spans="1:8" hidden="1" outlineLevel="2" x14ac:dyDescent="0.15">
      <c r="A13" s="2" t="s">
        <v>16</v>
      </c>
      <c r="B13" s="2" t="s">
        <v>29</v>
      </c>
      <c r="C13" s="2">
        <v>2</v>
      </c>
      <c r="D13" s="1" t="s">
        <v>18</v>
      </c>
      <c r="E13" s="1" t="s">
        <v>37</v>
      </c>
      <c r="F13" s="1" t="s">
        <v>22</v>
      </c>
      <c r="G13" s="2">
        <v>8</v>
      </c>
    </row>
    <row r="14" spans="1:8" outlineLevel="1" collapsed="1" x14ac:dyDescent="0.15">
      <c r="A14" s="2" t="s">
        <v>16</v>
      </c>
      <c r="B14" s="2" t="s">
        <v>29</v>
      </c>
      <c r="C14" s="2">
        <v>2</v>
      </c>
      <c r="D14" s="1" t="s">
        <v>18</v>
      </c>
      <c r="E14" s="11" t="s">
        <v>96</v>
      </c>
      <c r="F14" s="1"/>
      <c r="G14" s="2">
        <f>SUBTOTAL(9,G13:G13)</f>
        <v>8</v>
      </c>
    </row>
    <row r="15" spans="1:8" hidden="1" outlineLevel="2" x14ac:dyDescent="0.15">
      <c r="A15" s="2" t="s">
        <v>16</v>
      </c>
      <c r="B15" s="2" t="s">
        <v>29</v>
      </c>
      <c r="C15" s="2">
        <v>2</v>
      </c>
      <c r="D15" s="1" t="s">
        <v>30</v>
      </c>
      <c r="E15" s="1" t="s">
        <v>31</v>
      </c>
      <c r="F15" s="1" t="s">
        <v>20</v>
      </c>
      <c r="G15" s="2">
        <v>3</v>
      </c>
    </row>
    <row r="16" spans="1:8" outlineLevel="1" collapsed="1" x14ac:dyDescent="0.15">
      <c r="A16" s="2" t="s">
        <v>16</v>
      </c>
      <c r="B16" s="2" t="s">
        <v>29</v>
      </c>
      <c r="C16" s="2">
        <v>2</v>
      </c>
      <c r="D16" s="1" t="s">
        <v>30</v>
      </c>
      <c r="E16" s="11" t="s">
        <v>97</v>
      </c>
      <c r="F16" s="1"/>
      <c r="G16" s="2">
        <f>SUBTOTAL(9,G15:G15)</f>
        <v>3</v>
      </c>
    </row>
    <row r="17" spans="1:7" hidden="1" outlineLevel="2" x14ac:dyDescent="0.15">
      <c r="A17" s="2" t="s">
        <v>16</v>
      </c>
      <c r="B17" s="2" t="s">
        <v>29</v>
      </c>
      <c r="C17" s="2">
        <v>2</v>
      </c>
      <c r="D17" s="1" t="s">
        <v>17</v>
      </c>
      <c r="E17" s="1" t="s">
        <v>36</v>
      </c>
      <c r="F17" s="1" t="s">
        <v>22</v>
      </c>
      <c r="G17" s="2">
        <v>23</v>
      </c>
    </row>
    <row r="18" spans="1:7" outlineLevel="1" collapsed="1" x14ac:dyDescent="0.15">
      <c r="A18" s="2" t="s">
        <v>16</v>
      </c>
      <c r="B18" s="2" t="s">
        <v>29</v>
      </c>
      <c r="C18" s="2">
        <v>2</v>
      </c>
      <c r="D18" s="1" t="s">
        <v>17</v>
      </c>
      <c r="E18" s="11" t="s">
        <v>98</v>
      </c>
      <c r="F18" s="1"/>
      <c r="G18" s="2">
        <f>SUBTOTAL(9,G17:G17)</f>
        <v>23</v>
      </c>
    </row>
    <row r="19" spans="1:7" hidden="1" outlineLevel="2" x14ac:dyDescent="0.15">
      <c r="A19" s="2" t="s">
        <v>16</v>
      </c>
      <c r="B19" s="2" t="s">
        <v>29</v>
      </c>
      <c r="C19" s="1">
        <v>3</v>
      </c>
      <c r="D19" s="1" t="s">
        <v>18</v>
      </c>
      <c r="E19" s="1" t="s">
        <v>37</v>
      </c>
      <c r="F19" s="2" t="s">
        <v>39</v>
      </c>
      <c r="G19" s="2">
        <v>15</v>
      </c>
    </row>
    <row r="20" spans="1:7" outlineLevel="1" collapsed="1" x14ac:dyDescent="0.15">
      <c r="A20" s="2" t="s">
        <v>16</v>
      </c>
      <c r="B20" s="2" t="s">
        <v>29</v>
      </c>
      <c r="C20" s="1">
        <v>3</v>
      </c>
      <c r="D20" s="1" t="s">
        <v>18</v>
      </c>
      <c r="E20" s="11" t="s">
        <v>96</v>
      </c>
      <c r="F20" s="2"/>
      <c r="G20" s="2">
        <f>SUBTOTAL(9,G19:G19)</f>
        <v>15</v>
      </c>
    </row>
    <row r="21" spans="1:7" outlineLevel="1" x14ac:dyDescent="0.15">
      <c r="A21" s="2" t="s">
        <v>16</v>
      </c>
      <c r="B21" s="2" t="s">
        <v>29</v>
      </c>
      <c r="C21" s="1">
        <v>4</v>
      </c>
      <c r="D21" s="1" t="s">
        <v>23</v>
      </c>
      <c r="E21" s="1"/>
      <c r="F21" s="2" t="s">
        <v>40</v>
      </c>
      <c r="G21" s="2">
        <v>2</v>
      </c>
    </row>
    <row r="22" spans="1:7" hidden="1" outlineLevel="2" x14ac:dyDescent="0.15">
      <c r="A22" s="1" t="s">
        <v>5</v>
      </c>
      <c r="B22" s="1" t="s">
        <v>102</v>
      </c>
      <c r="C22" s="1">
        <v>2</v>
      </c>
      <c r="D22" s="1" t="s">
        <v>7</v>
      </c>
      <c r="E22" s="1" t="s">
        <v>8</v>
      </c>
      <c r="F22" s="1" t="s">
        <v>12</v>
      </c>
      <c r="G22" s="1">
        <v>28</v>
      </c>
    </row>
    <row r="23" spans="1:7" hidden="1" outlineLevel="2" x14ac:dyDescent="0.15">
      <c r="A23" s="1" t="s">
        <v>5</v>
      </c>
      <c r="B23" s="1" t="s">
        <v>102</v>
      </c>
      <c r="C23" s="1">
        <v>2</v>
      </c>
      <c r="D23" s="1" t="s">
        <v>7</v>
      </c>
      <c r="E23" s="1" t="s">
        <v>8</v>
      </c>
      <c r="F23" s="1" t="s">
        <v>13</v>
      </c>
      <c r="G23" s="1">
        <v>17</v>
      </c>
    </row>
    <row r="24" spans="1:7" outlineLevel="1" collapsed="1" x14ac:dyDescent="0.15">
      <c r="A24" s="1" t="s">
        <v>5</v>
      </c>
      <c r="B24" s="1" t="s">
        <v>102</v>
      </c>
      <c r="C24" s="1">
        <v>2</v>
      </c>
      <c r="D24" s="1" t="s">
        <v>7</v>
      </c>
      <c r="E24" s="11" t="s">
        <v>92</v>
      </c>
      <c r="F24" s="1"/>
      <c r="G24" s="1">
        <f>SUBTOTAL(9,G22:G23)</f>
        <v>45</v>
      </c>
    </row>
    <row r="25" spans="1:7" hidden="1" outlineLevel="2" x14ac:dyDescent="0.15">
      <c r="A25" s="1" t="s">
        <v>5</v>
      </c>
      <c r="B25" s="1" t="s">
        <v>102</v>
      </c>
      <c r="C25" s="1">
        <v>2</v>
      </c>
      <c r="D25" s="1" t="s">
        <v>6</v>
      </c>
      <c r="E25" s="1" t="s">
        <v>9</v>
      </c>
      <c r="F25" s="1" t="s">
        <v>12</v>
      </c>
      <c r="G25" s="1">
        <v>36</v>
      </c>
    </row>
    <row r="26" spans="1:7" hidden="1" outlineLevel="2" x14ac:dyDescent="0.15">
      <c r="A26" s="1" t="s">
        <v>5</v>
      </c>
      <c r="B26" s="1" t="s">
        <v>102</v>
      </c>
      <c r="C26" s="1">
        <v>2</v>
      </c>
      <c r="D26" s="1" t="s">
        <v>6</v>
      </c>
      <c r="E26" s="1" t="s">
        <v>9</v>
      </c>
      <c r="F26" s="1" t="s">
        <v>13</v>
      </c>
      <c r="G26" s="1">
        <v>46</v>
      </c>
    </row>
    <row r="27" spans="1:7" outlineLevel="1" collapsed="1" x14ac:dyDescent="0.15">
      <c r="A27" s="1" t="s">
        <v>5</v>
      </c>
      <c r="B27" s="1" t="s">
        <v>102</v>
      </c>
      <c r="C27" s="1">
        <v>2</v>
      </c>
      <c r="D27" s="1" t="s">
        <v>6</v>
      </c>
      <c r="E27" s="11" t="s">
        <v>93</v>
      </c>
      <c r="F27" s="1"/>
      <c r="G27" s="1">
        <f>SUBTOTAL(9,G25:G26)</f>
        <v>82</v>
      </c>
    </row>
    <row r="28" spans="1:7" hidden="1" outlineLevel="2" x14ac:dyDescent="0.15">
      <c r="A28" s="1" t="s">
        <v>16</v>
      </c>
      <c r="B28" s="1" t="s">
        <v>102</v>
      </c>
      <c r="C28" s="1">
        <v>2</v>
      </c>
      <c r="D28" s="1" t="s">
        <v>18</v>
      </c>
      <c r="E28" s="1" t="s">
        <v>8</v>
      </c>
      <c r="F28" s="1" t="s">
        <v>19</v>
      </c>
      <c r="G28" s="1">
        <v>12</v>
      </c>
    </row>
    <row r="29" spans="1:7" hidden="1" outlineLevel="2" x14ac:dyDescent="0.15">
      <c r="A29" s="1" t="s">
        <v>16</v>
      </c>
      <c r="B29" s="1" t="s">
        <v>102</v>
      </c>
      <c r="C29" s="1">
        <v>2</v>
      </c>
      <c r="D29" s="1" t="s">
        <v>18</v>
      </c>
      <c r="E29" s="1" t="s">
        <v>8</v>
      </c>
      <c r="F29" s="1" t="s">
        <v>20</v>
      </c>
      <c r="G29" s="1">
        <v>11</v>
      </c>
    </row>
    <row r="30" spans="1:7" hidden="1" outlineLevel="2" x14ac:dyDescent="0.15">
      <c r="A30" s="1" t="s">
        <v>16</v>
      </c>
      <c r="B30" s="1" t="s">
        <v>102</v>
      </c>
      <c r="C30" s="1">
        <v>2</v>
      </c>
      <c r="D30" s="1" t="s">
        <v>18</v>
      </c>
      <c r="E30" s="1" t="s">
        <v>8</v>
      </c>
      <c r="F30" s="1" t="s">
        <v>21</v>
      </c>
      <c r="G30" s="1">
        <v>9</v>
      </c>
    </row>
    <row r="31" spans="1:7" hidden="1" outlineLevel="2" x14ac:dyDescent="0.15">
      <c r="A31" s="1" t="s">
        <v>16</v>
      </c>
      <c r="B31" s="1" t="s">
        <v>102</v>
      </c>
      <c r="C31" s="1">
        <v>2</v>
      </c>
      <c r="D31" s="1" t="s">
        <v>18</v>
      </c>
      <c r="E31" s="1" t="s">
        <v>8</v>
      </c>
      <c r="F31" s="1" t="s">
        <v>22</v>
      </c>
      <c r="G31" s="1">
        <v>10</v>
      </c>
    </row>
    <row r="32" spans="1:7" outlineLevel="1" collapsed="1" x14ac:dyDescent="0.15">
      <c r="A32" s="1" t="s">
        <v>16</v>
      </c>
      <c r="B32" s="1" t="s">
        <v>102</v>
      </c>
      <c r="C32" s="1">
        <v>2</v>
      </c>
      <c r="D32" s="1" t="s">
        <v>18</v>
      </c>
      <c r="E32" s="11" t="s">
        <v>92</v>
      </c>
      <c r="F32" s="1"/>
      <c r="G32" s="1">
        <f>SUBTOTAL(9,G28:G31)</f>
        <v>42</v>
      </c>
    </row>
    <row r="33" spans="1:7" hidden="1" outlineLevel="2" x14ac:dyDescent="0.15">
      <c r="A33" s="1" t="s">
        <v>16</v>
      </c>
      <c r="B33" s="1" t="s">
        <v>102</v>
      </c>
      <c r="C33" s="1">
        <v>2</v>
      </c>
      <c r="D33" s="1" t="s">
        <v>17</v>
      </c>
      <c r="E33" s="1" t="s">
        <v>9</v>
      </c>
      <c r="F33" s="1" t="s">
        <v>19</v>
      </c>
      <c r="G33" s="1">
        <v>12</v>
      </c>
    </row>
    <row r="34" spans="1:7" hidden="1" outlineLevel="2" x14ac:dyDescent="0.15">
      <c r="A34" s="1" t="s">
        <v>16</v>
      </c>
      <c r="B34" s="1" t="s">
        <v>102</v>
      </c>
      <c r="C34" s="1">
        <v>2</v>
      </c>
      <c r="D34" s="1" t="s">
        <v>17</v>
      </c>
      <c r="E34" s="1" t="s">
        <v>9</v>
      </c>
      <c r="F34" s="1" t="s">
        <v>20</v>
      </c>
      <c r="G34" s="1">
        <v>16</v>
      </c>
    </row>
    <row r="35" spans="1:7" hidden="1" outlineLevel="2" x14ac:dyDescent="0.15">
      <c r="A35" s="1" t="s">
        <v>16</v>
      </c>
      <c r="B35" s="1" t="s">
        <v>102</v>
      </c>
      <c r="C35" s="1">
        <v>2</v>
      </c>
      <c r="D35" s="1" t="s">
        <v>17</v>
      </c>
      <c r="E35" s="1" t="s">
        <v>9</v>
      </c>
      <c r="F35" s="1" t="s">
        <v>21</v>
      </c>
      <c r="G35" s="1">
        <v>17</v>
      </c>
    </row>
    <row r="36" spans="1:7" hidden="1" outlineLevel="2" x14ac:dyDescent="0.15">
      <c r="A36" s="1" t="s">
        <v>16</v>
      </c>
      <c r="B36" s="1" t="s">
        <v>102</v>
      </c>
      <c r="C36" s="1">
        <v>2</v>
      </c>
      <c r="D36" s="1" t="s">
        <v>17</v>
      </c>
      <c r="E36" s="1" t="s">
        <v>9</v>
      </c>
      <c r="F36" s="1" t="s">
        <v>22</v>
      </c>
      <c r="G36" s="1">
        <v>16</v>
      </c>
    </row>
    <row r="37" spans="1:7" outlineLevel="1" collapsed="1" x14ac:dyDescent="0.15">
      <c r="A37" s="1" t="s">
        <v>16</v>
      </c>
      <c r="B37" s="1" t="s">
        <v>102</v>
      </c>
      <c r="C37" s="1">
        <v>2</v>
      </c>
      <c r="D37" s="1" t="s">
        <v>17</v>
      </c>
      <c r="E37" s="11" t="s">
        <v>93</v>
      </c>
      <c r="F37" s="1"/>
      <c r="G37" s="1">
        <f>SUBTOTAL(9,G33:G36)</f>
        <v>61</v>
      </c>
    </row>
    <row r="38" spans="1:7" hidden="1" outlineLevel="2" x14ac:dyDescent="0.15">
      <c r="A38" s="1" t="s">
        <v>5</v>
      </c>
      <c r="B38" s="1" t="s">
        <v>102</v>
      </c>
      <c r="C38" s="1">
        <v>3</v>
      </c>
      <c r="D38" s="1" t="s">
        <v>7</v>
      </c>
      <c r="E38" s="1" t="s">
        <v>8</v>
      </c>
      <c r="F38" s="1" t="s">
        <v>14</v>
      </c>
      <c r="G38" s="1">
        <v>36</v>
      </c>
    </row>
    <row r="39" spans="1:7" hidden="1" outlineLevel="2" x14ac:dyDescent="0.15">
      <c r="A39" s="1" t="s">
        <v>5</v>
      </c>
      <c r="B39" s="1" t="s">
        <v>102</v>
      </c>
      <c r="C39" s="1">
        <v>3</v>
      </c>
      <c r="D39" s="1" t="s">
        <v>7</v>
      </c>
      <c r="E39" s="1" t="s">
        <v>8</v>
      </c>
      <c r="F39" s="1" t="s">
        <v>15</v>
      </c>
      <c r="G39" s="1">
        <v>33</v>
      </c>
    </row>
    <row r="40" spans="1:7" outlineLevel="1" collapsed="1" x14ac:dyDescent="0.15">
      <c r="A40" s="1" t="s">
        <v>5</v>
      </c>
      <c r="B40" s="1" t="s">
        <v>102</v>
      </c>
      <c r="C40" s="1">
        <v>3</v>
      </c>
      <c r="D40" s="1" t="s">
        <v>7</v>
      </c>
      <c r="E40" s="11" t="s">
        <v>92</v>
      </c>
      <c r="F40" s="1"/>
      <c r="G40" s="1">
        <f>SUBTOTAL(9,G38:G39)</f>
        <v>69</v>
      </c>
    </row>
    <row r="41" spans="1:7" hidden="1" outlineLevel="2" x14ac:dyDescent="0.15">
      <c r="A41" s="1" t="s">
        <v>16</v>
      </c>
      <c r="B41" s="1" t="s">
        <v>102</v>
      </c>
      <c r="C41" s="1">
        <v>3</v>
      </c>
      <c r="D41" s="1" t="s">
        <v>23</v>
      </c>
      <c r="E41" s="1" t="s">
        <v>24</v>
      </c>
      <c r="F41" s="1" t="s">
        <v>25</v>
      </c>
      <c r="G41" s="1">
        <v>2</v>
      </c>
    </row>
    <row r="42" spans="1:7" hidden="1" outlineLevel="2" x14ac:dyDescent="0.15">
      <c r="A42" s="1" t="s">
        <v>16</v>
      </c>
      <c r="B42" s="1" t="s">
        <v>102</v>
      </c>
      <c r="C42" s="1">
        <v>3</v>
      </c>
      <c r="D42" s="1" t="s">
        <v>23</v>
      </c>
      <c r="E42" s="1" t="s">
        <v>24</v>
      </c>
      <c r="F42" s="1" t="s">
        <v>26</v>
      </c>
      <c r="G42" s="1">
        <v>3</v>
      </c>
    </row>
    <row r="43" spans="1:7" outlineLevel="1" collapsed="1" x14ac:dyDescent="0.15">
      <c r="A43" s="1" t="s">
        <v>16</v>
      </c>
      <c r="B43" s="1" t="s">
        <v>102</v>
      </c>
      <c r="C43" s="1">
        <v>3</v>
      </c>
      <c r="D43" s="1" t="s">
        <v>23</v>
      </c>
      <c r="E43" s="11" t="s">
        <v>99</v>
      </c>
      <c r="F43" s="1"/>
      <c r="G43" s="1">
        <f>SUBTOTAL(9,G41:G42)</f>
        <v>5</v>
      </c>
    </row>
    <row r="44" spans="1:7" hidden="1" outlineLevel="2" x14ac:dyDescent="0.15">
      <c r="A44" s="1" t="s">
        <v>16</v>
      </c>
      <c r="B44" s="1" t="s">
        <v>102</v>
      </c>
      <c r="C44" s="1">
        <v>3</v>
      </c>
      <c r="D44" s="1" t="s">
        <v>18</v>
      </c>
      <c r="E44" s="1" t="s">
        <v>8</v>
      </c>
      <c r="F44" s="1" t="s">
        <v>25</v>
      </c>
      <c r="G44" s="1">
        <v>33</v>
      </c>
    </row>
    <row r="45" spans="1:7" hidden="1" outlineLevel="2" x14ac:dyDescent="0.15">
      <c r="A45" s="1" t="s">
        <v>16</v>
      </c>
      <c r="B45" s="1" t="s">
        <v>102</v>
      </c>
      <c r="C45" s="1">
        <v>3</v>
      </c>
      <c r="D45" s="1" t="s">
        <v>18</v>
      </c>
      <c r="E45" s="1" t="s">
        <v>8</v>
      </c>
      <c r="F45" s="1" t="s">
        <v>26</v>
      </c>
      <c r="G45" s="1">
        <v>30</v>
      </c>
    </row>
    <row r="46" spans="1:7" outlineLevel="1" collapsed="1" x14ac:dyDescent="0.15">
      <c r="A46" s="1" t="s">
        <v>16</v>
      </c>
      <c r="B46" s="1" t="s">
        <v>102</v>
      </c>
      <c r="C46" s="1">
        <v>3</v>
      </c>
      <c r="D46" s="1" t="s">
        <v>18</v>
      </c>
      <c r="E46" s="12" t="s">
        <v>92</v>
      </c>
      <c r="F46" s="9"/>
      <c r="G46" s="9">
        <f>SUBTOTAL(9,G44:G45)</f>
        <v>63</v>
      </c>
    </row>
    <row r="47" spans="1:7" x14ac:dyDescent="0.15">
      <c r="A47" s="9"/>
      <c r="B47" s="9"/>
      <c r="C47" s="9"/>
      <c r="D47" s="9"/>
      <c r="E47" s="12" t="s">
        <v>100</v>
      </c>
      <c r="F47" s="9"/>
      <c r="G47" s="9">
        <f>SUBTOTAL(9,G2:G45)</f>
        <v>465</v>
      </c>
    </row>
  </sheetData>
  <sortState ref="A2:G33">
    <sortCondition ref="B2:B33"/>
    <sortCondition ref="C2:C33"/>
    <sortCondition ref="A2:A33"/>
    <sortCondition ref="E2:E33"/>
  </sortState>
  <phoneticPr fontId="3"/>
  <dataValidations count="2">
    <dataValidation imeMode="off" allowBlank="1" showInputMessage="1" showErrorMessage="1" sqref="G48:G1048576 G1:G4 G6:G11 G13 G15 G17 G19 G21:G23 G25:G26 G28:G31 G33:G36 G38:G39 G41:G42 G44:G45 C1:C46 C48:C1048576"/>
    <dataValidation imeMode="on" allowBlank="1" showInputMessage="1" showErrorMessage="1" sqref="D1:F4 D6:F11 D13:F13 D15:F15 D17:F17 D19:F19 D21:F23 D25:F26 D28:F31 D33:F36 D38:F39 D41:F42 D44:F45 D48:F1048576 D5 D12 D14 D16 D18 D20 D24 D27 D32 D37 D40 D43 D46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4" workbookViewId="0">
      <selection activeCell="C22" sqref="C22"/>
    </sheetView>
  </sheetViews>
  <sheetFormatPr defaultRowHeight="13.5" outlineLevelCol="1" x14ac:dyDescent="0.15"/>
  <cols>
    <col min="2" max="2" width="33.75" bestFit="1" customWidth="1"/>
    <col min="3" max="3" width="20.125" bestFit="1" customWidth="1"/>
    <col min="4" max="4" width="20.125" customWidth="1"/>
    <col min="5" max="8" width="10" hidden="1" customWidth="1" outlineLevel="1"/>
    <col min="9" max="9" width="6.875" style="8" customWidth="1" collapsed="1"/>
    <col min="10" max="12" width="6.875" style="8" customWidth="1"/>
    <col min="13" max="13" width="10" bestFit="1" customWidth="1"/>
  </cols>
  <sheetData>
    <row r="1" spans="1:13" ht="27" x14ac:dyDescent="0.15">
      <c r="A1" t="s">
        <v>83</v>
      </c>
      <c r="B1" t="s">
        <v>60</v>
      </c>
      <c r="C1" t="s">
        <v>78</v>
      </c>
      <c r="D1" t="s">
        <v>91</v>
      </c>
      <c r="E1" t="s">
        <v>84</v>
      </c>
      <c r="I1" s="8" t="s">
        <v>85</v>
      </c>
      <c r="M1" t="s">
        <v>86</v>
      </c>
    </row>
    <row r="2" spans="1:13" ht="27" x14ac:dyDescent="0.15">
      <c r="I2" s="8" t="s">
        <v>87</v>
      </c>
      <c r="J2" s="8" t="s">
        <v>88</v>
      </c>
      <c r="K2" s="8" t="s">
        <v>89</v>
      </c>
      <c r="L2" s="8" t="s">
        <v>90</v>
      </c>
    </row>
    <row r="3" spans="1:13" x14ac:dyDescent="0.15">
      <c r="I3" s="8">
        <v>61</v>
      </c>
      <c r="J3" s="8">
        <v>42</v>
      </c>
      <c r="K3" s="8">
        <v>82</v>
      </c>
      <c r="L3" s="8">
        <v>45</v>
      </c>
    </row>
    <row r="4" spans="1:13" ht="27" x14ac:dyDescent="0.15">
      <c r="B4" s="5" t="s">
        <v>71</v>
      </c>
      <c r="C4" s="1" t="s">
        <v>72</v>
      </c>
      <c r="D4" s="9">
        <v>945</v>
      </c>
    </row>
    <row r="5" spans="1:13" x14ac:dyDescent="0.15">
      <c r="B5" s="1" t="s">
        <v>73</v>
      </c>
      <c r="C5" s="1" t="s">
        <v>64</v>
      </c>
      <c r="D5" s="9">
        <v>972</v>
      </c>
    </row>
    <row r="6" spans="1:13" x14ac:dyDescent="0.15">
      <c r="B6" s="1" t="s">
        <v>81</v>
      </c>
      <c r="C6" s="1" t="s">
        <v>82</v>
      </c>
      <c r="D6" s="9">
        <v>540</v>
      </c>
    </row>
    <row r="7" spans="1:13" ht="27" x14ac:dyDescent="0.15">
      <c r="B7" s="6" t="s">
        <v>65</v>
      </c>
      <c r="C7" s="2" t="s">
        <v>66</v>
      </c>
      <c r="D7" s="10">
        <v>1728</v>
      </c>
    </row>
    <row r="8" spans="1:13" x14ac:dyDescent="0.15">
      <c r="B8" s="4" t="s">
        <v>76</v>
      </c>
      <c r="C8" s="1" t="s">
        <v>77</v>
      </c>
      <c r="D8" s="9">
        <v>1815</v>
      </c>
    </row>
    <row r="9" spans="1:13" ht="27" x14ac:dyDescent="0.15">
      <c r="B9" s="6" t="s">
        <v>74</v>
      </c>
      <c r="C9" s="2" t="s">
        <v>75</v>
      </c>
      <c r="D9" s="10">
        <v>2571</v>
      </c>
    </row>
    <row r="10" spans="1:13" x14ac:dyDescent="0.15">
      <c r="B10" s="5" t="s">
        <v>79</v>
      </c>
      <c r="C10" s="1" t="s">
        <v>80</v>
      </c>
      <c r="D10" s="10">
        <v>1815</v>
      </c>
    </row>
    <row r="11" spans="1:13" x14ac:dyDescent="0.15">
      <c r="B11" s="5" t="s">
        <v>63</v>
      </c>
      <c r="C11" s="1" t="s">
        <v>64</v>
      </c>
      <c r="D11" s="9">
        <v>864</v>
      </c>
    </row>
    <row r="12" spans="1:13" x14ac:dyDescent="0.15">
      <c r="B12" s="7" t="s">
        <v>69</v>
      </c>
      <c r="C12" s="2" t="s">
        <v>70</v>
      </c>
      <c r="D12" s="10">
        <v>0</v>
      </c>
    </row>
    <row r="13" spans="1:13" x14ac:dyDescent="0.15">
      <c r="B13" s="4" t="s">
        <v>61</v>
      </c>
      <c r="C13" s="1" t="s">
        <v>62</v>
      </c>
      <c r="D13" s="9">
        <v>3456</v>
      </c>
    </row>
    <row r="14" spans="1:13" x14ac:dyDescent="0.15">
      <c r="B14" s="4" t="s">
        <v>67</v>
      </c>
      <c r="C14" s="1" t="s">
        <v>68</v>
      </c>
      <c r="D14" s="10">
        <v>1728</v>
      </c>
    </row>
  </sheetData>
  <sortState ref="B2:C18">
    <sortCondition ref="B2:B18"/>
  </sortState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B1" workbookViewId="0">
      <selection activeCell="G23" sqref="G23"/>
    </sheetView>
  </sheetViews>
  <sheetFormatPr defaultRowHeight="13.5" outlineLevelCol="1" x14ac:dyDescent="0.15"/>
  <cols>
    <col min="1" max="1" width="7.125" customWidth="1" outlineLevel="1"/>
    <col min="2" max="2" width="9.25" bestFit="1" customWidth="1"/>
    <col min="3" max="3" width="5.25" bestFit="1" customWidth="1"/>
    <col min="4" max="4" width="36.125" bestFit="1" customWidth="1"/>
    <col min="5" max="5" width="36.5" bestFit="1" customWidth="1"/>
    <col min="6" max="6" width="10" hidden="1" customWidth="1" outlineLevel="1"/>
    <col min="7" max="7" width="13.625" bestFit="1" customWidth="1" collapsed="1"/>
    <col min="9" max="9" width="13.875" customWidth="1"/>
    <col min="12" max="12" width="18.375" bestFit="1" customWidth="1"/>
  </cols>
  <sheetData>
    <row r="1" spans="1:12" ht="27.75" thickBot="1" x14ac:dyDescent="0.2">
      <c r="A1" s="19" t="s">
        <v>0</v>
      </c>
      <c r="B1" s="19" t="s">
        <v>101</v>
      </c>
      <c r="C1" s="19" t="s">
        <v>4</v>
      </c>
      <c r="D1" s="19" t="s">
        <v>1</v>
      </c>
      <c r="E1" s="19" t="s">
        <v>2</v>
      </c>
      <c r="F1" s="19" t="s">
        <v>10</v>
      </c>
      <c r="G1" s="19" t="s">
        <v>11</v>
      </c>
      <c r="H1" s="20" t="s">
        <v>107</v>
      </c>
      <c r="I1" s="21" t="s">
        <v>109</v>
      </c>
      <c r="J1" s="20" t="s">
        <v>108</v>
      </c>
      <c r="K1" s="22" t="s">
        <v>110</v>
      </c>
      <c r="L1" s="22" t="s">
        <v>111</v>
      </c>
    </row>
    <row r="2" spans="1:12" ht="14.25" thickTop="1" x14ac:dyDescent="0.15">
      <c r="A2" s="15" t="s">
        <v>16</v>
      </c>
      <c r="B2" s="15" t="s">
        <v>27</v>
      </c>
      <c r="C2" s="15">
        <v>1</v>
      </c>
      <c r="D2" s="16" t="s">
        <v>7</v>
      </c>
      <c r="E2" s="16" t="s">
        <v>104</v>
      </c>
      <c r="F2" s="15" t="s">
        <v>58</v>
      </c>
      <c r="G2" s="17"/>
      <c r="H2" s="18">
        <v>6567</v>
      </c>
      <c r="I2" s="18">
        <v>0</v>
      </c>
      <c r="J2" s="18">
        <v>0</v>
      </c>
      <c r="K2" s="18">
        <f t="shared" ref="K2:K18" si="0">SUM(H2:J2)</f>
        <v>6567</v>
      </c>
      <c r="L2" s="16"/>
    </row>
    <row r="3" spans="1:12" x14ac:dyDescent="0.15">
      <c r="A3" s="2" t="s">
        <v>16</v>
      </c>
      <c r="B3" s="2" t="s">
        <v>27</v>
      </c>
      <c r="C3" s="2">
        <v>2</v>
      </c>
      <c r="D3" s="1" t="s">
        <v>7</v>
      </c>
      <c r="E3" s="1" t="s">
        <v>105</v>
      </c>
      <c r="F3" s="1" t="s">
        <v>33</v>
      </c>
      <c r="G3" s="2">
        <v>24</v>
      </c>
      <c r="H3" s="14">
        <v>8374</v>
      </c>
      <c r="I3" s="14"/>
      <c r="J3" s="14"/>
      <c r="K3" s="14">
        <f t="shared" si="0"/>
        <v>8374</v>
      </c>
      <c r="L3" s="1"/>
    </row>
    <row r="4" spans="1:12" ht="14.25" thickBot="1" x14ac:dyDescent="0.2">
      <c r="A4" s="23" t="s">
        <v>16</v>
      </c>
      <c r="B4" s="23" t="s">
        <v>27</v>
      </c>
      <c r="C4" s="23">
        <v>3</v>
      </c>
      <c r="D4" s="22" t="s">
        <v>7</v>
      </c>
      <c r="E4" s="22" t="s">
        <v>106</v>
      </c>
      <c r="F4" s="23" t="s">
        <v>38</v>
      </c>
      <c r="G4" s="23">
        <v>15</v>
      </c>
      <c r="H4" s="24">
        <v>8000</v>
      </c>
      <c r="I4" s="24"/>
      <c r="J4" s="24"/>
      <c r="K4" s="24">
        <f t="shared" si="0"/>
        <v>8000</v>
      </c>
      <c r="L4" s="22" t="s">
        <v>112</v>
      </c>
    </row>
    <row r="5" spans="1:12" ht="14.25" thickTop="1" x14ac:dyDescent="0.15">
      <c r="A5" s="15" t="s">
        <v>16</v>
      </c>
      <c r="B5" s="15" t="s">
        <v>29</v>
      </c>
      <c r="C5" s="15">
        <v>1</v>
      </c>
      <c r="D5" s="16" t="s">
        <v>42</v>
      </c>
      <c r="E5" s="16"/>
      <c r="F5" s="15" t="s">
        <v>48</v>
      </c>
      <c r="G5" s="17"/>
      <c r="H5" s="18"/>
      <c r="I5" s="18"/>
      <c r="J5" s="18"/>
      <c r="K5" s="18">
        <f t="shared" si="0"/>
        <v>0</v>
      </c>
      <c r="L5" s="16"/>
    </row>
    <row r="6" spans="1:12" x14ac:dyDescent="0.15">
      <c r="A6" s="2" t="s">
        <v>16</v>
      </c>
      <c r="B6" s="2" t="s">
        <v>29</v>
      </c>
      <c r="C6" s="2">
        <v>1</v>
      </c>
      <c r="D6" s="1" t="s">
        <v>41</v>
      </c>
      <c r="E6" s="1"/>
      <c r="F6" s="2" t="s">
        <v>50</v>
      </c>
      <c r="G6" s="13"/>
      <c r="H6" s="14">
        <v>15184</v>
      </c>
      <c r="I6" s="14"/>
      <c r="J6" s="14"/>
      <c r="K6" s="14">
        <f t="shared" si="0"/>
        <v>15184</v>
      </c>
      <c r="L6" s="1"/>
    </row>
    <row r="7" spans="1:12" x14ac:dyDescent="0.15">
      <c r="A7" s="2" t="s">
        <v>16</v>
      </c>
      <c r="B7" s="2" t="s">
        <v>29</v>
      </c>
      <c r="C7" s="2">
        <v>1</v>
      </c>
      <c r="D7" s="1" t="s">
        <v>44</v>
      </c>
      <c r="E7" s="1"/>
      <c r="F7" s="2" t="s">
        <v>52</v>
      </c>
      <c r="G7" s="13"/>
      <c r="H7" s="14">
        <f>13889-I7</f>
        <v>12889</v>
      </c>
      <c r="I7" s="14">
        <v>1000</v>
      </c>
      <c r="J7" s="14"/>
      <c r="K7" s="14">
        <f t="shared" si="0"/>
        <v>13889</v>
      </c>
      <c r="L7" s="1"/>
    </row>
    <row r="8" spans="1:12" x14ac:dyDescent="0.15">
      <c r="A8" s="2" t="s">
        <v>16</v>
      </c>
      <c r="B8" s="2" t="s">
        <v>29</v>
      </c>
      <c r="C8" s="2">
        <v>1</v>
      </c>
      <c r="D8" s="1" t="s">
        <v>45</v>
      </c>
      <c r="E8" s="1"/>
      <c r="F8" s="2" t="s">
        <v>54</v>
      </c>
      <c r="G8" s="1">
        <v>0</v>
      </c>
      <c r="H8" s="14">
        <v>0</v>
      </c>
      <c r="I8" s="14"/>
      <c r="J8" s="14"/>
      <c r="K8" s="14">
        <f t="shared" si="0"/>
        <v>0</v>
      </c>
      <c r="L8" s="1"/>
    </row>
    <row r="9" spans="1:12" x14ac:dyDescent="0.15">
      <c r="A9" s="2" t="s">
        <v>16</v>
      </c>
      <c r="B9" s="2" t="s">
        <v>29</v>
      </c>
      <c r="C9" s="2">
        <v>1</v>
      </c>
      <c r="D9" s="1" t="s">
        <v>46</v>
      </c>
      <c r="E9" s="1"/>
      <c r="F9" s="2" t="s">
        <v>56</v>
      </c>
      <c r="G9" s="2">
        <v>0</v>
      </c>
      <c r="H9" s="14">
        <v>0</v>
      </c>
      <c r="I9" s="14"/>
      <c r="J9" s="14"/>
      <c r="K9" s="14">
        <f t="shared" si="0"/>
        <v>0</v>
      </c>
      <c r="L9" s="1"/>
    </row>
    <row r="10" spans="1:12" x14ac:dyDescent="0.15">
      <c r="A10" s="2" t="s">
        <v>16</v>
      </c>
      <c r="B10" s="2" t="s">
        <v>29</v>
      </c>
      <c r="C10" s="2">
        <v>2</v>
      </c>
      <c r="D10" s="1" t="s">
        <v>34</v>
      </c>
      <c r="E10" s="1" t="s">
        <v>35</v>
      </c>
      <c r="F10" s="1" t="s">
        <v>20</v>
      </c>
      <c r="G10" s="2">
        <v>8</v>
      </c>
      <c r="H10" s="14">
        <f>26640-SUM(I10:J10)</f>
        <v>13940</v>
      </c>
      <c r="I10" s="14">
        <v>1000</v>
      </c>
      <c r="J10" s="14">
        <f>5700+6000</f>
        <v>11700</v>
      </c>
      <c r="K10" s="14">
        <f t="shared" si="0"/>
        <v>26640</v>
      </c>
      <c r="L10" s="1"/>
    </row>
    <row r="11" spans="1:12" x14ac:dyDescent="0.15">
      <c r="A11" s="2" t="s">
        <v>16</v>
      </c>
      <c r="B11" s="2" t="s">
        <v>29</v>
      </c>
      <c r="C11" s="2">
        <v>2</v>
      </c>
      <c r="D11" s="1" t="s">
        <v>18</v>
      </c>
      <c r="E11" s="1" t="s">
        <v>37</v>
      </c>
      <c r="F11" s="1" t="s">
        <v>22</v>
      </c>
      <c r="G11" s="2">
        <v>8</v>
      </c>
      <c r="H11" s="14">
        <v>14649</v>
      </c>
      <c r="I11" s="14"/>
      <c r="J11" s="14"/>
      <c r="K11" s="14">
        <f t="shared" si="0"/>
        <v>14649</v>
      </c>
      <c r="L11" s="1"/>
    </row>
    <row r="12" spans="1:12" x14ac:dyDescent="0.15">
      <c r="A12" s="2" t="s">
        <v>16</v>
      </c>
      <c r="B12" s="2" t="s">
        <v>29</v>
      </c>
      <c r="C12" s="2">
        <v>2</v>
      </c>
      <c r="D12" s="1" t="s">
        <v>30</v>
      </c>
      <c r="E12" s="1" t="s">
        <v>31</v>
      </c>
      <c r="F12" s="1" t="s">
        <v>20</v>
      </c>
      <c r="G12" s="2">
        <v>3</v>
      </c>
      <c r="H12" s="14">
        <v>13940</v>
      </c>
      <c r="I12" s="14"/>
      <c r="J12" s="14"/>
      <c r="K12" s="14">
        <f t="shared" si="0"/>
        <v>13940</v>
      </c>
      <c r="L12" s="1"/>
    </row>
    <row r="13" spans="1:12" x14ac:dyDescent="0.15">
      <c r="A13" s="2" t="s">
        <v>16</v>
      </c>
      <c r="B13" s="2" t="s">
        <v>29</v>
      </c>
      <c r="C13" s="2">
        <v>2</v>
      </c>
      <c r="D13" s="1" t="s">
        <v>17</v>
      </c>
      <c r="E13" s="1" t="s">
        <v>36</v>
      </c>
      <c r="F13" s="1" t="s">
        <v>22</v>
      </c>
      <c r="G13" s="2">
        <v>23</v>
      </c>
      <c r="H13" s="14">
        <v>7179</v>
      </c>
      <c r="I13" s="14"/>
      <c r="J13" s="14"/>
      <c r="K13" s="14">
        <f t="shared" si="0"/>
        <v>7179</v>
      </c>
      <c r="L13" s="1"/>
    </row>
    <row r="14" spans="1:12" x14ac:dyDescent="0.15">
      <c r="A14" s="2" t="s">
        <v>16</v>
      </c>
      <c r="B14" s="2" t="s">
        <v>29</v>
      </c>
      <c r="C14" s="1">
        <v>3</v>
      </c>
      <c r="D14" s="1" t="s">
        <v>18</v>
      </c>
      <c r="E14" s="1" t="s">
        <v>37</v>
      </c>
      <c r="F14" s="2" t="s">
        <v>39</v>
      </c>
      <c r="G14" s="2">
        <v>15</v>
      </c>
      <c r="H14" s="14">
        <v>4986</v>
      </c>
      <c r="I14" s="14"/>
      <c r="J14" s="14"/>
      <c r="K14" s="14">
        <f t="shared" si="0"/>
        <v>4986</v>
      </c>
      <c r="L14" s="1"/>
    </row>
    <row r="15" spans="1:12" ht="14.25" thickBot="1" x14ac:dyDescent="0.2">
      <c r="A15" s="23" t="s">
        <v>16</v>
      </c>
      <c r="B15" s="23" t="s">
        <v>29</v>
      </c>
      <c r="C15" s="22">
        <v>4</v>
      </c>
      <c r="D15" s="22" t="s">
        <v>23</v>
      </c>
      <c r="E15" s="22"/>
      <c r="F15" s="23" t="s">
        <v>40</v>
      </c>
      <c r="G15" s="23">
        <v>2</v>
      </c>
      <c r="H15" s="24">
        <v>0</v>
      </c>
      <c r="I15" s="24"/>
      <c r="J15" s="24"/>
      <c r="K15" s="24">
        <f t="shared" si="0"/>
        <v>0</v>
      </c>
      <c r="L15" s="22"/>
    </row>
    <row r="16" spans="1:12" ht="14.25" thickTop="1" x14ac:dyDescent="0.15">
      <c r="A16" s="15" t="s">
        <v>5</v>
      </c>
      <c r="B16" s="16" t="s">
        <v>102</v>
      </c>
      <c r="C16" s="16">
        <v>1</v>
      </c>
      <c r="D16" s="16" t="s">
        <v>7</v>
      </c>
      <c r="E16" s="16" t="s">
        <v>8</v>
      </c>
      <c r="F16" s="15"/>
      <c r="G16" s="17"/>
      <c r="H16" s="18">
        <f>8005-I16</f>
        <v>7005</v>
      </c>
      <c r="I16" s="18">
        <v>1000</v>
      </c>
      <c r="J16" s="18"/>
      <c r="K16" s="18">
        <f t="shared" si="0"/>
        <v>8005</v>
      </c>
      <c r="L16" s="16"/>
    </row>
    <row r="17" spans="1:12" x14ac:dyDescent="0.15">
      <c r="A17" s="2" t="s">
        <v>5</v>
      </c>
      <c r="B17" s="1" t="s">
        <v>102</v>
      </c>
      <c r="C17" s="1">
        <v>1</v>
      </c>
      <c r="D17" s="1" t="s">
        <v>6</v>
      </c>
      <c r="E17" s="1" t="s">
        <v>9</v>
      </c>
      <c r="F17" s="2"/>
      <c r="G17" s="13"/>
      <c r="H17" s="14">
        <f>7033-I17</f>
        <v>6033</v>
      </c>
      <c r="I17" s="14">
        <v>1000</v>
      </c>
      <c r="J17" s="14"/>
      <c r="K17" s="14">
        <f t="shared" si="0"/>
        <v>7033</v>
      </c>
      <c r="L17" s="1"/>
    </row>
    <row r="18" spans="1:12" x14ac:dyDescent="0.15">
      <c r="A18" s="2" t="s">
        <v>16</v>
      </c>
      <c r="B18" s="1" t="s">
        <v>102</v>
      </c>
      <c r="C18" s="1">
        <v>1</v>
      </c>
      <c r="D18" s="1" t="s">
        <v>18</v>
      </c>
      <c r="E18" s="1" t="s">
        <v>8</v>
      </c>
      <c r="F18" s="2"/>
      <c r="G18" s="13"/>
      <c r="H18" s="14">
        <f>8005-I18</f>
        <v>7005</v>
      </c>
      <c r="I18" s="14">
        <v>1000</v>
      </c>
      <c r="J18" s="14"/>
      <c r="K18" s="14">
        <f t="shared" si="0"/>
        <v>8005</v>
      </c>
      <c r="L18" s="1"/>
    </row>
    <row r="19" spans="1:12" x14ac:dyDescent="0.15">
      <c r="A19" s="2" t="s">
        <v>16</v>
      </c>
      <c r="B19" s="1" t="s">
        <v>102</v>
      </c>
      <c r="C19" s="1">
        <v>1</v>
      </c>
      <c r="D19" s="1" t="s">
        <v>17</v>
      </c>
      <c r="E19" s="1" t="s">
        <v>9</v>
      </c>
      <c r="F19" s="2"/>
      <c r="G19" s="13"/>
      <c r="H19" s="14">
        <f>8005-I19</f>
        <v>7005</v>
      </c>
      <c r="I19" s="14">
        <v>1000</v>
      </c>
      <c r="J19" s="14"/>
      <c r="K19" s="14">
        <f>SUM(H19:J19)</f>
        <v>8005</v>
      </c>
      <c r="L19" s="1"/>
    </row>
    <row r="20" spans="1:12" x14ac:dyDescent="0.15">
      <c r="A20" s="1" t="s">
        <v>5</v>
      </c>
      <c r="B20" s="1" t="s">
        <v>102</v>
      </c>
      <c r="C20" s="1">
        <v>2</v>
      </c>
      <c r="D20" s="1" t="s">
        <v>7</v>
      </c>
      <c r="E20" s="25" t="s">
        <v>8</v>
      </c>
      <c r="F20" s="1"/>
      <c r="G20" s="1">
        <v>45</v>
      </c>
      <c r="H20" s="14">
        <f>K20-I20</f>
        <v>10758</v>
      </c>
      <c r="I20" s="14">
        <v>1000</v>
      </c>
      <c r="J20" s="14"/>
      <c r="K20" s="14">
        <v>11758</v>
      </c>
      <c r="L20" s="1"/>
    </row>
    <row r="21" spans="1:12" x14ac:dyDescent="0.15">
      <c r="A21" s="1" t="s">
        <v>5</v>
      </c>
      <c r="B21" s="1" t="s">
        <v>102</v>
      </c>
      <c r="C21" s="1">
        <v>2</v>
      </c>
      <c r="D21" s="1" t="s">
        <v>6</v>
      </c>
      <c r="E21" s="25" t="s">
        <v>9</v>
      </c>
      <c r="F21" s="1"/>
      <c r="G21" s="1">
        <v>82</v>
      </c>
      <c r="H21" s="14">
        <f t="shared" ref="H21:H24" si="1">K21-I21</f>
        <v>10758</v>
      </c>
      <c r="I21" s="14">
        <v>1000</v>
      </c>
      <c r="J21" s="14"/>
      <c r="K21" s="14">
        <v>11758</v>
      </c>
      <c r="L21" s="1"/>
    </row>
    <row r="22" spans="1:12" x14ac:dyDescent="0.15">
      <c r="A22" s="1" t="s">
        <v>16</v>
      </c>
      <c r="B22" s="1" t="s">
        <v>102</v>
      </c>
      <c r="C22" s="1">
        <v>2</v>
      </c>
      <c r="D22" s="1" t="s">
        <v>18</v>
      </c>
      <c r="E22" s="25" t="s">
        <v>8</v>
      </c>
      <c r="F22" s="1"/>
      <c r="G22" s="1">
        <v>42</v>
      </c>
      <c r="H22" s="14">
        <f t="shared" si="1"/>
        <v>11628</v>
      </c>
      <c r="I22" s="14">
        <v>1000</v>
      </c>
      <c r="J22" s="14"/>
      <c r="K22" s="14">
        <v>12628</v>
      </c>
      <c r="L22" s="1"/>
    </row>
    <row r="23" spans="1:12" x14ac:dyDescent="0.15">
      <c r="A23" s="1" t="s">
        <v>16</v>
      </c>
      <c r="B23" s="1" t="s">
        <v>102</v>
      </c>
      <c r="C23" s="1">
        <v>2</v>
      </c>
      <c r="D23" s="1" t="s">
        <v>17</v>
      </c>
      <c r="E23" s="25" t="s">
        <v>9</v>
      </c>
      <c r="F23" s="1"/>
      <c r="G23" s="1">
        <v>61</v>
      </c>
      <c r="H23" s="14">
        <f t="shared" si="1"/>
        <v>11628</v>
      </c>
      <c r="I23" s="14">
        <v>1000</v>
      </c>
      <c r="J23" s="14"/>
      <c r="K23" s="14">
        <v>12628</v>
      </c>
      <c r="L23" s="1"/>
    </row>
    <row r="24" spans="1:12" x14ac:dyDescent="0.15">
      <c r="A24" s="1" t="s">
        <v>5</v>
      </c>
      <c r="B24" s="1" t="s">
        <v>102</v>
      </c>
      <c r="C24" s="1">
        <v>3</v>
      </c>
      <c r="D24" s="1" t="s">
        <v>7</v>
      </c>
      <c r="E24" s="25" t="s">
        <v>8</v>
      </c>
      <c r="F24" s="1"/>
      <c r="G24" s="1">
        <v>69</v>
      </c>
      <c r="H24" s="14">
        <f t="shared" si="1"/>
        <v>7776</v>
      </c>
      <c r="I24" s="14">
        <v>1000</v>
      </c>
      <c r="J24" s="14"/>
      <c r="K24" s="14">
        <v>8776</v>
      </c>
      <c r="L24" s="1"/>
    </row>
    <row r="25" spans="1:12" x14ac:dyDescent="0.15">
      <c r="A25" s="1" t="s">
        <v>16</v>
      </c>
      <c r="B25" s="1" t="s">
        <v>102</v>
      </c>
      <c r="C25" s="1">
        <v>3</v>
      </c>
      <c r="D25" s="1" t="s">
        <v>23</v>
      </c>
      <c r="E25" s="25" t="s">
        <v>24</v>
      </c>
      <c r="F25" s="1"/>
      <c r="G25" s="1">
        <v>5</v>
      </c>
      <c r="H25" s="14">
        <f>K25-I25</f>
        <v>7776</v>
      </c>
      <c r="I25" s="14">
        <v>1000</v>
      </c>
      <c r="J25" s="14"/>
      <c r="K25" s="14">
        <v>8776</v>
      </c>
      <c r="L25" s="1"/>
    </row>
  </sheetData>
  <phoneticPr fontId="3"/>
  <dataValidations count="2">
    <dataValidation imeMode="on" allowBlank="1" showInputMessage="1" showErrorMessage="1" sqref="D20:D25 D1:F19"/>
    <dataValidation imeMode="off" allowBlank="1" showInputMessage="1" showErrorMessage="1" sqref="G1:G19 C1:C25 H1:J1048576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学科・コースごとの人数集計</vt:lpstr>
      <vt:lpstr>Sheet2</vt:lpstr>
      <vt:lpstr>コース別テキスト代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</dc:creator>
  <cp:lastModifiedBy>morinaka</cp:lastModifiedBy>
  <dcterms:created xsi:type="dcterms:W3CDTF">2017-03-21T01:06:38Z</dcterms:created>
  <dcterms:modified xsi:type="dcterms:W3CDTF">2017-04-05T00:39:03Z</dcterms:modified>
</cp:coreProperties>
</file>