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平成30年度カリキュラム\新カリキュラム\"/>
    </mc:Choice>
  </mc:AlternateContent>
  <bookViews>
    <workbookView xWindow="120" yWindow="60" windowWidth="18317" windowHeight="11674" xr2:uid="{00000000-000D-0000-FFFF-FFFF00000000}"/>
  </bookViews>
  <sheets>
    <sheet name="コンピュータ教育学院＿一般" sheetId="9" r:id="rId1"/>
    <sheet name="コンピュータ教育学院＿グローバル" sheetId="10" r:id="rId2"/>
  </sheets>
  <definedNames>
    <definedName name="_xlnm.Print_Area" localSheetId="1">コンピュータ教育学院＿グローバル!$A$3:$Z$43</definedName>
    <definedName name="_xlnm.Print_Area" localSheetId="0">コンピュータ教育学院＿一般!$A$3:$Z$103</definedName>
  </definedNames>
  <calcPr calcId="171027"/>
</workbook>
</file>

<file path=xl/calcChain.xml><?xml version="1.0" encoding="utf-8"?>
<calcChain xmlns="http://schemas.openxmlformats.org/spreadsheetml/2006/main">
  <c r="J41" i="10" l="1"/>
  <c r="H41" i="10"/>
  <c r="X36" i="10"/>
  <c r="W36" i="10"/>
  <c r="K36" i="10"/>
  <c r="J36" i="10"/>
  <c r="Y35" i="10"/>
  <c r="R35" i="10" s="1"/>
  <c r="L35" i="10"/>
  <c r="E35" i="10" s="1"/>
  <c r="Y34" i="10"/>
  <c r="R34" i="10"/>
  <c r="U41" i="10" s="1"/>
  <c r="L34" i="10"/>
  <c r="E34" i="10" s="1"/>
  <c r="Y33" i="10"/>
  <c r="R33" i="10"/>
  <c r="L33" i="10"/>
  <c r="E33" i="10" s="1"/>
  <c r="Y32" i="10"/>
  <c r="R32" i="10" s="1"/>
  <c r="L32" i="10"/>
  <c r="E32" i="10" s="1"/>
  <c r="Y31" i="10"/>
  <c r="R31" i="10" s="1"/>
  <c r="L31" i="10"/>
  <c r="E31" i="10" s="1"/>
  <c r="Y30" i="10"/>
  <c r="R30" i="10" s="1"/>
  <c r="L30" i="10"/>
  <c r="E30" i="10" s="1"/>
  <c r="Y29" i="10"/>
  <c r="R29" i="10" s="1"/>
  <c r="L29" i="10"/>
  <c r="E29" i="10" s="1"/>
  <c r="X28" i="10"/>
  <c r="W28" i="10"/>
  <c r="K28" i="10"/>
  <c r="J28" i="10"/>
  <c r="Y27" i="10"/>
  <c r="R27" i="10" s="1"/>
  <c r="L27" i="10"/>
  <c r="E27" i="10" s="1"/>
  <c r="Y26" i="10"/>
  <c r="R26" i="10" s="1"/>
  <c r="L26" i="10"/>
  <c r="E26" i="10" s="1"/>
  <c r="Y25" i="10"/>
  <c r="R25" i="10" s="1"/>
  <c r="L25" i="10"/>
  <c r="E25" i="10" s="1"/>
  <c r="Y24" i="10"/>
  <c r="R24" i="10" s="1"/>
  <c r="L24" i="10"/>
  <c r="E24" i="10" s="1"/>
  <c r="Y23" i="10"/>
  <c r="R23" i="10"/>
  <c r="L23" i="10"/>
  <c r="E23" i="10" s="1"/>
  <c r="Y22" i="10"/>
  <c r="R22" i="10" s="1"/>
  <c r="L22" i="10"/>
  <c r="E22" i="10" s="1"/>
  <c r="Y21" i="10"/>
  <c r="R21" i="10" s="1"/>
  <c r="L21" i="10"/>
  <c r="E21" i="10" s="1"/>
  <c r="Y20" i="10"/>
  <c r="R20" i="10"/>
  <c r="L20" i="10"/>
  <c r="E20" i="10" s="1"/>
  <c r="Y19" i="10"/>
  <c r="R19" i="10"/>
  <c r="L19" i="10"/>
  <c r="E19" i="10" s="1"/>
  <c r="Y18" i="10"/>
  <c r="L18" i="10"/>
  <c r="E18" i="10" s="1"/>
  <c r="X17" i="10"/>
  <c r="W17" i="10"/>
  <c r="K17" i="10"/>
  <c r="J17" i="10"/>
  <c r="Y16" i="10"/>
  <c r="R16" i="10"/>
  <c r="L16" i="10"/>
  <c r="E16" i="10" s="1"/>
  <c r="Y15" i="10"/>
  <c r="R15" i="10"/>
  <c r="L15" i="10"/>
  <c r="E15" i="10" s="1"/>
  <c r="Y14" i="10"/>
  <c r="R14" i="10" s="1"/>
  <c r="L14" i="10"/>
  <c r="E14" i="10" s="1"/>
  <c r="Y13" i="10"/>
  <c r="R13" i="10" s="1"/>
  <c r="L13" i="10"/>
  <c r="E13" i="10" s="1"/>
  <c r="Y12" i="10"/>
  <c r="R12" i="10" s="1"/>
  <c r="L12" i="10"/>
  <c r="E12" i="10" s="1"/>
  <c r="Y11" i="10"/>
  <c r="R11" i="10" s="1"/>
  <c r="L11" i="10"/>
  <c r="E11" i="10" s="1"/>
  <c r="Y10" i="10"/>
  <c r="R10" i="10"/>
  <c r="L10" i="10"/>
  <c r="E10" i="10" s="1"/>
  <c r="Y9" i="10"/>
  <c r="R9" i="10" s="1"/>
  <c r="L9" i="10"/>
  <c r="E9" i="10" s="1"/>
  <c r="Y8" i="10"/>
  <c r="R8" i="10" s="1"/>
  <c r="L8" i="10"/>
  <c r="E8" i="10" s="1"/>
  <c r="Y7" i="10"/>
  <c r="R7" i="10" s="1"/>
  <c r="L7" i="10"/>
  <c r="E7" i="10" s="1"/>
  <c r="Y6" i="10"/>
  <c r="R6" i="10" s="1"/>
  <c r="L6" i="10"/>
  <c r="E6" i="10" s="1"/>
  <c r="Y28" i="10" l="1"/>
  <c r="E36" i="10"/>
  <c r="L41" i="10" s="1"/>
  <c r="U39" i="10"/>
  <c r="H40" i="10"/>
  <c r="U40" i="10"/>
  <c r="Y36" i="10"/>
  <c r="W41" i="10"/>
  <c r="R17" i="10"/>
  <c r="Y39" i="10" s="1"/>
  <c r="Y17" i="10"/>
  <c r="R18" i="10"/>
  <c r="W40" i="10" s="1"/>
  <c r="H39" i="10"/>
  <c r="J40" i="10"/>
  <c r="E28" i="10"/>
  <c r="L40" i="10" s="1"/>
  <c r="E17" i="10"/>
  <c r="L39" i="10" s="1"/>
  <c r="J39" i="10"/>
  <c r="L17" i="10"/>
  <c r="L28" i="10"/>
  <c r="L36" i="10"/>
  <c r="W39" i="10"/>
  <c r="R36" i="10"/>
  <c r="Y41" i="10" s="1"/>
  <c r="V41" i="10" s="1"/>
  <c r="U42" i="10" l="1"/>
  <c r="K40" i="10"/>
  <c r="L42" i="10"/>
  <c r="R28" i="10"/>
  <c r="Y40" i="10" s="1"/>
  <c r="Y42" i="10" s="1"/>
  <c r="V42" i="10" s="1"/>
  <c r="V39" i="10"/>
  <c r="I40" i="10"/>
  <c r="X39" i="10"/>
  <c r="W42" i="10"/>
  <c r="X41" i="10"/>
  <c r="I39" i="10"/>
  <c r="H42" i="10"/>
  <c r="I42" i="10" s="1"/>
  <c r="K39" i="10"/>
  <c r="J42" i="10"/>
  <c r="J78" i="9"/>
  <c r="E81" i="9"/>
  <c r="L81" i="9"/>
  <c r="K87" i="9"/>
  <c r="J87" i="9"/>
  <c r="J96" i="9"/>
  <c r="K96" i="9"/>
  <c r="K42" i="10" l="1"/>
  <c r="V40" i="10"/>
  <c r="X40" i="10"/>
  <c r="X42" i="10"/>
  <c r="L84" i="9"/>
  <c r="E84" i="9" s="1"/>
  <c r="L86" i="9" l="1"/>
  <c r="L89" i="9" l="1"/>
  <c r="E89" i="9" s="1"/>
  <c r="L93" i="9" l="1"/>
  <c r="E93" i="9" s="1"/>
  <c r="L92" i="9"/>
  <c r="E92" i="9" s="1"/>
  <c r="K78" i="9" l="1"/>
  <c r="Y30" i="9" l="1"/>
  <c r="R30" i="9" s="1"/>
  <c r="L30" i="9"/>
  <c r="E30" i="9" s="1"/>
  <c r="Y28" i="9"/>
  <c r="R28" i="9" s="1"/>
  <c r="L28" i="9"/>
  <c r="E28" i="9" s="1"/>
  <c r="Y24" i="9"/>
  <c r="R24" i="9" s="1"/>
  <c r="L24" i="9"/>
  <c r="E24" i="9" s="1"/>
  <c r="Y22" i="9"/>
  <c r="R22" i="9" s="1"/>
  <c r="L22" i="9"/>
  <c r="E22" i="9" s="1"/>
  <c r="Y13" i="9"/>
  <c r="R13" i="9" s="1"/>
  <c r="L13" i="9"/>
  <c r="E13" i="9" s="1"/>
  <c r="L74" i="9" l="1"/>
  <c r="E74" i="9" s="1"/>
  <c r="L83" i="9" l="1"/>
  <c r="E83" i="9" s="1"/>
  <c r="L90" i="9"/>
  <c r="E90" i="9" s="1"/>
  <c r="L91" i="9"/>
  <c r="L94" i="9"/>
  <c r="L76" i="9"/>
  <c r="E76" i="9" s="1"/>
  <c r="Y23" i="9"/>
  <c r="R23" i="9" s="1"/>
  <c r="L23" i="9"/>
  <c r="E23" i="9" s="1"/>
  <c r="Y36" i="9"/>
  <c r="R36" i="9" s="1"/>
  <c r="Y37" i="9"/>
  <c r="R37" i="9" s="1"/>
  <c r="Y39" i="9"/>
  <c r="R39" i="9" s="1"/>
  <c r="L36" i="9"/>
  <c r="E36" i="9" s="1"/>
  <c r="L37" i="9"/>
  <c r="E37" i="9" s="1"/>
  <c r="L39" i="9"/>
  <c r="E39" i="9" s="1"/>
  <c r="L40" i="9"/>
  <c r="L41" i="9"/>
  <c r="E41" i="9" s="1"/>
  <c r="Y27" i="9"/>
  <c r="R27" i="9" s="1"/>
  <c r="L27" i="9"/>
  <c r="E27" i="9" s="1"/>
  <c r="Y26" i="9"/>
  <c r="R26" i="9" s="1"/>
  <c r="L26" i="9"/>
  <c r="E26" i="9" s="1"/>
  <c r="Y12" i="9"/>
  <c r="R12" i="9" s="1"/>
  <c r="L12" i="9"/>
  <c r="E12" i="9" s="1"/>
  <c r="Y9" i="9"/>
  <c r="R9" i="9" s="1"/>
  <c r="Y10" i="9"/>
  <c r="R10" i="9" s="1"/>
  <c r="L9" i="9"/>
  <c r="E9" i="9" s="1"/>
  <c r="L10" i="9"/>
  <c r="E10" i="9" s="1"/>
  <c r="Y25" i="9" l="1"/>
  <c r="R25" i="9" s="1"/>
  <c r="L25" i="9"/>
  <c r="E25" i="9" s="1"/>
  <c r="Y11" i="9"/>
  <c r="R11" i="9" s="1"/>
  <c r="L11" i="9"/>
  <c r="E11" i="9" s="1"/>
  <c r="Y15" i="9"/>
  <c r="R15" i="9" s="1"/>
  <c r="L15" i="9"/>
  <c r="E15" i="9" s="1"/>
  <c r="Y16" i="9" l="1"/>
  <c r="R16" i="9" s="1"/>
  <c r="L16" i="9"/>
  <c r="E16" i="9" s="1"/>
  <c r="Y31" i="9" l="1"/>
  <c r="R31" i="9" s="1"/>
  <c r="L31" i="9"/>
  <c r="E31" i="9" s="1"/>
  <c r="L61" i="9" l="1"/>
  <c r="E61" i="9" s="1"/>
  <c r="Y35" i="9" l="1"/>
  <c r="L95" i="9"/>
  <c r="E95" i="9" s="1"/>
  <c r="E94" i="9"/>
  <c r="H102" i="9" s="1"/>
  <c r="E91" i="9"/>
  <c r="L88" i="9"/>
  <c r="E86" i="9"/>
  <c r="L85" i="9"/>
  <c r="E85" i="9" s="1"/>
  <c r="H101" i="9" s="1"/>
  <c r="L82" i="9"/>
  <c r="E82" i="9" s="1"/>
  <c r="L80" i="9"/>
  <c r="E80" i="9" s="1"/>
  <c r="L79" i="9"/>
  <c r="L77" i="9"/>
  <c r="E77" i="9" s="1"/>
  <c r="L75" i="9"/>
  <c r="E75" i="9" s="1"/>
  <c r="L73" i="9"/>
  <c r="E73" i="9" s="1"/>
  <c r="L72" i="9"/>
  <c r="E72" i="9" s="1"/>
  <c r="L71" i="9"/>
  <c r="E71" i="9" s="1"/>
  <c r="L70" i="9"/>
  <c r="L69" i="9"/>
  <c r="E69" i="9" s="1"/>
  <c r="L68" i="9"/>
  <c r="E68" i="9" s="1"/>
  <c r="L67" i="9"/>
  <c r="E67" i="9" s="1"/>
  <c r="K66" i="9"/>
  <c r="J66" i="9"/>
  <c r="L65" i="9"/>
  <c r="E65" i="9" s="1"/>
  <c r="L64" i="9"/>
  <c r="E64" i="9" s="1"/>
  <c r="L63" i="9"/>
  <c r="E63" i="9" s="1"/>
  <c r="L62" i="9"/>
  <c r="E62" i="9" s="1"/>
  <c r="L60" i="9"/>
  <c r="E60" i="9" s="1"/>
  <c r="L59" i="9"/>
  <c r="E59" i="9" s="1"/>
  <c r="L58" i="9"/>
  <c r="E58" i="9" s="1"/>
  <c r="L57" i="9"/>
  <c r="E57" i="9" s="1"/>
  <c r="L56" i="9"/>
  <c r="E56" i="9" s="1"/>
  <c r="L55" i="9"/>
  <c r="E55" i="9" s="1"/>
  <c r="K34" i="9"/>
  <c r="J34" i="9"/>
  <c r="L96" i="9" l="1"/>
  <c r="E88" i="9"/>
  <c r="L66" i="9"/>
  <c r="L78" i="9"/>
  <c r="H99" i="9"/>
  <c r="L87" i="9"/>
  <c r="H100" i="9"/>
  <c r="E70" i="9"/>
  <c r="J100" i="9" s="1"/>
  <c r="E66" i="9"/>
  <c r="L99" i="9" s="1"/>
  <c r="E79" i="9"/>
  <c r="J99" i="9"/>
  <c r="E96" i="9" l="1"/>
  <c r="L102" i="9" s="1"/>
  <c r="I102" i="9" s="1"/>
  <c r="J102" i="9"/>
  <c r="K102" i="9" s="1"/>
  <c r="E78" i="9"/>
  <c r="L100" i="9" s="1"/>
  <c r="K100" i="9" s="1"/>
  <c r="I99" i="9"/>
  <c r="H103" i="9"/>
  <c r="E87" i="9"/>
  <c r="J101" i="9"/>
  <c r="K99" i="9"/>
  <c r="I100" i="9" l="1"/>
  <c r="L101" i="9"/>
  <c r="L103" i="9" s="1"/>
  <c r="I103" i="9" s="1"/>
  <c r="J103" i="9"/>
  <c r="I101" i="9" l="1"/>
  <c r="K101" i="9"/>
  <c r="K103" i="9"/>
  <c r="Y17" i="9" l="1"/>
  <c r="R17" i="9" s="1"/>
  <c r="L17" i="9"/>
  <c r="E17" i="9" s="1"/>
  <c r="Y14" i="9"/>
  <c r="R14" i="9" s="1"/>
  <c r="L14" i="9"/>
  <c r="E14" i="9" s="1"/>
  <c r="L42" i="9" l="1"/>
  <c r="E42" i="9" s="1"/>
  <c r="K43" i="9" l="1"/>
  <c r="J43" i="9"/>
  <c r="Y8" i="9" l="1"/>
  <c r="R8" i="9" s="1"/>
  <c r="Y7" i="9"/>
  <c r="L7" i="9"/>
  <c r="E7" i="9" s="1"/>
  <c r="X43" i="9"/>
  <c r="W43" i="9"/>
  <c r="Y42" i="9"/>
  <c r="R42" i="9" s="1"/>
  <c r="Y41" i="9"/>
  <c r="R41" i="9" s="1"/>
  <c r="Y40" i="9"/>
  <c r="R40" i="9" s="1"/>
  <c r="X34" i="9"/>
  <c r="W34" i="9"/>
  <c r="Y33" i="9"/>
  <c r="R33" i="9" s="1"/>
  <c r="Y32" i="9"/>
  <c r="R32" i="9" s="1"/>
  <c r="Y29" i="9"/>
  <c r="R29" i="9" s="1"/>
  <c r="Y21" i="9"/>
  <c r="R21" i="9" s="1"/>
  <c r="Y20" i="9"/>
  <c r="X19" i="9"/>
  <c r="W19" i="9"/>
  <c r="Y18" i="9"/>
  <c r="R18" i="9" s="1"/>
  <c r="U47" i="9" l="1"/>
  <c r="Y43" i="9"/>
  <c r="Y19" i="9"/>
  <c r="U48" i="9"/>
  <c r="U46" i="9"/>
  <c r="R35" i="9"/>
  <c r="W48" i="9" s="1"/>
  <c r="R7" i="9"/>
  <c r="W46" i="9" s="1"/>
  <c r="Y34" i="9"/>
  <c r="R20" i="9"/>
  <c r="W47" i="9" s="1"/>
  <c r="U49" i="9" l="1"/>
  <c r="W49" i="9"/>
  <c r="R34" i="9"/>
  <c r="Y47" i="9" s="1"/>
  <c r="X47" i="9" s="1"/>
  <c r="R19" i="9"/>
  <c r="Y46" i="9" s="1"/>
  <c r="R43" i="9"/>
  <c r="Y48" i="9" s="1"/>
  <c r="V48" i="9" s="1"/>
  <c r="L21" i="9"/>
  <c r="E21" i="9" s="1"/>
  <c r="X46" i="9" l="1"/>
  <c r="Y49" i="9"/>
  <c r="X49" i="9" s="1"/>
  <c r="V47" i="9"/>
  <c r="X48" i="9"/>
  <c r="V46" i="9"/>
  <c r="V49" i="9" l="1"/>
  <c r="E40" i="9" l="1"/>
  <c r="L35" i="9"/>
  <c r="L33" i="9"/>
  <c r="E33" i="9" s="1"/>
  <c r="L32" i="9"/>
  <c r="E32" i="9" s="1"/>
  <c r="L29" i="9"/>
  <c r="E29" i="9" s="1"/>
  <c r="L20" i="9"/>
  <c r="E20" i="9" s="1"/>
  <c r="K19" i="9"/>
  <c r="J19" i="9"/>
  <c r="L18" i="9"/>
  <c r="E18" i="9" s="1"/>
  <c r="L8" i="9"/>
  <c r="E8" i="9" s="1"/>
  <c r="H46" i="9" l="1"/>
  <c r="H47" i="9"/>
  <c r="L43" i="9"/>
  <c r="J46" i="9"/>
  <c r="L19" i="9"/>
  <c r="J47" i="9"/>
  <c r="E35" i="9"/>
  <c r="H48" i="9"/>
  <c r="L34" i="9"/>
  <c r="J48" i="9" l="1"/>
  <c r="J49" i="9" s="1"/>
  <c r="E43" i="9"/>
  <c r="L48" i="9" s="1"/>
  <c r="H49" i="9"/>
  <c r="E19" i="9"/>
  <c r="L46" i="9" s="1"/>
  <c r="I46" i="9" s="1"/>
  <c r="E34" i="9"/>
  <c r="L47" i="9" s="1"/>
  <c r="K46" i="9" l="1"/>
  <c r="L49" i="9"/>
  <c r="I49" i="9" s="1"/>
  <c r="I47" i="9"/>
  <c r="K47" i="9"/>
  <c r="K49" i="9" l="1"/>
</calcChain>
</file>

<file path=xl/sharedStrings.xml><?xml version="1.0" encoding="utf-8"?>
<sst xmlns="http://schemas.openxmlformats.org/spreadsheetml/2006/main" count="705" uniqueCount="138">
  <si>
    <t>○</t>
    <phoneticPr fontId="1"/>
  </si>
  <si>
    <t>○</t>
  </si>
  <si>
    <t>アルゴリズム</t>
  </si>
  <si>
    <t>講義</t>
    <rPh sb="0" eb="2">
      <t>コウギ</t>
    </rPh>
    <phoneticPr fontId="5"/>
  </si>
  <si>
    <t>実技</t>
    <rPh sb="0" eb="2">
      <t>ジツギ</t>
    </rPh>
    <phoneticPr fontId="5"/>
  </si>
  <si>
    <t>学科名</t>
    <rPh sb="0" eb="2">
      <t>ガッカ</t>
    </rPh>
    <rPh sb="2" eb="3">
      <t>メイ</t>
    </rPh>
    <phoneticPr fontId="5"/>
  </si>
  <si>
    <t>科目</t>
    <rPh sb="0" eb="2">
      <t>カモク</t>
    </rPh>
    <phoneticPr fontId="5"/>
  </si>
  <si>
    <t>必須・選択の別</t>
    <rPh sb="0" eb="2">
      <t>ヒッス</t>
    </rPh>
    <rPh sb="3" eb="5">
      <t>センタク</t>
    </rPh>
    <rPh sb="6" eb="7">
      <t>ベツ</t>
    </rPh>
    <phoneticPr fontId="5"/>
  </si>
  <si>
    <t>年間授業時間数</t>
    <rPh sb="0" eb="2">
      <t>ネンカン</t>
    </rPh>
    <rPh sb="2" eb="4">
      <t>ジュギョウ</t>
    </rPh>
    <rPh sb="4" eb="7">
      <t>ジカンスウ</t>
    </rPh>
    <phoneticPr fontId="5"/>
  </si>
  <si>
    <t>分類</t>
    <rPh sb="0" eb="2">
      <t>ブンルイ</t>
    </rPh>
    <phoneticPr fontId="5"/>
  </si>
  <si>
    <t>授業方法</t>
    <rPh sb="0" eb="2">
      <t>ジュギョウ</t>
    </rPh>
    <rPh sb="2" eb="4">
      <t>ホウホウ</t>
    </rPh>
    <phoneticPr fontId="5"/>
  </si>
  <si>
    <t>週授業時間数</t>
    <phoneticPr fontId="5"/>
  </si>
  <si>
    <t>週授業時間数</t>
    <rPh sb="0" eb="1">
      <t>シュウ</t>
    </rPh>
    <rPh sb="1" eb="3">
      <t>ジュギョウ</t>
    </rPh>
    <rPh sb="3" eb="6">
      <t>ジカンスウ</t>
    </rPh>
    <phoneticPr fontId="5"/>
  </si>
  <si>
    <t>一般</t>
    <rPh sb="0" eb="2">
      <t>イッパン</t>
    </rPh>
    <phoneticPr fontId="5"/>
  </si>
  <si>
    <t>専門</t>
    <rPh sb="0" eb="2">
      <t>センモン</t>
    </rPh>
    <phoneticPr fontId="5"/>
  </si>
  <si>
    <t>前期</t>
    <rPh sb="0" eb="2">
      <t>ゼンキ</t>
    </rPh>
    <phoneticPr fontId="5"/>
  </si>
  <si>
    <t>後期</t>
    <rPh sb="0" eb="2">
      <t>コウキ</t>
    </rPh>
    <phoneticPr fontId="5"/>
  </si>
  <si>
    <t>パソコン入門</t>
    <rPh sb="4" eb="6">
      <t>ニュウモン</t>
    </rPh>
    <phoneticPr fontId="5"/>
  </si>
  <si>
    <t>○</t>
    <phoneticPr fontId="5"/>
  </si>
  <si>
    <t>計</t>
    <rPh sb="0" eb="1">
      <t>ケイ</t>
    </rPh>
    <phoneticPr fontId="5"/>
  </si>
  <si>
    <t>学年</t>
    <rPh sb="0" eb="2">
      <t>ガクネン</t>
    </rPh>
    <phoneticPr fontId="5"/>
  </si>
  <si>
    <t>１年</t>
    <rPh sb="1" eb="2">
      <t>ネン</t>
    </rPh>
    <phoneticPr fontId="5"/>
  </si>
  <si>
    <t>２年</t>
    <rPh sb="1" eb="2">
      <t>ネン</t>
    </rPh>
    <phoneticPr fontId="5"/>
  </si>
  <si>
    <t>３年</t>
    <rPh sb="1" eb="2">
      <t>ネン</t>
    </rPh>
    <phoneticPr fontId="5"/>
  </si>
  <si>
    <t>実習</t>
    <rPh sb="0" eb="2">
      <t>ジッシュウ</t>
    </rPh>
    <phoneticPr fontId="5"/>
  </si>
  <si>
    <t>オブジェクト指向</t>
    <phoneticPr fontId="1"/>
  </si>
  <si>
    <t>クラブ活動</t>
    <rPh sb="3" eb="5">
      <t>カツドウ</t>
    </rPh>
    <phoneticPr fontId="5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</si>
  <si>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5"/>
  </si>
  <si>
    <t>情報処理技術学科　
２年次</t>
    <rPh sb="6" eb="8">
      <t>ガッカ</t>
    </rPh>
    <rPh sb="11" eb="13">
      <t>ネンジ</t>
    </rPh>
    <phoneticPr fontId="5"/>
  </si>
  <si>
    <t>クラブ活動</t>
  </si>
  <si>
    <t>キャリアプランⅡ（就職）</t>
    <phoneticPr fontId="1"/>
  </si>
  <si>
    <t>○</t>
    <phoneticPr fontId="1"/>
  </si>
  <si>
    <t>キャリアプランⅠ（就職）</t>
    <phoneticPr fontId="1"/>
  </si>
  <si>
    <t>クラブ活動</t>
    <phoneticPr fontId="1"/>
  </si>
  <si>
    <t>クラブ活動</t>
    <phoneticPr fontId="1"/>
  </si>
  <si>
    <t>３年</t>
    <phoneticPr fontId="1"/>
  </si>
  <si>
    <t>４年</t>
    <phoneticPr fontId="1"/>
  </si>
  <si>
    <t>HTML・CSS</t>
    <phoneticPr fontId="1"/>
  </si>
  <si>
    <t>HTML・CSS</t>
  </si>
  <si>
    <t>データベース基礎（SQL含）</t>
    <rPh sb="12" eb="13">
      <t>フク</t>
    </rPh>
    <phoneticPr fontId="1"/>
  </si>
  <si>
    <t>キャリアプランⅠ（就職）</t>
    <phoneticPr fontId="1"/>
  </si>
  <si>
    <t>JAVA Script</t>
    <phoneticPr fontId="1"/>
  </si>
  <si>
    <t>Linux基礎</t>
    <rPh sb="5" eb="7">
      <t>キソ</t>
    </rPh>
    <phoneticPr fontId="1"/>
  </si>
  <si>
    <t>ネットワーク基礎</t>
    <phoneticPr fontId="1"/>
  </si>
  <si>
    <t>LPIC レベル１（Linux）</t>
    <phoneticPr fontId="1"/>
  </si>
  <si>
    <t>システムデザイン</t>
    <phoneticPr fontId="1"/>
  </si>
  <si>
    <t>Oracle Java Bronze対策</t>
    <phoneticPr fontId="1"/>
  </si>
  <si>
    <t>○</t>
    <phoneticPr fontId="1"/>
  </si>
  <si>
    <t>国家試験対策 テクノロジ系Ⅰ</t>
    <rPh sb="0" eb="2">
      <t>コッカ</t>
    </rPh>
    <rPh sb="2" eb="4">
      <t>シケン</t>
    </rPh>
    <rPh sb="4" eb="6">
      <t>タイサク</t>
    </rPh>
    <rPh sb="12" eb="13">
      <t>ケイ</t>
    </rPh>
    <phoneticPr fontId="5"/>
  </si>
  <si>
    <t>国家試験対策 マネジメント系Ⅰ</t>
    <rPh sb="13" eb="14">
      <t>ケイ</t>
    </rPh>
    <phoneticPr fontId="5"/>
  </si>
  <si>
    <t>国家試験対策  ストラテジ系Ⅰ</t>
    <rPh sb="13" eb="14">
      <t>ケイ</t>
    </rPh>
    <phoneticPr fontId="1"/>
  </si>
  <si>
    <t>python</t>
    <phoneticPr fontId="1"/>
  </si>
  <si>
    <t>○</t>
    <phoneticPr fontId="1"/>
  </si>
  <si>
    <t>国家試験対策</t>
    <rPh sb="0" eb="2">
      <t>コッカ</t>
    </rPh>
    <rPh sb="2" eb="4">
      <t>シケン</t>
    </rPh>
    <rPh sb="4" eb="6">
      <t>タイサク</t>
    </rPh>
    <phoneticPr fontId="5"/>
  </si>
  <si>
    <t>JAVA Ⅰ</t>
    <phoneticPr fontId="1"/>
  </si>
  <si>
    <t>JAVA Ⅱ</t>
    <phoneticPr fontId="1"/>
  </si>
  <si>
    <t>卒業制作（python）</t>
    <phoneticPr fontId="1"/>
  </si>
  <si>
    <t>データベース演習</t>
    <rPh sb="6" eb="8">
      <t>エンシュウ</t>
    </rPh>
    <phoneticPr fontId="1"/>
  </si>
  <si>
    <t>データベース演習</t>
    <rPh sb="6" eb="8">
      <t>エンシュウ</t>
    </rPh>
    <phoneticPr fontId="1"/>
  </si>
  <si>
    <t>フレームワーク（python）</t>
    <phoneticPr fontId="1"/>
  </si>
  <si>
    <t>卒業制作（JAVA）</t>
    <phoneticPr fontId="1"/>
  </si>
  <si>
    <t>システム設計演習</t>
    <rPh sb="4" eb="6">
      <t>セッケイ</t>
    </rPh>
    <rPh sb="6" eb="8">
      <t>エンシュウ</t>
    </rPh>
    <phoneticPr fontId="1"/>
  </si>
  <si>
    <t>IoT実習(python)</t>
    <rPh sb="3" eb="5">
      <t>ジッシュウ</t>
    </rPh>
    <phoneticPr fontId="1"/>
  </si>
  <si>
    <t>情報セキュリティ</t>
    <rPh sb="0" eb="2">
      <t>ジョウホウ</t>
    </rPh>
    <phoneticPr fontId="1"/>
  </si>
  <si>
    <t>選</t>
    <rPh sb="0" eb="1">
      <t>セン</t>
    </rPh>
    <phoneticPr fontId="1"/>
  </si>
  <si>
    <t>必</t>
    <rPh sb="0" eb="1">
      <t>ヒツ</t>
    </rPh>
    <phoneticPr fontId="1"/>
  </si>
  <si>
    <t>○</t>
    <phoneticPr fontId="1"/>
  </si>
  <si>
    <t>クラブ活動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</si>
  <si>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5"/>
  </si>
  <si>
    <t>情報システム学科　
２年次</t>
    <rPh sb="6" eb="8">
      <t>ガッカ</t>
    </rPh>
    <rPh sb="11" eb="13">
      <t>ネンジ</t>
    </rPh>
    <phoneticPr fontId="5"/>
  </si>
  <si>
    <t>情報システム学科
　３年次</t>
    <rPh sb="6" eb="8">
      <t>ガッカ</t>
    </rPh>
    <rPh sb="11" eb="13">
      <t>ネンジ</t>
    </rPh>
    <phoneticPr fontId="5"/>
  </si>
  <si>
    <t>経営情報学科　
１年次</t>
    <rPh sb="0" eb="2">
      <t>ケイエイ</t>
    </rPh>
    <rPh sb="2" eb="4">
      <t>ジョウホウ</t>
    </rPh>
    <rPh sb="4" eb="6">
      <t>ガッカ</t>
    </rPh>
    <rPh sb="9" eb="11">
      <t>ネンジ</t>
    </rPh>
    <phoneticPr fontId="5"/>
  </si>
  <si>
    <t>経営情報学科　
２年次</t>
    <rPh sb="0" eb="2">
      <t>ケイエイ</t>
    </rPh>
    <rPh sb="2" eb="4">
      <t>ジョウホウ</t>
    </rPh>
    <rPh sb="4" eb="6">
      <t>ガッカ</t>
    </rPh>
    <rPh sb="9" eb="11">
      <t>ネンジ</t>
    </rPh>
    <phoneticPr fontId="5"/>
  </si>
  <si>
    <t>経営情報学科
　３年次</t>
    <rPh sb="0" eb="2">
      <t>ケイエイ</t>
    </rPh>
    <rPh sb="2" eb="4">
      <t>ジョウホウ</t>
    </rPh>
    <rPh sb="4" eb="6">
      <t>ガッカ</t>
    </rPh>
    <rPh sb="9" eb="11">
      <t>ネンジ</t>
    </rPh>
    <phoneticPr fontId="5"/>
  </si>
  <si>
    <t>経営情報学科
　４年次</t>
    <rPh sb="0" eb="2">
      <t>ケイエイ</t>
    </rPh>
    <rPh sb="2" eb="4">
      <t>ジョウホウ</t>
    </rPh>
    <rPh sb="4" eb="6">
      <t>ガッカ</t>
    </rPh>
    <rPh sb="9" eb="11">
      <t>ネンジ</t>
    </rPh>
    <phoneticPr fontId="5"/>
  </si>
  <si>
    <t>Webアプリケーション制作</t>
    <phoneticPr fontId="1"/>
  </si>
  <si>
    <t>JAVA Ⅲ（サーブレット）</t>
    <phoneticPr fontId="1"/>
  </si>
  <si>
    <t>卒業制作</t>
    <phoneticPr fontId="1"/>
  </si>
  <si>
    <t>必</t>
    <rPh sb="0" eb="1">
      <t>ヒツ</t>
    </rPh>
    <phoneticPr fontId="5"/>
  </si>
  <si>
    <t>ITベンチャー起業入門</t>
    <rPh sb="7" eb="9">
      <t>キギョウ</t>
    </rPh>
    <rPh sb="9" eb="11">
      <t>ニュウモン</t>
    </rPh>
    <phoneticPr fontId="1"/>
  </si>
  <si>
    <t>アジャイル開発演習</t>
    <rPh sb="5" eb="7">
      <t>カイハツ</t>
    </rPh>
    <rPh sb="7" eb="9">
      <t>エンシュウ</t>
    </rPh>
    <phoneticPr fontId="1"/>
  </si>
  <si>
    <t>Webマーケティング</t>
    <phoneticPr fontId="1"/>
  </si>
  <si>
    <t>必</t>
    <rPh sb="0" eb="1">
      <t>ヒツ</t>
    </rPh>
    <phoneticPr fontId="1"/>
  </si>
  <si>
    <t>PHP</t>
    <phoneticPr fontId="1"/>
  </si>
  <si>
    <t>ネットワーク応用</t>
    <rPh sb="6" eb="8">
      <t>オウヨウ</t>
    </rPh>
    <phoneticPr fontId="1"/>
  </si>
  <si>
    <t>１．カリキュラム</t>
    <phoneticPr fontId="1"/>
  </si>
  <si>
    <t>１-３．経営情報学科（４年課程）</t>
    <rPh sb="4" eb="6">
      <t>ケイエイ</t>
    </rPh>
    <rPh sb="6" eb="8">
      <t>ジョウホウ</t>
    </rPh>
    <rPh sb="8" eb="10">
      <t>ガッカ</t>
    </rPh>
    <rPh sb="12" eb="13">
      <t>ネン</t>
    </rPh>
    <rPh sb="13" eb="15">
      <t>カテイ</t>
    </rPh>
    <phoneticPr fontId="1"/>
  </si>
  <si>
    <t>週授業時間数</t>
    <phoneticPr fontId="5"/>
  </si>
  <si>
    <t>パソコン入門</t>
  </si>
  <si>
    <t>必</t>
    <phoneticPr fontId="1"/>
  </si>
  <si>
    <t>必</t>
  </si>
  <si>
    <t>HTML・CSS</t>
    <phoneticPr fontId="1"/>
  </si>
  <si>
    <t>○</t>
    <phoneticPr fontId="1"/>
  </si>
  <si>
    <t>HTML・CSS</t>
    <phoneticPr fontId="1"/>
  </si>
  <si>
    <t>情報セキュリティ(モラル)</t>
    <phoneticPr fontId="1"/>
  </si>
  <si>
    <t>必</t>
    <phoneticPr fontId="1"/>
  </si>
  <si>
    <t>Microsoft Word</t>
    <phoneticPr fontId="1"/>
  </si>
  <si>
    <t>Microsoft Ｅｘｃｅｌ</t>
    <phoneticPr fontId="1"/>
  </si>
  <si>
    <t>日本語文法（Ｎ３）</t>
    <rPh sb="0" eb="3">
      <t>ニホンゴ</t>
    </rPh>
    <rPh sb="3" eb="5">
      <t>ブンポウ</t>
    </rPh>
    <phoneticPr fontId="1"/>
  </si>
  <si>
    <t>日本語 聴解（Ｎ３）</t>
    <rPh sb="0" eb="3">
      <t>ニホンゴ</t>
    </rPh>
    <rPh sb="4" eb="6">
      <t>チョウカイ</t>
    </rPh>
    <phoneticPr fontId="1"/>
  </si>
  <si>
    <t>日本語 読解（Ｎ３）</t>
    <rPh sb="0" eb="3">
      <t>ニホンゴ</t>
    </rPh>
    <rPh sb="4" eb="6">
      <t>ドッカイ</t>
    </rPh>
    <phoneticPr fontId="1"/>
  </si>
  <si>
    <t>漢字Ⅰ</t>
    <phoneticPr fontId="1"/>
  </si>
  <si>
    <t>日本語文法（Ｎ２）</t>
    <rPh sb="0" eb="3">
      <t>ニホンゴ</t>
    </rPh>
    <rPh sb="3" eb="5">
      <t>ブンポウ</t>
    </rPh>
    <phoneticPr fontId="1"/>
  </si>
  <si>
    <t>日本語 聴解（Ｎ２）</t>
    <rPh sb="0" eb="3">
      <t>ニホンゴ</t>
    </rPh>
    <rPh sb="4" eb="6">
      <t>チョウカイ</t>
    </rPh>
    <phoneticPr fontId="1"/>
  </si>
  <si>
    <t>日本語 読解（Ｎ２）</t>
    <rPh sb="0" eb="3">
      <t>ニホンゴ</t>
    </rPh>
    <rPh sb="4" eb="6">
      <t>ドッカイ</t>
    </rPh>
    <phoneticPr fontId="1"/>
  </si>
  <si>
    <t>必</t>
    <phoneticPr fontId="1"/>
  </si>
  <si>
    <t>○</t>
    <phoneticPr fontId="1"/>
  </si>
  <si>
    <t>Webアルバム制作</t>
    <rPh sb="7" eb="9">
      <t>セイサク</t>
    </rPh>
    <phoneticPr fontId="1"/>
  </si>
  <si>
    <t>卒業制作</t>
    <phoneticPr fontId="1"/>
  </si>
  <si>
    <t>キャリアプラン（就職）</t>
    <phoneticPr fontId="1"/>
  </si>
  <si>
    <t>パソコン入門</t>
    <phoneticPr fontId="1"/>
  </si>
  <si>
    <t>○</t>
    <phoneticPr fontId="1"/>
  </si>
  <si>
    <t>アルゴリズム</t>
    <phoneticPr fontId="1"/>
  </si>
  <si>
    <t>情報セキュリティ（モラル）</t>
    <phoneticPr fontId="1"/>
  </si>
  <si>
    <t>JAVA Ⅰ</t>
  </si>
  <si>
    <t>JAVA Ⅰ</t>
    <phoneticPr fontId="1"/>
  </si>
  <si>
    <t>JAVA Ⅱ</t>
  </si>
  <si>
    <t>JAVA Ⅱ</t>
    <phoneticPr fontId="1"/>
  </si>
  <si>
    <t>情報概論</t>
    <phoneticPr fontId="1"/>
  </si>
  <si>
    <t>JAVA Script</t>
    <phoneticPr fontId="1"/>
  </si>
  <si>
    <t>ＣＡＤ</t>
    <phoneticPr fontId="1"/>
  </si>
  <si>
    <t>データベース基礎（ＳＱＬ含）</t>
    <rPh sb="6" eb="8">
      <t>キソ</t>
    </rPh>
    <rPh sb="12" eb="13">
      <t>ガン</t>
    </rPh>
    <phoneticPr fontId="1"/>
  </si>
  <si>
    <t>漢字Ⅱ</t>
    <phoneticPr fontId="1"/>
  </si>
  <si>
    <t>キャリアプラン（就職・進学）</t>
    <phoneticPr fontId="1"/>
  </si>
  <si>
    <t>python</t>
    <phoneticPr fontId="1"/>
  </si>
  <si>
    <t>ｌｉｎｕｘ演習</t>
    <phoneticPr fontId="1"/>
  </si>
  <si>
    <t>データベース演習</t>
    <phoneticPr fontId="1"/>
  </si>
  <si>
    <t>ビジネスマナー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</si>
  <si>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</si>
  <si>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 一般コース）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</si>
  <si>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１-４．情報処理技術学科（２年課程 グローバルコース）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phoneticPr fontId="1"/>
  </si>
  <si>
    <t>１-５．情報システム学科（３年課程 グローバルコース）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</si>
  <si>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情報処理技術学科
１年次</t>
    <rPh sb="10" eb="12">
      <t>ネンジ</t>
    </rPh>
    <phoneticPr fontId="5"/>
  </si>
  <si>
    <t>情報処理技術学科
２年次</t>
    <rPh sb="10" eb="12">
      <t>ネンジ</t>
    </rPh>
    <phoneticPr fontId="5"/>
  </si>
  <si>
    <t>情報システム学科
１年次</t>
    <rPh sb="10" eb="12">
      <t>ネンジ</t>
    </rPh>
    <phoneticPr fontId="5"/>
  </si>
  <si>
    <t>情報システム学科
２年次</t>
    <rPh sb="10" eb="12">
      <t>ネンジ</t>
    </rPh>
    <phoneticPr fontId="5"/>
  </si>
  <si>
    <t>情報システム学科
　３年次</t>
    <rPh sb="0" eb="2">
      <t>ジョウホウ</t>
    </rPh>
    <rPh sb="6" eb="8">
      <t>ガッカ</t>
    </rPh>
    <rPh sb="11" eb="13">
      <t>ネンジ</t>
    </rPh>
    <phoneticPr fontId="5"/>
  </si>
  <si>
    <t>企</t>
    <rPh sb="0" eb="1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</si>
</sst>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8"/>
      <name val="ＭＳ Ｐ明朝"/>
      <family val="1"/>
      <charset val="128"/>
    </font>
    <font>
      <sz val="8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/>
    <xf numFmtId="0" fontId="6" fillId="0" borderId="0" xfId="1" applyFont="1"/>
    <xf numFmtId="0" fontId="6" fillId="0" borderId="0" xfId="1" applyFont="1" applyBorder="1" applyAlignment="1">
      <alignment horizontal="center" vertical="center" wrapText="1"/>
    </xf>
    <xf numFmtId="0" fontId="4" fillId="0" borderId="0" xfId="1" applyBorder="1" applyAlignment="1">
      <alignment horizontal="center" vertical="center" wrapText="1"/>
    </xf>
    <xf numFmtId="0" fontId="6" fillId="0" borderId="0" xfId="1" applyFont="1" applyBorder="1"/>
    <xf numFmtId="0" fontId="6" fillId="0" borderId="17" xfId="1" applyFont="1" applyFill="1" applyBorder="1" applyAlignment="1">
      <alignment horizontal="center"/>
    </xf>
    <xf numFmtId="0" fontId="6" fillId="0" borderId="17" xfId="1" applyFont="1" applyFill="1" applyBorder="1"/>
    <xf numFmtId="0" fontId="6" fillId="0" borderId="19" xfId="1" applyFont="1" applyFill="1" applyBorder="1"/>
    <xf numFmtId="0" fontId="4" fillId="0" borderId="0" xfId="1" applyAlignment="1">
      <alignment horizontal="center"/>
    </xf>
    <xf numFmtId="0" fontId="6" fillId="0" borderId="11" xfId="1" applyFont="1" applyFill="1" applyBorder="1" applyAlignment="1">
      <alignment horizontal="center"/>
    </xf>
    <xf numFmtId="0" fontId="6" fillId="0" borderId="13" xfId="1" applyFont="1" applyFill="1" applyBorder="1" applyAlignment="1">
      <alignment horizontal="center"/>
    </xf>
    <xf numFmtId="0" fontId="6" fillId="0" borderId="14" xfId="1" applyFont="1" applyFill="1" applyBorder="1" applyAlignment="1">
      <alignment horizontal="center"/>
    </xf>
    <xf numFmtId="0" fontId="4" fillId="0" borderId="19" xfId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  <xf numFmtId="0" fontId="6" fillId="0" borderId="24" xfId="1" applyFont="1" applyFill="1" applyBorder="1"/>
    <xf numFmtId="0" fontId="6" fillId="0" borderId="23" xfId="1" applyFont="1" applyFill="1" applyBorder="1" applyAlignment="1">
      <alignment horizontal="center"/>
    </xf>
    <xf numFmtId="0" fontId="6" fillId="0" borderId="23" xfId="1" applyFont="1" applyFill="1" applyBorder="1"/>
    <xf numFmtId="0" fontId="6" fillId="0" borderId="22" xfId="1" applyFont="1" applyFill="1" applyBorder="1"/>
    <xf numFmtId="0" fontId="6" fillId="0" borderId="22" xfId="1" applyFont="1" applyFill="1" applyBorder="1" applyAlignment="1">
      <alignment horizontal="center"/>
    </xf>
    <xf numFmtId="0" fontId="4" fillId="0" borderId="19" xfId="1" applyFill="1" applyBorder="1" applyAlignment="1">
      <alignment horizontal="center" vertical="center" wrapText="1"/>
    </xf>
    <xf numFmtId="0" fontId="6" fillId="0" borderId="0" xfId="1" applyFont="1" applyFill="1" applyBorder="1"/>
    <xf numFmtId="0" fontId="4" fillId="0" borderId="0" xfId="1" applyFill="1" applyBorder="1" applyAlignment="1">
      <alignment horizontal="left" vertical="top"/>
    </xf>
    <xf numFmtId="0" fontId="7" fillId="0" borderId="15" xfId="1" applyFont="1" applyBorder="1" applyAlignment="1">
      <alignment horizontal="center" vertical="center" textRotation="255" wrapText="1"/>
    </xf>
    <xf numFmtId="0" fontId="6" fillId="0" borderId="15" xfId="1" applyFont="1" applyFill="1" applyBorder="1"/>
    <xf numFmtId="0" fontId="6" fillId="0" borderId="15" xfId="1" applyFont="1" applyFill="1" applyBorder="1" applyAlignment="1">
      <alignment horizontal="center"/>
    </xf>
    <xf numFmtId="0" fontId="6" fillId="0" borderId="0" xfId="1" applyFont="1" applyFill="1"/>
    <xf numFmtId="0" fontId="4" fillId="0" borderId="0" xfId="1" applyAlignment="1">
      <alignment shrinkToFit="1"/>
    </xf>
    <xf numFmtId="0" fontId="6" fillId="0" borderId="0" xfId="1" applyFont="1" applyAlignment="1">
      <alignment shrinkToFit="1"/>
    </xf>
    <xf numFmtId="0" fontId="6" fillId="0" borderId="24" xfId="1" applyFont="1" applyFill="1" applyBorder="1" applyAlignment="1">
      <alignment horizontal="center" shrinkToFit="1"/>
    </xf>
    <xf numFmtId="0" fontId="4" fillId="0" borderId="0" xfId="1" applyFill="1" applyBorder="1" applyAlignment="1">
      <alignment horizontal="left" vertical="top" shrinkToFit="1"/>
    </xf>
    <xf numFmtId="0" fontId="4" fillId="0" borderId="0" xfId="1" applyFill="1" applyBorder="1" applyAlignment="1"/>
    <xf numFmtId="0" fontId="4" fillId="0" borderId="19" xfId="1" applyFill="1" applyBorder="1" applyAlignment="1">
      <alignment horizontal="center" vertical="center" wrapText="1"/>
    </xf>
    <xf numFmtId="0" fontId="6" fillId="0" borderId="33" xfId="1" applyFont="1" applyFill="1" applyBorder="1" applyAlignment="1">
      <alignment shrinkToFit="1"/>
    </xf>
    <xf numFmtId="0" fontId="6" fillId="0" borderId="34" xfId="1" applyFont="1" applyFill="1" applyBorder="1" applyAlignment="1">
      <alignment horizontal="center"/>
    </xf>
    <xf numFmtId="0" fontId="6" fillId="0" borderId="35" xfId="1" applyFont="1" applyFill="1" applyBorder="1"/>
    <xf numFmtId="0" fontId="6" fillId="0" borderId="34" xfId="1" applyFont="1" applyFill="1" applyBorder="1"/>
    <xf numFmtId="0" fontId="6" fillId="0" borderId="36" xfId="1" applyFont="1" applyFill="1" applyBorder="1" applyAlignment="1">
      <alignment shrinkToFit="1"/>
    </xf>
    <xf numFmtId="0" fontId="6" fillId="0" borderId="37" xfId="1" applyFont="1" applyFill="1" applyBorder="1" applyAlignment="1">
      <alignment horizontal="center"/>
    </xf>
    <xf numFmtId="0" fontId="6" fillId="0" borderId="38" xfId="1" applyFont="1" applyFill="1" applyBorder="1"/>
    <xf numFmtId="0" fontId="6" fillId="0" borderId="37" xfId="1" applyFont="1" applyFill="1" applyBorder="1"/>
    <xf numFmtId="0" fontId="6" fillId="0" borderId="39" xfId="1" applyFont="1" applyFill="1" applyBorder="1" applyAlignment="1">
      <alignment horizontal="center"/>
    </xf>
    <xf numFmtId="0" fontId="6" fillId="0" borderId="39" xfId="1" applyFont="1" applyFill="1" applyBorder="1"/>
    <xf numFmtId="0" fontId="6" fillId="0" borderId="40" xfId="1" applyFont="1" applyFill="1" applyBorder="1" applyAlignment="1">
      <alignment shrinkToFit="1"/>
    </xf>
    <xf numFmtId="0" fontId="6" fillId="0" borderId="41" xfId="1" applyFont="1" applyFill="1" applyBorder="1" applyAlignment="1">
      <alignment horizontal="center"/>
    </xf>
    <xf numFmtId="0" fontId="6" fillId="0" borderId="42" xfId="1" applyFont="1" applyFill="1" applyBorder="1"/>
    <xf numFmtId="0" fontId="6" fillId="0" borderId="41" xfId="1" applyFont="1" applyFill="1" applyBorder="1"/>
    <xf numFmtId="0" fontId="6" fillId="0" borderId="43" xfId="1" applyFont="1" applyFill="1" applyBorder="1" applyAlignment="1">
      <alignment horizontal="center"/>
    </xf>
    <xf numFmtId="0" fontId="6" fillId="0" borderId="43" xfId="1" applyFont="1" applyFill="1" applyBorder="1"/>
    <xf numFmtId="0" fontId="6" fillId="0" borderId="44" xfId="1" applyFont="1" applyFill="1" applyBorder="1" applyAlignment="1">
      <alignment horizontal="center"/>
    </xf>
    <xf numFmtId="0" fontId="6" fillId="0" borderId="44" xfId="1" applyFont="1" applyFill="1" applyBorder="1"/>
    <xf numFmtId="0" fontId="6" fillId="0" borderId="21" xfId="1" applyFont="1" applyFill="1" applyBorder="1" applyAlignment="1">
      <alignment horizontal="center" shrinkToFit="1"/>
    </xf>
    <xf numFmtId="0" fontId="6" fillId="0" borderId="16" xfId="1" applyFont="1" applyFill="1" applyBorder="1" applyAlignment="1">
      <alignment horizontal="center" shrinkToFit="1"/>
    </xf>
    <xf numFmtId="0" fontId="6" fillId="0" borderId="15" xfId="1" applyFont="1" applyFill="1" applyBorder="1" applyAlignment="1">
      <alignment horizontal="center" shrinkToFit="1"/>
    </xf>
    <xf numFmtId="0" fontId="4" fillId="0" borderId="0" xfId="1" applyFill="1"/>
    <xf numFmtId="0" fontId="4" fillId="0" borderId="0" xfId="1" applyFill="1" applyAlignment="1">
      <alignment shrinkToFit="1"/>
    </xf>
    <xf numFmtId="0" fontId="4" fillId="0" borderId="17" xfId="1" applyFill="1" applyBorder="1" applyAlignment="1">
      <alignment horizontal="center"/>
    </xf>
    <xf numFmtId="0" fontId="4" fillId="0" borderId="0" xfId="1" applyFill="1" applyAlignment="1">
      <alignment horizontal="center"/>
    </xf>
    <xf numFmtId="176" fontId="4" fillId="0" borderId="4" xfId="1" applyNumberFormat="1" applyFill="1" applyBorder="1"/>
    <xf numFmtId="9" fontId="4" fillId="0" borderId="27" xfId="1" applyNumberFormat="1" applyFill="1" applyBorder="1"/>
    <xf numFmtId="176" fontId="4" fillId="0" borderId="1" xfId="1" applyNumberFormat="1" applyFill="1" applyBorder="1"/>
    <xf numFmtId="9" fontId="4" fillId="0" borderId="28" xfId="1" applyNumberFormat="1" applyFill="1" applyBorder="1"/>
    <xf numFmtId="176" fontId="4" fillId="0" borderId="11" xfId="1" applyNumberFormat="1" applyFill="1" applyBorder="1"/>
    <xf numFmtId="176" fontId="4" fillId="0" borderId="5" xfId="1" applyNumberFormat="1" applyFill="1" applyBorder="1"/>
    <xf numFmtId="9" fontId="4" fillId="0" borderId="29" xfId="1" applyNumberFormat="1" applyFill="1" applyBorder="1"/>
    <xf numFmtId="176" fontId="4" fillId="0" borderId="2" xfId="1" applyNumberFormat="1" applyFill="1" applyBorder="1"/>
    <xf numFmtId="9" fontId="4" fillId="0" borderId="30" xfId="1" applyNumberFormat="1" applyFill="1" applyBorder="1"/>
    <xf numFmtId="176" fontId="4" fillId="0" borderId="13" xfId="1" applyNumberFormat="1" applyFill="1" applyBorder="1"/>
    <xf numFmtId="176" fontId="4" fillId="0" borderId="6" xfId="1" applyNumberFormat="1" applyFill="1" applyBorder="1"/>
    <xf numFmtId="9" fontId="4" fillId="0" borderId="31" xfId="1" applyNumberFormat="1" applyFill="1" applyBorder="1"/>
    <xf numFmtId="176" fontId="4" fillId="0" borderId="3" xfId="1" applyNumberFormat="1" applyFill="1" applyBorder="1"/>
    <xf numFmtId="9" fontId="4" fillId="0" borderId="32" xfId="1" applyNumberFormat="1" applyFill="1" applyBorder="1"/>
    <xf numFmtId="176" fontId="4" fillId="0" borderId="14" xfId="1" applyNumberFormat="1" applyFill="1" applyBorder="1"/>
    <xf numFmtId="0" fontId="6" fillId="0" borderId="36" xfId="1" applyFont="1" applyFill="1" applyBorder="1" applyAlignment="1">
      <alignment vertical="center" shrinkToFit="1"/>
    </xf>
    <xf numFmtId="0" fontId="6" fillId="0" borderId="46" xfId="1" applyFont="1" applyFill="1" applyBorder="1" applyAlignment="1">
      <alignment shrinkToFit="1"/>
    </xf>
    <xf numFmtId="0" fontId="6" fillId="0" borderId="47" xfId="1" applyFont="1" applyFill="1" applyBorder="1" applyAlignment="1">
      <alignment horizontal="center"/>
    </xf>
    <xf numFmtId="0" fontId="6" fillId="0" borderId="47" xfId="1" applyFont="1" applyFill="1" applyBorder="1"/>
    <xf numFmtId="0" fontId="6" fillId="2" borderId="33" xfId="1" applyFont="1" applyFill="1" applyBorder="1" applyAlignment="1">
      <alignment shrinkToFit="1"/>
    </xf>
    <xf numFmtId="0" fontId="6" fillId="2" borderId="34" xfId="1" applyFont="1" applyFill="1" applyBorder="1" applyAlignment="1">
      <alignment horizontal="center"/>
    </xf>
    <xf numFmtId="0" fontId="6" fillId="2" borderId="34" xfId="1" applyFont="1" applyFill="1" applyBorder="1"/>
    <xf numFmtId="0" fontId="6" fillId="2" borderId="43" xfId="1" applyFont="1" applyFill="1" applyBorder="1" applyAlignment="1">
      <alignment horizontal="center"/>
    </xf>
    <xf numFmtId="0" fontId="6" fillId="2" borderId="43" xfId="1" applyFont="1" applyFill="1" applyBorder="1"/>
    <xf numFmtId="0" fontId="6" fillId="2" borderId="36" xfId="1" applyFont="1" applyFill="1" applyBorder="1" applyAlignment="1">
      <alignment shrinkToFit="1"/>
    </xf>
    <xf numFmtId="0" fontId="6" fillId="2" borderId="37" xfId="1" applyFont="1" applyFill="1" applyBorder="1" applyAlignment="1">
      <alignment horizontal="center"/>
    </xf>
    <xf numFmtId="0" fontId="6" fillId="2" borderId="37" xfId="1" applyFont="1" applyFill="1" applyBorder="1"/>
    <xf numFmtId="0" fontId="6" fillId="2" borderId="39" xfId="1" applyFont="1" applyFill="1" applyBorder="1" applyAlignment="1">
      <alignment horizontal="center"/>
    </xf>
    <xf numFmtId="0" fontId="6" fillId="2" borderId="39" xfId="1" applyFont="1" applyFill="1" applyBorder="1"/>
    <xf numFmtId="0" fontId="6" fillId="2" borderId="21" xfId="1" applyFont="1" applyFill="1" applyBorder="1" applyAlignment="1">
      <alignment horizontal="center" shrinkToFit="1"/>
    </xf>
    <xf numFmtId="0" fontId="6" fillId="2" borderId="17" xfId="1" applyFont="1" applyFill="1" applyBorder="1"/>
    <xf numFmtId="0" fontId="6" fillId="2" borderId="22" xfId="1" applyFont="1" applyFill="1" applyBorder="1"/>
    <xf numFmtId="0" fontId="6" fillId="2" borderId="22" xfId="1" applyFont="1" applyFill="1" applyBorder="1" applyAlignment="1">
      <alignment horizontal="center"/>
    </xf>
    <xf numFmtId="0" fontId="6" fillId="2" borderId="14" xfId="1" applyFont="1" applyFill="1" applyBorder="1" applyAlignment="1">
      <alignment horizontal="center"/>
    </xf>
    <xf numFmtId="176" fontId="4" fillId="2" borderId="6" xfId="1" applyNumberFormat="1" applyFill="1" applyBorder="1"/>
    <xf numFmtId="9" fontId="4" fillId="2" borderId="31" xfId="1" applyNumberFormat="1" applyFill="1" applyBorder="1"/>
    <xf numFmtId="176" fontId="4" fillId="2" borderId="3" xfId="1" applyNumberFormat="1" applyFill="1" applyBorder="1"/>
    <xf numFmtId="9" fontId="4" fillId="2" borderId="32" xfId="1" applyNumberFormat="1" applyFill="1" applyBorder="1"/>
    <xf numFmtId="176" fontId="4" fillId="2" borderId="14" xfId="1" applyNumberFormat="1" applyFill="1" applyBorder="1"/>
    <xf numFmtId="0" fontId="6" fillId="2" borderId="46" xfId="1" applyFont="1" applyFill="1" applyBorder="1" applyAlignment="1">
      <alignment shrinkToFit="1"/>
    </xf>
    <xf numFmtId="0" fontId="6" fillId="2" borderId="47" xfId="1" applyFont="1" applyFill="1" applyBorder="1" applyAlignment="1">
      <alignment horizontal="center"/>
    </xf>
    <xf numFmtId="0" fontId="6" fillId="2" borderId="47" xfId="1" applyFont="1" applyFill="1" applyBorder="1"/>
    <xf numFmtId="0" fontId="6" fillId="2" borderId="48" xfId="1" applyFont="1" applyFill="1" applyBorder="1" applyAlignment="1">
      <alignment shrinkToFit="1"/>
    </xf>
    <xf numFmtId="0" fontId="6" fillId="2" borderId="49" xfId="1" applyFont="1" applyFill="1" applyBorder="1" applyAlignment="1">
      <alignment horizontal="center"/>
    </xf>
    <xf numFmtId="0" fontId="6" fillId="2" borderId="50" xfId="1" applyFont="1" applyFill="1" applyBorder="1" applyAlignment="1">
      <alignment horizontal="center"/>
    </xf>
    <xf numFmtId="0" fontId="6" fillId="2" borderId="50" xfId="1" applyFont="1" applyFill="1" applyBorder="1"/>
    <xf numFmtId="0" fontId="6" fillId="0" borderId="48" xfId="1" applyFont="1" applyFill="1" applyBorder="1" applyAlignment="1">
      <alignment shrinkToFit="1"/>
    </xf>
    <xf numFmtId="0" fontId="6" fillId="0" borderId="49" xfId="1" applyFont="1" applyFill="1" applyBorder="1" applyAlignment="1">
      <alignment horizontal="center"/>
    </xf>
    <xf numFmtId="0" fontId="6" fillId="0" borderId="50" xfId="1" applyFont="1" applyFill="1" applyBorder="1" applyAlignment="1">
      <alignment horizontal="center"/>
    </xf>
    <xf numFmtId="0" fontId="6" fillId="0" borderId="50" xfId="1" applyFont="1" applyFill="1" applyBorder="1"/>
    <xf numFmtId="0" fontId="6" fillId="0" borderId="0" xfId="1" applyFont="1" applyFill="1" applyBorder="1" applyAlignment="1">
      <alignment shrinkToFit="1"/>
    </xf>
    <xf numFmtId="0" fontId="6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shrinkToFit="1"/>
    </xf>
    <xf numFmtId="0" fontId="4" fillId="0" borderId="0" xfId="1" applyFill="1" applyBorder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4" fillId="0" borderId="0" xfId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textRotation="255"/>
    </xf>
    <xf numFmtId="0" fontId="6" fillId="0" borderId="0" xfId="1" applyFont="1" applyFill="1" applyBorder="1" applyAlignment="1"/>
    <xf numFmtId="176" fontId="4" fillId="0" borderId="0" xfId="1" applyNumberFormat="1" applyFill="1" applyBorder="1" applyAlignment="1"/>
    <xf numFmtId="9" fontId="4" fillId="0" borderId="0" xfId="1" applyNumberFormat="1" applyFill="1" applyBorder="1" applyAlignment="1"/>
    <xf numFmtId="9" fontId="4" fillId="0" borderId="51" xfId="1" applyNumberFormat="1" applyFill="1" applyBorder="1"/>
    <xf numFmtId="9" fontId="4" fillId="0" borderId="52" xfId="1" applyNumberFormat="1" applyFill="1" applyBorder="1"/>
    <xf numFmtId="0" fontId="6" fillId="0" borderId="12" xfId="1" applyFont="1" applyFill="1" applyBorder="1" applyAlignment="1">
      <alignment horizontal="center"/>
    </xf>
    <xf numFmtId="176" fontId="4" fillId="0" borderId="7" xfId="1" applyNumberFormat="1" applyFill="1" applyBorder="1"/>
    <xf numFmtId="176" fontId="4" fillId="0" borderId="9" xfId="1" applyNumberFormat="1" applyFill="1" applyBorder="1"/>
    <xf numFmtId="176" fontId="4" fillId="0" borderId="12" xfId="1" applyNumberFormat="1" applyFill="1" applyBorder="1"/>
    <xf numFmtId="0" fontId="6" fillId="0" borderId="19" xfId="1" applyFont="1" applyFill="1" applyBorder="1" applyAlignment="1">
      <alignment horizontal="center"/>
    </xf>
    <xf numFmtId="176" fontId="4" fillId="0" borderId="8" xfId="1" applyNumberFormat="1" applyFill="1" applyBorder="1"/>
    <xf numFmtId="9" fontId="4" fillId="0" borderId="53" xfId="1" applyNumberFormat="1" applyFill="1" applyBorder="1"/>
    <xf numFmtId="176" fontId="4" fillId="0" borderId="45" xfId="1" applyNumberFormat="1" applyFill="1" applyBorder="1"/>
    <xf numFmtId="9" fontId="4" fillId="0" borderId="54" xfId="1" applyNumberFormat="1" applyFill="1" applyBorder="1"/>
    <xf numFmtId="176" fontId="4" fillId="0" borderId="19" xfId="1" applyNumberFormat="1" applyFill="1" applyBorder="1"/>
    <xf numFmtId="0" fontId="7" fillId="0" borderId="0" xfId="1" applyFont="1" applyBorder="1" applyAlignment="1">
      <alignment horizontal="center" vertical="center" textRotation="255" wrapText="1"/>
    </xf>
    <xf numFmtId="0" fontId="6" fillId="0" borderId="55" xfId="1" applyFont="1" applyFill="1" applyBorder="1" applyAlignment="1">
      <alignment horizontal="center"/>
    </xf>
    <xf numFmtId="0" fontId="6" fillId="0" borderId="55" xfId="1" applyFont="1" applyFill="1" applyBorder="1"/>
    <xf numFmtId="0" fontId="0" fillId="0" borderId="49" xfId="0" applyBorder="1" applyAlignment="1"/>
    <xf numFmtId="0" fontId="0" fillId="0" borderId="49" xfId="0" applyBorder="1" applyAlignment="1">
      <alignment horizontal="center"/>
    </xf>
    <xf numFmtId="0" fontId="6" fillId="0" borderId="47" xfId="1" applyFont="1" applyFill="1" applyBorder="1" applyAlignment="1">
      <alignment horizontal="center"/>
    </xf>
    <xf numFmtId="0" fontId="4" fillId="0" borderId="19" xfId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/>
    </xf>
    <xf numFmtId="0" fontId="6" fillId="0" borderId="10" xfId="1" applyFont="1" applyFill="1" applyBorder="1"/>
    <xf numFmtId="0" fontId="6" fillId="0" borderId="20" xfId="1" applyFont="1" applyFill="1" applyBorder="1" applyAlignment="1">
      <alignment horizontal="center"/>
    </xf>
    <xf numFmtId="0" fontId="6" fillId="0" borderId="20" xfId="1" applyFont="1" applyFill="1" applyBorder="1"/>
    <xf numFmtId="0" fontId="6" fillId="2" borderId="40" xfId="1" applyFont="1" applyFill="1" applyBorder="1" applyAlignment="1">
      <alignment shrinkToFit="1"/>
    </xf>
    <xf numFmtId="0" fontId="6" fillId="2" borderId="41" xfId="1" applyFont="1" applyFill="1" applyBorder="1" applyAlignment="1">
      <alignment horizontal="center"/>
    </xf>
    <xf numFmtId="0" fontId="6" fillId="2" borderId="41" xfId="1" applyFont="1" applyFill="1" applyBorder="1"/>
    <xf numFmtId="0" fontId="6" fillId="2" borderId="44" xfId="1" applyFont="1" applyFill="1" applyBorder="1" applyAlignment="1">
      <alignment horizontal="center"/>
    </xf>
    <xf numFmtId="0" fontId="6" fillId="2" borderId="44" xfId="1" applyFont="1" applyFill="1" applyBorder="1"/>
    <xf numFmtId="0" fontId="6" fillId="0" borderId="16" xfId="1" applyFont="1" applyBorder="1" applyAlignment="1">
      <alignment horizontal="center" shrinkToFit="1"/>
    </xf>
    <xf numFmtId="0" fontId="6" fillId="0" borderId="23" xfId="1" applyFont="1" applyBorder="1"/>
    <xf numFmtId="0" fontId="6" fillId="0" borderId="15" xfId="1" applyFont="1" applyBorder="1" applyAlignment="1">
      <alignment horizontal="center" shrinkToFit="1"/>
    </xf>
    <xf numFmtId="0" fontId="6" fillId="0" borderId="15" xfId="1" applyFont="1" applyBorder="1"/>
    <xf numFmtId="0" fontId="4" fillId="0" borderId="17" xfId="1" applyBorder="1" applyAlignment="1">
      <alignment horizontal="center"/>
    </xf>
    <xf numFmtId="0" fontId="4" fillId="0" borderId="0" xfId="1" applyBorder="1" applyAlignment="1">
      <alignment horizontal="left" vertical="top" shrinkToFit="1"/>
    </xf>
    <xf numFmtId="0" fontId="4" fillId="0" borderId="0" xfId="1" applyBorder="1" applyAlignment="1">
      <alignment horizontal="left" vertical="top"/>
    </xf>
    <xf numFmtId="0" fontId="4" fillId="0" borderId="0" xfId="1" applyBorder="1" applyAlignment="1"/>
    <xf numFmtId="176" fontId="4" fillId="0" borderId="4" xfId="1" applyNumberFormat="1" applyBorder="1"/>
    <xf numFmtId="9" fontId="4" fillId="0" borderId="27" xfId="1" applyNumberFormat="1" applyBorder="1"/>
    <xf numFmtId="176" fontId="4" fillId="0" borderId="1" xfId="1" applyNumberFormat="1" applyBorder="1"/>
    <xf numFmtId="9" fontId="4" fillId="0" borderId="28" xfId="1" applyNumberFormat="1" applyBorder="1"/>
    <xf numFmtId="176" fontId="4" fillId="0" borderId="11" xfId="1" applyNumberFormat="1" applyBorder="1"/>
    <xf numFmtId="176" fontId="4" fillId="0" borderId="5" xfId="1" applyNumberFormat="1" applyBorder="1"/>
    <xf numFmtId="9" fontId="4" fillId="0" borderId="29" xfId="1" applyNumberFormat="1" applyBorder="1"/>
    <xf numFmtId="176" fontId="4" fillId="0" borderId="2" xfId="1" applyNumberFormat="1" applyBorder="1"/>
    <xf numFmtId="9" fontId="4" fillId="0" borderId="30" xfId="1" applyNumberFormat="1" applyBorder="1"/>
    <xf numFmtId="176" fontId="4" fillId="0" borderId="13" xfId="1" applyNumberFormat="1" applyBorder="1"/>
    <xf numFmtId="176" fontId="4" fillId="0" borderId="6" xfId="1" applyNumberFormat="1" applyBorder="1"/>
    <xf numFmtId="9" fontId="4" fillId="0" borderId="31" xfId="1" applyNumberFormat="1" applyBorder="1"/>
    <xf numFmtId="176" fontId="4" fillId="0" borderId="3" xfId="1" applyNumberFormat="1" applyBorder="1"/>
    <xf numFmtId="9" fontId="4" fillId="0" borderId="32" xfId="1" applyNumberFormat="1" applyBorder="1"/>
    <xf numFmtId="176" fontId="4" fillId="0" borderId="14" xfId="1" applyNumberFormat="1" applyBorder="1"/>
    <xf numFmtId="0" fontId="6" fillId="0" borderId="0" xfId="1" applyFont="1" applyAlignment="1">
      <alignment horizontal="center"/>
    </xf>
    <xf numFmtId="0" fontId="6" fillId="0" borderId="10" xfId="1" applyFont="1" applyBorder="1" applyAlignment="1">
      <alignment horizontal="center" vertical="center" wrapText="1"/>
    </xf>
    <xf numFmtId="0" fontId="4" fillId="0" borderId="19" xfId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textRotation="255" wrapText="1"/>
    </xf>
    <xf numFmtId="0" fontId="8" fillId="0" borderId="19" xfId="1" applyFont="1" applyBorder="1" applyAlignment="1">
      <alignment horizontal="center" vertical="center" textRotation="255" wrapText="1"/>
    </xf>
    <xf numFmtId="0" fontId="8" fillId="0" borderId="10" xfId="1" applyFont="1" applyBorder="1" applyAlignment="1">
      <alignment horizontal="center" vertical="center" textRotation="255" wrapText="1"/>
    </xf>
    <xf numFmtId="0" fontId="6" fillId="0" borderId="20" xfId="1" applyFont="1" applyBorder="1" applyAlignment="1">
      <alignment horizontal="center" vertical="center" shrinkToFit="1"/>
    </xf>
    <xf numFmtId="0" fontId="4" fillId="0" borderId="23" xfId="1" applyBorder="1" applyAlignment="1">
      <alignment horizontal="center" vertical="center" shrinkToFit="1"/>
    </xf>
    <xf numFmtId="0" fontId="8" fillId="2" borderId="10" xfId="1" applyFont="1" applyFill="1" applyBorder="1" applyAlignment="1">
      <alignment horizontal="center" vertical="center" textRotation="255" wrapText="1"/>
    </xf>
    <xf numFmtId="0" fontId="8" fillId="2" borderId="18" xfId="1" applyFont="1" applyFill="1" applyBorder="1" applyAlignment="1">
      <alignment horizontal="center" vertical="center" textRotation="255" wrapText="1"/>
    </xf>
    <xf numFmtId="0" fontId="2" fillId="2" borderId="18" xfId="0" applyFont="1" applyFill="1" applyBorder="1" applyAlignment="1">
      <alignment horizontal="center" vertical="center" textRotation="255" wrapText="1"/>
    </xf>
    <xf numFmtId="0" fontId="2" fillId="2" borderId="19" xfId="0" applyFont="1" applyFill="1" applyBorder="1" applyAlignment="1">
      <alignment horizontal="center" vertical="center" textRotation="255" wrapText="1"/>
    </xf>
    <xf numFmtId="0" fontId="6" fillId="0" borderId="21" xfId="1" applyFont="1" applyFill="1" applyBorder="1" applyAlignment="1">
      <alignment horizontal="center" vertical="center" wrapText="1"/>
    </xf>
    <xf numFmtId="0" fontId="4" fillId="0" borderId="22" xfId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4" fillId="0" borderId="19" xfId="1" applyFill="1" applyBorder="1" applyAlignment="1">
      <alignment horizontal="center" vertical="center" wrapText="1"/>
    </xf>
    <xf numFmtId="0" fontId="4" fillId="0" borderId="24" xfId="1" applyFill="1" applyBorder="1" applyAlignment="1">
      <alignment horizontal="center"/>
    </xf>
    <xf numFmtId="0" fontId="4" fillId="0" borderId="25" xfId="1" applyFill="1" applyBorder="1" applyAlignment="1">
      <alignment horizontal="center"/>
    </xf>
    <xf numFmtId="0" fontId="4" fillId="0" borderId="26" xfId="1" applyFill="1" applyBorder="1" applyAlignment="1">
      <alignment horizontal="center"/>
    </xf>
    <xf numFmtId="0" fontId="4" fillId="0" borderId="22" xfId="1" applyFill="1" applyBorder="1" applyAlignment="1"/>
    <xf numFmtId="0" fontId="6" fillId="0" borderId="47" xfId="1" applyFont="1" applyFill="1" applyBorder="1" applyAlignment="1"/>
    <xf numFmtId="0" fontId="0" fillId="0" borderId="49" xfId="0" applyBorder="1" applyAlignment="1"/>
    <xf numFmtId="0" fontId="6" fillId="0" borderId="47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2" xfId="0" applyFill="1" applyBorder="1" applyAlignment="1"/>
    <xf numFmtId="0" fontId="4" fillId="0" borderId="21" xfId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8" fillId="0" borderId="10" xfId="1" applyFont="1" applyFill="1" applyBorder="1" applyAlignment="1">
      <alignment horizontal="center" vertical="center" textRotation="255" wrapText="1"/>
    </xf>
    <xf numFmtId="0" fontId="8" fillId="0" borderId="18" xfId="1" applyFont="1" applyFill="1" applyBorder="1" applyAlignment="1">
      <alignment horizontal="center" vertical="center" textRotation="255" wrapText="1"/>
    </xf>
    <xf numFmtId="0" fontId="8" fillId="0" borderId="19" xfId="1" applyFont="1" applyFill="1" applyBorder="1" applyAlignment="1">
      <alignment horizontal="center" vertical="center" textRotation="255" wrapText="1"/>
    </xf>
    <xf numFmtId="0" fontId="4" fillId="0" borderId="26" xfId="1" applyBorder="1" applyAlignment="1">
      <alignment horizontal="center"/>
    </xf>
    <xf numFmtId="0" fontId="4" fillId="0" borderId="22" xfId="1" applyBorder="1" applyAlignment="1"/>
    <xf numFmtId="0" fontId="9" fillId="0" borderId="18" xfId="1" applyFont="1" applyBorder="1" applyAlignment="1">
      <alignment horizontal="center" vertical="center" textRotation="255" wrapText="1"/>
    </xf>
    <xf numFmtId="0" fontId="9" fillId="0" borderId="19" xfId="1" applyFont="1" applyBorder="1" applyAlignment="1">
      <alignment horizontal="center" vertical="center" textRotation="255" wrapText="1"/>
    </xf>
    <xf numFmtId="0" fontId="9" fillId="0" borderId="10" xfId="1" applyFont="1" applyBorder="1" applyAlignment="1">
      <alignment horizontal="center" vertical="center" textRotation="255" wrapText="1"/>
    </xf>
    <xf numFmtId="0" fontId="9" fillId="2" borderId="10" xfId="1" applyFont="1" applyFill="1" applyBorder="1" applyAlignment="1">
      <alignment horizontal="center" vertical="center" textRotation="255" wrapText="1"/>
    </xf>
    <xf numFmtId="0" fontId="9" fillId="2" borderId="18" xfId="1" applyFont="1" applyFill="1" applyBorder="1" applyAlignment="1">
      <alignment horizontal="center" vertical="center" textRotation="255" wrapText="1"/>
    </xf>
    <xf numFmtId="0" fontId="10" fillId="2" borderId="18" xfId="0" applyFont="1" applyFill="1" applyBorder="1" applyAlignment="1">
      <alignment horizontal="center" vertical="center" textRotation="255" wrapText="1"/>
    </xf>
    <xf numFmtId="0" fontId="10" fillId="2" borderId="19" xfId="0" applyFont="1" applyFill="1" applyBorder="1" applyAlignment="1">
      <alignment horizontal="center" vertical="center" textRotation="255" wrapText="1"/>
    </xf>
    <xf numFmtId="0" fontId="10" fillId="0" borderId="18" xfId="0" applyFont="1" applyBorder="1" applyAlignment="1">
      <alignment horizontal="center" vertical="center" textRotation="255" wrapText="1"/>
    </xf>
    <xf numFmtId="0" fontId="10" fillId="0" borderId="19" xfId="0" applyFont="1" applyBorder="1" applyAlignment="1">
      <alignment horizontal="center" vertical="center" textRotation="255" wrapText="1"/>
    </xf>
    <xf numFmtId="0" fontId="4" fillId="0" borderId="21" xfId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/>
    <xf numFmtId="0" fontId="4" fillId="0" borderId="24" xfId="1" applyBorder="1" applyAlignment="1">
      <alignment horizontal="center"/>
    </xf>
    <xf numFmtId="0" fontId="4" fillId="0" borderId="25" xfId="1" applyBorder="1" applyAlignment="1">
      <alignment horizont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FCCFF"/>
      <color rgb="FFCCFFFF"/>
      <color rgb="FFFFFFCC"/>
      <color rgb="FFCCFFCC"/>
      <color rgb="FFFFFF99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4"/>
  <sheetViews>
    <sheetView tabSelected="1" view="pageBreakPreview" zoomScale="81" zoomScaleNormal="85" zoomScaleSheetLayoutView="81" workbookViewId="0">
      <selection activeCell="M25" sqref="M25"/>
    </sheetView>
  </sheetViews>
  <sheetFormatPr defaultColWidth="9.23046875" defaultRowHeight="13.3" x14ac:dyDescent="0.25"/>
  <cols>
    <col min="1" max="1" width="1.765625" style="2" customWidth="1"/>
    <col min="2" max="2" width="9.23046875" style="2" customWidth="1"/>
    <col min="3" max="3" width="28.61328125" style="28" customWidth="1"/>
    <col min="4" max="4" width="10" style="2" customWidth="1"/>
    <col min="5" max="5" width="9.15234375" style="2" customWidth="1"/>
    <col min="6" max="12" width="7" style="2" customWidth="1"/>
    <col min="13" max="13" width="3.61328125" style="10" bestFit="1" customWidth="1"/>
    <col min="14" max="14" width="1.61328125" style="2" customWidth="1"/>
    <col min="15" max="15" width="9.23046875" style="2" customWidth="1"/>
    <col min="16" max="16" width="28.61328125" style="28" customWidth="1"/>
    <col min="17" max="17" width="10" style="2" customWidth="1"/>
    <col min="18" max="18" width="9.15234375" style="2" customWidth="1"/>
    <col min="19" max="25" width="7" style="2" customWidth="1"/>
    <col min="26" max="26" width="3.61328125" style="2" bestFit="1" customWidth="1"/>
    <col min="27" max="16384" width="9.23046875" style="2"/>
  </cols>
  <sheetData>
    <row r="1" spans="1:26" x14ac:dyDescent="0.25">
      <c r="D1" s="2" t="s">
        <v>3</v>
      </c>
      <c r="E1" s="2">
        <v>30</v>
      </c>
    </row>
    <row r="2" spans="1:26" x14ac:dyDescent="0.25">
      <c r="D2" s="2" t="s">
        <v>4</v>
      </c>
      <c r="E2" s="2">
        <v>45</v>
      </c>
    </row>
    <row r="3" spans="1:26" ht="21" x14ac:dyDescent="0.25">
      <c r="A3" s="1" t="s">
        <v>85</v>
      </c>
      <c r="B3" s="3"/>
      <c r="O3" s="3"/>
    </row>
    <row r="4" spans="1:26" ht="21.45" thickBot="1" x14ac:dyDescent="0.3">
      <c r="A4" s="1"/>
      <c r="B4" s="1" t="s">
        <v>128</v>
      </c>
      <c r="N4" s="1" t="s">
        <v>129</v>
      </c>
      <c r="O4" s="1"/>
    </row>
    <row r="5" spans="1:26" ht="18" customHeight="1" thickBot="1" x14ac:dyDescent="0.3">
      <c r="B5" s="171" t="s">
        <v>5</v>
      </c>
      <c r="C5" s="176" t="s">
        <v>6</v>
      </c>
      <c r="D5" s="171" t="s">
        <v>7</v>
      </c>
      <c r="E5" s="184" t="s">
        <v>8</v>
      </c>
      <c r="F5" s="182" t="s">
        <v>9</v>
      </c>
      <c r="G5" s="183"/>
      <c r="H5" s="182" t="s">
        <v>10</v>
      </c>
      <c r="I5" s="183"/>
      <c r="J5" s="182" t="s">
        <v>11</v>
      </c>
      <c r="K5" s="183"/>
      <c r="L5" s="171" t="s">
        <v>12</v>
      </c>
      <c r="M5" s="4"/>
      <c r="N5" s="3"/>
      <c r="O5" s="171" t="s">
        <v>5</v>
      </c>
      <c r="P5" s="176" t="s">
        <v>6</v>
      </c>
      <c r="Q5" s="171" t="s">
        <v>7</v>
      </c>
      <c r="R5" s="184" t="s">
        <v>8</v>
      </c>
      <c r="S5" s="182" t="s">
        <v>9</v>
      </c>
      <c r="T5" s="183"/>
      <c r="U5" s="182" t="s">
        <v>10</v>
      </c>
      <c r="V5" s="183"/>
      <c r="W5" s="182" t="s">
        <v>11</v>
      </c>
      <c r="X5" s="183"/>
      <c r="Y5" s="171" t="s">
        <v>12</v>
      </c>
      <c r="Z5" s="4"/>
    </row>
    <row r="6" spans="1:26" ht="18" customHeight="1" thickBot="1" x14ac:dyDescent="0.3">
      <c r="B6" s="172"/>
      <c r="C6" s="177"/>
      <c r="D6" s="172"/>
      <c r="E6" s="185"/>
      <c r="F6" s="14" t="s">
        <v>13</v>
      </c>
      <c r="G6" s="14" t="s">
        <v>14</v>
      </c>
      <c r="H6" s="14" t="s">
        <v>3</v>
      </c>
      <c r="I6" s="14" t="s">
        <v>24</v>
      </c>
      <c r="J6" s="15" t="s">
        <v>15</v>
      </c>
      <c r="K6" s="15" t="s">
        <v>16</v>
      </c>
      <c r="L6" s="172"/>
      <c r="M6" s="5"/>
      <c r="N6" s="3"/>
      <c r="O6" s="172"/>
      <c r="P6" s="177"/>
      <c r="Q6" s="172"/>
      <c r="R6" s="185"/>
      <c r="S6" s="21" t="s">
        <v>13</v>
      </c>
      <c r="T6" s="21" t="s">
        <v>14</v>
      </c>
      <c r="U6" s="21" t="s">
        <v>3</v>
      </c>
      <c r="V6" s="21" t="s">
        <v>24</v>
      </c>
      <c r="W6" s="15" t="s">
        <v>15</v>
      </c>
      <c r="X6" s="15" t="s">
        <v>16</v>
      </c>
      <c r="Y6" s="172"/>
      <c r="Z6" s="5"/>
    </row>
    <row r="7" spans="1:26" ht="16.5" customHeight="1" x14ac:dyDescent="0.25">
      <c r="B7" s="173" t="s">
        <v>27</v>
      </c>
      <c r="C7" s="34" t="s">
        <v>17</v>
      </c>
      <c r="D7" s="35" t="s">
        <v>65</v>
      </c>
      <c r="E7" s="36">
        <f>IF($H7="○",$L7*$E$1,$L7*$E$2)</f>
        <v>90</v>
      </c>
      <c r="F7" s="35"/>
      <c r="G7" s="35" t="s">
        <v>18</v>
      </c>
      <c r="H7" s="35"/>
      <c r="I7" s="35" t="s">
        <v>18</v>
      </c>
      <c r="J7" s="37">
        <v>4</v>
      </c>
      <c r="K7" s="37">
        <v>0</v>
      </c>
      <c r="L7" s="37">
        <f>(J7+K7)/2</f>
        <v>2</v>
      </c>
      <c r="M7" s="110"/>
      <c r="N7" s="27"/>
      <c r="O7" s="173" t="s">
        <v>68</v>
      </c>
      <c r="P7" s="34" t="s">
        <v>17</v>
      </c>
      <c r="Q7" s="35" t="s">
        <v>65</v>
      </c>
      <c r="R7" s="36">
        <f t="shared" ref="R7:R17" si="0">IF($U7="○",$Y7*$E$1,$Y7*$E$2)</f>
        <v>90</v>
      </c>
      <c r="S7" s="35"/>
      <c r="T7" s="35" t="s">
        <v>1</v>
      </c>
      <c r="U7" s="35"/>
      <c r="V7" s="35" t="s">
        <v>1</v>
      </c>
      <c r="W7" s="37">
        <v>4</v>
      </c>
      <c r="X7" s="37">
        <v>0</v>
      </c>
      <c r="Y7" s="37">
        <f>(W7+X7)/2</f>
        <v>2</v>
      </c>
      <c r="Z7" s="6"/>
    </row>
    <row r="8" spans="1:26" ht="16.5" customHeight="1" x14ac:dyDescent="0.25">
      <c r="B8" s="173"/>
      <c r="C8" s="38" t="s">
        <v>48</v>
      </c>
      <c r="D8" s="39" t="s">
        <v>65</v>
      </c>
      <c r="E8" s="40">
        <f t="shared" ref="E8:E18" si="1">IF($H8="○",$L8*$E$1,$L8*$E$2)</f>
        <v>60</v>
      </c>
      <c r="F8" s="39"/>
      <c r="G8" s="39" t="s">
        <v>18</v>
      </c>
      <c r="H8" s="39" t="s">
        <v>18</v>
      </c>
      <c r="I8" s="39"/>
      <c r="J8" s="41">
        <v>2</v>
      </c>
      <c r="K8" s="41">
        <v>2</v>
      </c>
      <c r="L8" s="41">
        <f>(J8+K8)/2</f>
        <v>2</v>
      </c>
      <c r="M8" s="110"/>
      <c r="N8" s="27"/>
      <c r="O8" s="173"/>
      <c r="P8" s="38" t="s">
        <v>48</v>
      </c>
      <c r="Q8" s="39" t="s">
        <v>65</v>
      </c>
      <c r="R8" s="40">
        <f t="shared" si="0"/>
        <v>60</v>
      </c>
      <c r="S8" s="39"/>
      <c r="T8" s="39" t="s">
        <v>1</v>
      </c>
      <c r="U8" s="39" t="s">
        <v>1</v>
      </c>
      <c r="V8" s="39"/>
      <c r="W8" s="41">
        <v>2</v>
      </c>
      <c r="X8" s="41">
        <v>2</v>
      </c>
      <c r="Y8" s="41">
        <f>(W8+X8)/2</f>
        <v>2</v>
      </c>
      <c r="Z8" s="6"/>
    </row>
    <row r="9" spans="1:26" ht="16.5" customHeight="1" x14ac:dyDescent="0.25">
      <c r="B9" s="173"/>
      <c r="C9" s="74" t="s">
        <v>49</v>
      </c>
      <c r="D9" s="39" t="s">
        <v>65</v>
      </c>
      <c r="E9" s="41">
        <f t="shared" si="1"/>
        <v>60</v>
      </c>
      <c r="F9" s="39"/>
      <c r="G9" s="39" t="s">
        <v>18</v>
      </c>
      <c r="H9" s="39" t="s">
        <v>18</v>
      </c>
      <c r="I9" s="39"/>
      <c r="J9" s="41">
        <v>2</v>
      </c>
      <c r="K9" s="41">
        <v>2</v>
      </c>
      <c r="L9" s="41">
        <f t="shared" ref="L9:L10" si="2">(J9+K9)/2</f>
        <v>2</v>
      </c>
      <c r="M9" s="110"/>
      <c r="N9" s="27"/>
      <c r="O9" s="173"/>
      <c r="P9" s="74" t="s">
        <v>49</v>
      </c>
      <c r="Q9" s="39" t="s">
        <v>65</v>
      </c>
      <c r="R9" s="40">
        <f t="shared" si="0"/>
        <v>60</v>
      </c>
      <c r="S9" s="39"/>
      <c r="T9" s="39" t="s">
        <v>18</v>
      </c>
      <c r="U9" s="39" t="s">
        <v>18</v>
      </c>
      <c r="V9" s="39"/>
      <c r="W9" s="41">
        <v>2</v>
      </c>
      <c r="X9" s="41">
        <v>2</v>
      </c>
      <c r="Y9" s="41">
        <f t="shared" ref="Y9:Y10" si="3">(W9+X9)/2</f>
        <v>2</v>
      </c>
      <c r="Z9" s="6"/>
    </row>
    <row r="10" spans="1:26" ht="16.5" customHeight="1" x14ac:dyDescent="0.25">
      <c r="B10" s="173"/>
      <c r="C10" s="74" t="s">
        <v>50</v>
      </c>
      <c r="D10" s="39" t="s">
        <v>65</v>
      </c>
      <c r="E10" s="41">
        <f t="shared" si="1"/>
        <v>60</v>
      </c>
      <c r="F10" s="39"/>
      <c r="G10" s="39" t="s">
        <v>18</v>
      </c>
      <c r="H10" s="39" t="s">
        <v>18</v>
      </c>
      <c r="I10" s="39"/>
      <c r="J10" s="41">
        <v>2</v>
      </c>
      <c r="K10" s="41">
        <v>2</v>
      </c>
      <c r="L10" s="41">
        <f t="shared" si="2"/>
        <v>2</v>
      </c>
      <c r="M10" s="110"/>
      <c r="N10" s="27"/>
      <c r="O10" s="173"/>
      <c r="P10" s="74" t="s">
        <v>50</v>
      </c>
      <c r="Q10" s="39" t="s">
        <v>65</v>
      </c>
      <c r="R10" s="40">
        <f t="shared" si="0"/>
        <v>60</v>
      </c>
      <c r="S10" s="39"/>
      <c r="T10" s="39" t="s">
        <v>18</v>
      </c>
      <c r="U10" s="39" t="s">
        <v>18</v>
      </c>
      <c r="V10" s="39"/>
      <c r="W10" s="41">
        <v>2</v>
      </c>
      <c r="X10" s="41">
        <v>2</v>
      </c>
      <c r="Y10" s="41">
        <f t="shared" si="3"/>
        <v>2</v>
      </c>
      <c r="Z10" s="6"/>
    </row>
    <row r="11" spans="1:26" ht="16.5" customHeight="1" x14ac:dyDescent="0.25">
      <c r="B11" s="173"/>
      <c r="C11" s="38" t="s">
        <v>2</v>
      </c>
      <c r="D11" s="39" t="s">
        <v>65</v>
      </c>
      <c r="E11" s="41">
        <f>IF($H11="○",$L11*$E$1,$L11*$E$2)</f>
        <v>120</v>
      </c>
      <c r="F11" s="39"/>
      <c r="G11" s="42" t="s">
        <v>18</v>
      </c>
      <c r="H11" s="42" t="s">
        <v>18</v>
      </c>
      <c r="I11" s="39"/>
      <c r="J11" s="41">
        <v>4</v>
      </c>
      <c r="K11" s="41">
        <v>4</v>
      </c>
      <c r="L11" s="41">
        <f t="shared" ref="L11:L13" si="4">(J11+K11)/2</f>
        <v>4</v>
      </c>
      <c r="M11" s="110"/>
      <c r="N11" s="27"/>
      <c r="O11" s="173"/>
      <c r="P11" s="38" t="s">
        <v>2</v>
      </c>
      <c r="Q11" s="39" t="s">
        <v>65</v>
      </c>
      <c r="R11" s="40">
        <f t="shared" si="0"/>
        <v>120</v>
      </c>
      <c r="S11" s="39"/>
      <c r="T11" s="42" t="s">
        <v>18</v>
      </c>
      <c r="U11" s="42" t="s">
        <v>18</v>
      </c>
      <c r="V11" s="39"/>
      <c r="W11" s="41">
        <v>4</v>
      </c>
      <c r="X11" s="41">
        <v>4</v>
      </c>
      <c r="Y11" s="41">
        <f t="shared" ref="Y11:Y13" si="5">(W11+X11)/2</f>
        <v>4</v>
      </c>
      <c r="Z11" s="6"/>
    </row>
    <row r="12" spans="1:26" ht="16.5" customHeight="1" x14ac:dyDescent="0.25">
      <c r="B12" s="173"/>
      <c r="C12" s="38" t="s">
        <v>43</v>
      </c>
      <c r="D12" s="39" t="s">
        <v>65</v>
      </c>
      <c r="E12" s="41">
        <f>IF($H12="○",$L12*$E$1,$L12*$E$2)</f>
        <v>30</v>
      </c>
      <c r="F12" s="39"/>
      <c r="G12" s="42" t="s">
        <v>1</v>
      </c>
      <c r="H12" s="42" t="s">
        <v>1</v>
      </c>
      <c r="I12" s="39"/>
      <c r="J12" s="41">
        <v>0</v>
      </c>
      <c r="K12" s="41">
        <v>2</v>
      </c>
      <c r="L12" s="41">
        <f t="shared" si="4"/>
        <v>1</v>
      </c>
      <c r="M12" s="110"/>
      <c r="N12" s="27"/>
      <c r="O12" s="173"/>
      <c r="P12" s="38" t="s">
        <v>43</v>
      </c>
      <c r="Q12" s="39" t="s">
        <v>65</v>
      </c>
      <c r="R12" s="40">
        <f t="shared" si="0"/>
        <v>30</v>
      </c>
      <c r="S12" s="39"/>
      <c r="T12" s="42" t="s">
        <v>1</v>
      </c>
      <c r="U12" s="42" t="s">
        <v>1</v>
      </c>
      <c r="V12" s="39"/>
      <c r="W12" s="41">
        <v>0</v>
      </c>
      <c r="X12" s="41">
        <v>2</v>
      </c>
      <c r="Y12" s="41">
        <f t="shared" si="5"/>
        <v>1</v>
      </c>
      <c r="Z12" s="6"/>
    </row>
    <row r="13" spans="1:26" ht="16.5" customHeight="1" x14ac:dyDescent="0.25">
      <c r="B13" s="173"/>
      <c r="C13" s="38" t="s">
        <v>39</v>
      </c>
      <c r="D13" s="39" t="s">
        <v>65</v>
      </c>
      <c r="E13" s="41">
        <f>IF($H13="○",$L13*$E$1,$L13*$E$2)</f>
        <v>30</v>
      </c>
      <c r="F13" s="39"/>
      <c r="G13" s="42" t="s">
        <v>1</v>
      </c>
      <c r="H13" s="42" t="s">
        <v>1</v>
      </c>
      <c r="I13" s="42"/>
      <c r="J13" s="43">
        <v>0</v>
      </c>
      <c r="K13" s="43">
        <v>2</v>
      </c>
      <c r="L13" s="41">
        <f t="shared" si="4"/>
        <v>1</v>
      </c>
      <c r="M13" s="110"/>
      <c r="N13" s="27"/>
      <c r="O13" s="173"/>
      <c r="P13" s="38" t="s">
        <v>39</v>
      </c>
      <c r="Q13" s="39" t="s">
        <v>65</v>
      </c>
      <c r="R13" s="40">
        <f t="shared" si="0"/>
        <v>30</v>
      </c>
      <c r="S13" s="39"/>
      <c r="T13" s="42" t="s">
        <v>1</v>
      </c>
      <c r="U13" s="42" t="s">
        <v>1</v>
      </c>
      <c r="V13" s="39"/>
      <c r="W13" s="41">
        <v>0</v>
      </c>
      <c r="X13" s="41">
        <v>2</v>
      </c>
      <c r="Y13" s="41">
        <f t="shared" si="5"/>
        <v>1</v>
      </c>
      <c r="Z13" s="6"/>
    </row>
    <row r="14" spans="1:26" ht="16.5" customHeight="1" x14ac:dyDescent="0.25">
      <c r="B14" s="173"/>
      <c r="C14" s="38" t="s">
        <v>37</v>
      </c>
      <c r="D14" s="39" t="s">
        <v>65</v>
      </c>
      <c r="E14" s="41">
        <f t="shared" si="1"/>
        <v>90</v>
      </c>
      <c r="F14" s="39"/>
      <c r="G14" s="42" t="s">
        <v>1</v>
      </c>
      <c r="H14" s="42"/>
      <c r="I14" s="42" t="s">
        <v>1</v>
      </c>
      <c r="J14" s="43">
        <v>4</v>
      </c>
      <c r="K14" s="43">
        <v>0</v>
      </c>
      <c r="L14" s="41">
        <f t="shared" ref="L14:L16" si="6">(J14+K14)/2</f>
        <v>2</v>
      </c>
      <c r="M14" s="110" t="s">
        <v>137</v>
      </c>
      <c r="N14" s="27"/>
      <c r="O14" s="173"/>
      <c r="P14" s="38" t="s">
        <v>38</v>
      </c>
      <c r="Q14" s="39" t="s">
        <v>65</v>
      </c>
      <c r="R14" s="40">
        <f t="shared" si="0"/>
        <v>90</v>
      </c>
      <c r="S14" s="39"/>
      <c r="T14" s="42" t="s">
        <v>1</v>
      </c>
      <c r="U14" s="42"/>
      <c r="V14" s="42" t="s">
        <v>1</v>
      </c>
      <c r="W14" s="43">
        <v>4</v>
      </c>
      <c r="X14" s="43">
        <v>0</v>
      </c>
      <c r="Y14" s="41">
        <f t="shared" ref="Y14:Y17" si="7">(W14+X14)/2</f>
        <v>2</v>
      </c>
      <c r="Z14" s="110" t="s">
        <v>137</v>
      </c>
    </row>
    <row r="15" spans="1:26" ht="16.5" customHeight="1" x14ac:dyDescent="0.25">
      <c r="B15" s="173"/>
      <c r="C15" s="38" t="s">
        <v>41</v>
      </c>
      <c r="D15" s="39" t="s">
        <v>65</v>
      </c>
      <c r="E15" s="41">
        <f t="shared" si="1"/>
        <v>90</v>
      </c>
      <c r="F15" s="39"/>
      <c r="G15" s="42" t="s">
        <v>1</v>
      </c>
      <c r="H15" s="42"/>
      <c r="I15" s="42" t="s">
        <v>1</v>
      </c>
      <c r="J15" s="43">
        <v>0</v>
      </c>
      <c r="K15" s="43">
        <v>4</v>
      </c>
      <c r="L15" s="41">
        <f t="shared" si="6"/>
        <v>2</v>
      </c>
      <c r="M15" s="110"/>
      <c r="N15" s="27"/>
      <c r="O15" s="173"/>
      <c r="P15" s="38" t="s">
        <v>41</v>
      </c>
      <c r="Q15" s="39" t="s">
        <v>65</v>
      </c>
      <c r="R15" s="40">
        <f t="shared" si="0"/>
        <v>90</v>
      </c>
      <c r="S15" s="39"/>
      <c r="T15" s="42" t="s">
        <v>1</v>
      </c>
      <c r="U15" s="42"/>
      <c r="V15" s="42" t="s">
        <v>1</v>
      </c>
      <c r="W15" s="43">
        <v>0</v>
      </c>
      <c r="X15" s="43">
        <v>4</v>
      </c>
      <c r="Y15" s="41">
        <f t="shared" si="7"/>
        <v>2</v>
      </c>
      <c r="Z15" s="6"/>
    </row>
    <row r="16" spans="1:26" ht="16.5" customHeight="1" x14ac:dyDescent="0.25">
      <c r="B16" s="173"/>
      <c r="C16" s="38" t="s">
        <v>51</v>
      </c>
      <c r="D16" s="39" t="s">
        <v>65</v>
      </c>
      <c r="E16" s="41">
        <f t="shared" si="1"/>
        <v>270</v>
      </c>
      <c r="F16" s="39"/>
      <c r="G16" s="42" t="s">
        <v>52</v>
      </c>
      <c r="H16" s="42"/>
      <c r="I16" s="42" t="s">
        <v>52</v>
      </c>
      <c r="J16" s="43">
        <v>6</v>
      </c>
      <c r="K16" s="43">
        <v>6</v>
      </c>
      <c r="L16" s="41">
        <f t="shared" si="6"/>
        <v>6</v>
      </c>
      <c r="M16" s="110"/>
      <c r="N16" s="27"/>
      <c r="O16" s="173"/>
      <c r="P16" s="38" t="s">
        <v>51</v>
      </c>
      <c r="Q16" s="39" t="s">
        <v>65</v>
      </c>
      <c r="R16" s="41">
        <f t="shared" si="0"/>
        <v>270</v>
      </c>
      <c r="S16" s="39"/>
      <c r="T16" s="39" t="s">
        <v>0</v>
      </c>
      <c r="U16" s="39"/>
      <c r="V16" s="39" t="s">
        <v>0</v>
      </c>
      <c r="W16" s="41">
        <v>6</v>
      </c>
      <c r="X16" s="41">
        <v>6</v>
      </c>
      <c r="Y16" s="41">
        <f t="shared" si="7"/>
        <v>6</v>
      </c>
      <c r="Z16" s="6"/>
    </row>
    <row r="17" spans="2:26" ht="16.5" customHeight="1" x14ac:dyDescent="0.25">
      <c r="B17" s="173"/>
      <c r="C17" s="75" t="s">
        <v>32</v>
      </c>
      <c r="D17" s="39" t="s">
        <v>65</v>
      </c>
      <c r="E17" s="41">
        <f t="shared" si="1"/>
        <v>30</v>
      </c>
      <c r="F17" s="76" t="s">
        <v>1</v>
      </c>
      <c r="G17" s="76"/>
      <c r="H17" s="76" t="s">
        <v>1</v>
      </c>
      <c r="I17" s="76"/>
      <c r="J17" s="77">
        <v>0</v>
      </c>
      <c r="K17" s="77">
        <v>2</v>
      </c>
      <c r="L17" s="41">
        <f>(J17+K17)/2</f>
        <v>1</v>
      </c>
      <c r="M17" s="110"/>
      <c r="N17" s="27"/>
      <c r="O17" s="173"/>
      <c r="P17" s="98"/>
      <c r="Q17" s="99"/>
      <c r="R17" s="85">
        <f t="shared" si="0"/>
        <v>0</v>
      </c>
      <c r="S17" s="99"/>
      <c r="T17" s="99"/>
      <c r="U17" s="99"/>
      <c r="V17" s="99"/>
      <c r="W17" s="100"/>
      <c r="X17" s="100"/>
      <c r="Y17" s="85">
        <f t="shared" si="7"/>
        <v>0</v>
      </c>
      <c r="Z17" s="6"/>
    </row>
    <row r="18" spans="2:26" ht="16.5" customHeight="1" thickBot="1" x14ac:dyDescent="0.3">
      <c r="B18" s="173"/>
      <c r="C18" s="44" t="s">
        <v>26</v>
      </c>
      <c r="D18" s="45" t="s">
        <v>65</v>
      </c>
      <c r="E18" s="46">
        <f t="shared" si="1"/>
        <v>60</v>
      </c>
      <c r="F18" s="45" t="s">
        <v>18</v>
      </c>
      <c r="G18" s="45"/>
      <c r="H18" s="45" t="s">
        <v>18</v>
      </c>
      <c r="I18" s="45"/>
      <c r="J18" s="47">
        <v>2</v>
      </c>
      <c r="K18" s="47">
        <v>2</v>
      </c>
      <c r="L18" s="47">
        <f>(J18+K18)/2</f>
        <v>2</v>
      </c>
      <c r="M18" s="110"/>
      <c r="N18" s="27"/>
      <c r="O18" s="173"/>
      <c r="P18" s="44" t="s">
        <v>26</v>
      </c>
      <c r="Q18" s="45" t="s">
        <v>65</v>
      </c>
      <c r="R18" s="46">
        <f t="shared" ref="R18" si="8">IF($U18="○",$Y18*$E$1,$Y18*$E$2)</f>
        <v>60</v>
      </c>
      <c r="S18" s="45" t="s">
        <v>1</v>
      </c>
      <c r="T18" s="45"/>
      <c r="U18" s="45" t="s">
        <v>1</v>
      </c>
      <c r="V18" s="45"/>
      <c r="W18" s="47">
        <v>2</v>
      </c>
      <c r="X18" s="47">
        <v>2</v>
      </c>
      <c r="Y18" s="47">
        <f>(W18+X18)/2</f>
        <v>2</v>
      </c>
      <c r="Z18" s="6"/>
    </row>
    <row r="19" spans="2:26" ht="16.5" customHeight="1" thickBot="1" x14ac:dyDescent="0.3">
      <c r="B19" s="174"/>
      <c r="C19" s="30" t="s">
        <v>19</v>
      </c>
      <c r="D19" s="7"/>
      <c r="E19" s="16">
        <f>SUM(E7:E18)</f>
        <v>990</v>
      </c>
      <c r="F19" s="7"/>
      <c r="G19" s="7"/>
      <c r="H19" s="7"/>
      <c r="I19" s="7"/>
      <c r="J19" s="8">
        <f>SUM(J7:J18)</f>
        <v>26</v>
      </c>
      <c r="K19" s="8">
        <f>SUM(K7:K18)</f>
        <v>28</v>
      </c>
      <c r="L19" s="8">
        <f>SUM(L7:L18)</f>
        <v>27</v>
      </c>
      <c r="M19" s="110"/>
      <c r="N19" s="27"/>
      <c r="O19" s="174"/>
      <c r="P19" s="30" t="s">
        <v>19</v>
      </c>
      <c r="Q19" s="7"/>
      <c r="R19" s="16">
        <f>SUM(R7:R18)</f>
        <v>960</v>
      </c>
      <c r="S19" s="7"/>
      <c r="T19" s="7"/>
      <c r="U19" s="7"/>
      <c r="V19" s="7"/>
      <c r="W19" s="8">
        <f>SUM(W7:W18)</f>
        <v>26</v>
      </c>
      <c r="X19" s="8">
        <f>SUM(X7:X18)</f>
        <v>26</v>
      </c>
      <c r="Y19" s="8">
        <f>SUM(Y7:Y18)</f>
        <v>26</v>
      </c>
      <c r="Z19" s="6"/>
    </row>
    <row r="20" spans="2:26" ht="16.5" customHeight="1" x14ac:dyDescent="0.25">
      <c r="B20" s="175" t="s">
        <v>28</v>
      </c>
      <c r="C20" s="34" t="s">
        <v>53</v>
      </c>
      <c r="D20" s="35" t="s">
        <v>65</v>
      </c>
      <c r="E20" s="37">
        <f t="shared" ref="E20:E33" si="9">IF($H20="○",$L20*$E$1,$L20*$E$2)</f>
        <v>90</v>
      </c>
      <c r="F20" s="48"/>
      <c r="G20" s="35" t="s">
        <v>1</v>
      </c>
      <c r="H20" s="35" t="s">
        <v>1</v>
      </c>
      <c r="I20" s="48"/>
      <c r="J20" s="49">
        <v>4</v>
      </c>
      <c r="K20" s="49">
        <v>2</v>
      </c>
      <c r="L20" s="49">
        <f>(J20+K20)/2</f>
        <v>3</v>
      </c>
      <c r="M20" s="110"/>
      <c r="N20" s="27"/>
      <c r="O20" s="175" t="s">
        <v>69</v>
      </c>
      <c r="P20" s="34" t="s">
        <v>53</v>
      </c>
      <c r="Q20" s="35" t="s">
        <v>65</v>
      </c>
      <c r="R20" s="37">
        <f>IF($U20="○",$Y20*$E$1,$Y20*$E$2)</f>
        <v>120</v>
      </c>
      <c r="S20" s="48"/>
      <c r="T20" s="35" t="s">
        <v>1</v>
      </c>
      <c r="U20" s="35" t="s">
        <v>1</v>
      </c>
      <c r="V20" s="48"/>
      <c r="W20" s="49">
        <v>4</v>
      </c>
      <c r="X20" s="49">
        <v>4</v>
      </c>
      <c r="Y20" s="49">
        <f>(W20+X20)/2</f>
        <v>4</v>
      </c>
      <c r="Z20" s="6"/>
    </row>
    <row r="21" spans="2:26" ht="16.5" customHeight="1" x14ac:dyDescent="0.25">
      <c r="B21" s="173"/>
      <c r="C21" s="38" t="s">
        <v>54</v>
      </c>
      <c r="D21" s="39" t="s">
        <v>65</v>
      </c>
      <c r="E21" s="41">
        <f t="shared" si="9"/>
        <v>180</v>
      </c>
      <c r="F21" s="42"/>
      <c r="G21" s="42" t="s">
        <v>31</v>
      </c>
      <c r="H21" s="42"/>
      <c r="I21" s="42" t="s">
        <v>31</v>
      </c>
      <c r="J21" s="43">
        <v>8</v>
      </c>
      <c r="K21" s="43">
        <v>0</v>
      </c>
      <c r="L21" s="43">
        <f t="shared" ref="L21:L33" si="10">(J21+K21)/2</f>
        <v>4</v>
      </c>
      <c r="M21" s="110"/>
      <c r="N21" s="27"/>
      <c r="O21" s="173"/>
      <c r="P21" s="38" t="s">
        <v>54</v>
      </c>
      <c r="Q21" s="39" t="s">
        <v>65</v>
      </c>
      <c r="R21" s="41">
        <f t="shared" ref="R21:R33" si="11">IF($U21="○",$Y21*$E$1,$Y21*$E$2)</f>
        <v>180</v>
      </c>
      <c r="S21" s="42"/>
      <c r="T21" s="42" t="s">
        <v>0</v>
      </c>
      <c r="U21" s="42"/>
      <c r="V21" s="42" t="s">
        <v>0</v>
      </c>
      <c r="W21" s="43">
        <v>8</v>
      </c>
      <c r="X21" s="43">
        <v>0</v>
      </c>
      <c r="Y21" s="43">
        <f t="shared" ref="Y21:Y33" si="12">(W21+X21)/2</f>
        <v>4</v>
      </c>
      <c r="Z21" s="6"/>
    </row>
    <row r="22" spans="2:26" ht="16.5" customHeight="1" x14ac:dyDescent="0.25">
      <c r="B22" s="173"/>
      <c r="C22" s="101"/>
      <c r="D22" s="84"/>
      <c r="E22" s="85">
        <f t="shared" si="9"/>
        <v>0</v>
      </c>
      <c r="F22" s="103"/>
      <c r="G22" s="86"/>
      <c r="H22" s="86"/>
      <c r="I22" s="86"/>
      <c r="J22" s="104"/>
      <c r="K22" s="104"/>
      <c r="L22" s="87">
        <f t="shared" si="10"/>
        <v>0</v>
      </c>
      <c r="M22" s="110"/>
      <c r="N22" s="27"/>
      <c r="O22" s="173"/>
      <c r="P22" s="105" t="s">
        <v>55</v>
      </c>
      <c r="Q22" s="39" t="s">
        <v>65</v>
      </c>
      <c r="R22" s="41">
        <f t="shared" si="11"/>
        <v>135</v>
      </c>
      <c r="S22" s="107"/>
      <c r="T22" s="42" t="s">
        <v>0</v>
      </c>
      <c r="U22" s="42"/>
      <c r="V22" s="42" t="s">
        <v>0</v>
      </c>
      <c r="W22" s="108">
        <v>0</v>
      </c>
      <c r="X22" s="108">
        <v>6</v>
      </c>
      <c r="Y22" s="43">
        <f t="shared" si="12"/>
        <v>3</v>
      </c>
      <c r="Z22" s="6"/>
    </row>
    <row r="23" spans="2:26" ht="16.5" customHeight="1" x14ac:dyDescent="0.25">
      <c r="B23" s="173"/>
      <c r="C23" s="101"/>
      <c r="D23" s="84"/>
      <c r="E23" s="85">
        <f t="shared" si="9"/>
        <v>0</v>
      </c>
      <c r="F23" s="103"/>
      <c r="G23" s="86"/>
      <c r="H23" s="86"/>
      <c r="I23" s="86"/>
      <c r="J23" s="104"/>
      <c r="K23" s="104"/>
      <c r="L23" s="87">
        <f t="shared" si="10"/>
        <v>0</v>
      </c>
      <c r="M23" s="110"/>
      <c r="N23" s="27"/>
      <c r="O23" s="173"/>
      <c r="P23" s="105" t="s">
        <v>46</v>
      </c>
      <c r="Q23" s="39" t="s">
        <v>65</v>
      </c>
      <c r="R23" s="41">
        <f t="shared" si="11"/>
        <v>60</v>
      </c>
      <c r="S23" s="107"/>
      <c r="T23" s="42" t="s">
        <v>1</v>
      </c>
      <c r="U23" s="42" t="s">
        <v>47</v>
      </c>
      <c r="V23" s="42"/>
      <c r="W23" s="108">
        <v>0</v>
      </c>
      <c r="X23" s="108">
        <v>4</v>
      </c>
      <c r="Y23" s="43">
        <f t="shared" si="12"/>
        <v>2</v>
      </c>
      <c r="Z23" s="6"/>
    </row>
    <row r="24" spans="2:26" ht="16.5" customHeight="1" x14ac:dyDescent="0.25">
      <c r="B24" s="173"/>
      <c r="C24" s="38" t="s">
        <v>25</v>
      </c>
      <c r="D24" s="39" t="s">
        <v>65</v>
      </c>
      <c r="E24" s="41">
        <f t="shared" si="9"/>
        <v>30</v>
      </c>
      <c r="F24" s="107"/>
      <c r="G24" s="42" t="s">
        <v>0</v>
      </c>
      <c r="H24" s="76" t="s">
        <v>1</v>
      </c>
      <c r="I24" s="42"/>
      <c r="J24" s="108">
        <v>2</v>
      </c>
      <c r="K24" s="108">
        <v>0</v>
      </c>
      <c r="L24" s="43">
        <f t="shared" si="10"/>
        <v>1</v>
      </c>
      <c r="M24" s="110"/>
      <c r="N24" s="27"/>
      <c r="O24" s="173"/>
      <c r="P24" s="38" t="s">
        <v>25</v>
      </c>
      <c r="Q24" s="39" t="s">
        <v>65</v>
      </c>
      <c r="R24" s="41">
        <f t="shared" si="11"/>
        <v>30</v>
      </c>
      <c r="S24" s="107"/>
      <c r="T24" s="42" t="s">
        <v>0</v>
      </c>
      <c r="U24" s="76" t="s">
        <v>1</v>
      </c>
      <c r="V24" s="42"/>
      <c r="W24" s="108">
        <v>2</v>
      </c>
      <c r="X24" s="108">
        <v>0</v>
      </c>
      <c r="Y24" s="43">
        <f t="shared" si="12"/>
        <v>1</v>
      </c>
      <c r="Z24" s="6"/>
    </row>
    <row r="25" spans="2:26" ht="16.5" customHeight="1" x14ac:dyDescent="0.25">
      <c r="B25" s="173"/>
      <c r="C25" s="38" t="s">
        <v>42</v>
      </c>
      <c r="D25" s="39" t="s">
        <v>65</v>
      </c>
      <c r="E25" s="41">
        <f t="shared" si="9"/>
        <v>90</v>
      </c>
      <c r="F25" s="42"/>
      <c r="G25" s="42" t="s">
        <v>0</v>
      </c>
      <c r="H25" s="42"/>
      <c r="I25" s="42" t="s">
        <v>0</v>
      </c>
      <c r="J25" s="43">
        <v>4</v>
      </c>
      <c r="K25" s="43">
        <v>0</v>
      </c>
      <c r="L25" s="43">
        <f t="shared" si="10"/>
        <v>2</v>
      </c>
      <c r="M25" s="110"/>
      <c r="N25" s="27"/>
      <c r="O25" s="173"/>
      <c r="P25" s="38" t="s">
        <v>42</v>
      </c>
      <c r="Q25" s="39" t="s">
        <v>65</v>
      </c>
      <c r="R25" s="41">
        <f t="shared" si="11"/>
        <v>90</v>
      </c>
      <c r="S25" s="42"/>
      <c r="T25" s="42" t="s">
        <v>0</v>
      </c>
      <c r="U25" s="42"/>
      <c r="V25" s="42" t="s">
        <v>0</v>
      </c>
      <c r="W25" s="43">
        <v>4</v>
      </c>
      <c r="X25" s="43">
        <v>0</v>
      </c>
      <c r="Y25" s="43">
        <f t="shared" si="12"/>
        <v>2</v>
      </c>
      <c r="Z25" s="6"/>
    </row>
    <row r="26" spans="2:26" ht="16.5" customHeight="1" x14ac:dyDescent="0.25">
      <c r="B26" s="173"/>
      <c r="C26" s="83"/>
      <c r="D26" s="84"/>
      <c r="E26" s="85">
        <f t="shared" si="9"/>
        <v>0</v>
      </c>
      <c r="F26" s="86"/>
      <c r="G26" s="86"/>
      <c r="H26" s="86"/>
      <c r="I26" s="86"/>
      <c r="J26" s="87"/>
      <c r="K26" s="87"/>
      <c r="L26" s="87">
        <f t="shared" si="10"/>
        <v>0</v>
      </c>
      <c r="M26" s="110"/>
      <c r="N26" s="27"/>
      <c r="O26" s="173"/>
      <c r="P26" s="38" t="s">
        <v>44</v>
      </c>
      <c r="Q26" s="39" t="s">
        <v>65</v>
      </c>
      <c r="R26" s="41">
        <f t="shared" si="11"/>
        <v>30</v>
      </c>
      <c r="S26" s="42"/>
      <c r="T26" s="42" t="s">
        <v>1</v>
      </c>
      <c r="U26" s="42" t="s">
        <v>1</v>
      </c>
      <c r="V26" s="42"/>
      <c r="W26" s="43">
        <v>0</v>
      </c>
      <c r="X26" s="43">
        <v>2</v>
      </c>
      <c r="Y26" s="43">
        <f t="shared" si="12"/>
        <v>1</v>
      </c>
      <c r="Z26" s="6"/>
    </row>
    <row r="27" spans="2:26" ht="16.5" customHeight="1" x14ac:dyDescent="0.25">
      <c r="B27" s="173"/>
      <c r="C27" s="83"/>
      <c r="D27" s="84"/>
      <c r="E27" s="85">
        <f t="shared" si="9"/>
        <v>0</v>
      </c>
      <c r="F27" s="86"/>
      <c r="G27" s="86"/>
      <c r="H27" s="86"/>
      <c r="I27" s="86"/>
      <c r="J27" s="87"/>
      <c r="K27" s="87"/>
      <c r="L27" s="87">
        <f t="shared" si="10"/>
        <v>0</v>
      </c>
      <c r="M27" s="110"/>
      <c r="N27" s="27"/>
      <c r="O27" s="173"/>
      <c r="P27" s="38" t="s">
        <v>45</v>
      </c>
      <c r="Q27" s="39" t="s">
        <v>65</v>
      </c>
      <c r="R27" s="41">
        <f t="shared" si="11"/>
        <v>60</v>
      </c>
      <c r="S27" s="42"/>
      <c r="T27" s="42" t="s">
        <v>1</v>
      </c>
      <c r="U27" s="42" t="s">
        <v>1</v>
      </c>
      <c r="V27" s="42"/>
      <c r="W27" s="43">
        <v>2</v>
      </c>
      <c r="X27" s="43">
        <v>2</v>
      </c>
      <c r="Y27" s="43">
        <f t="shared" si="12"/>
        <v>2</v>
      </c>
      <c r="Z27" s="110" t="s">
        <v>137</v>
      </c>
    </row>
    <row r="28" spans="2:26" ht="16.5" customHeight="1" x14ac:dyDescent="0.25">
      <c r="B28" s="173"/>
      <c r="C28" s="38" t="s">
        <v>57</v>
      </c>
      <c r="D28" s="39" t="s">
        <v>65</v>
      </c>
      <c r="E28" s="41">
        <f t="shared" si="9"/>
        <v>135</v>
      </c>
      <c r="F28" s="42"/>
      <c r="G28" s="42" t="s">
        <v>0</v>
      </c>
      <c r="H28" s="42"/>
      <c r="I28" s="42" t="s">
        <v>0</v>
      </c>
      <c r="J28" s="43">
        <v>6</v>
      </c>
      <c r="K28" s="43">
        <v>0</v>
      </c>
      <c r="L28" s="43">
        <f t="shared" si="10"/>
        <v>3</v>
      </c>
      <c r="M28" s="110"/>
      <c r="N28" s="27"/>
      <c r="O28" s="173"/>
      <c r="P28" s="38" t="s">
        <v>58</v>
      </c>
      <c r="Q28" s="39" t="s">
        <v>65</v>
      </c>
      <c r="R28" s="41">
        <f t="shared" si="11"/>
        <v>135</v>
      </c>
      <c r="S28" s="42"/>
      <c r="T28" s="42" t="s">
        <v>1</v>
      </c>
      <c r="U28" s="42"/>
      <c r="V28" s="42" t="s">
        <v>0</v>
      </c>
      <c r="W28" s="43">
        <v>6</v>
      </c>
      <c r="X28" s="43">
        <v>0</v>
      </c>
      <c r="Y28" s="43">
        <f t="shared" si="12"/>
        <v>3</v>
      </c>
      <c r="Z28" s="6"/>
    </row>
    <row r="29" spans="2:26" ht="16.399999999999999" customHeight="1" x14ac:dyDescent="0.25">
      <c r="B29" s="173"/>
      <c r="C29" s="38" t="s">
        <v>56</v>
      </c>
      <c r="D29" s="39" t="s">
        <v>65</v>
      </c>
      <c r="E29" s="41">
        <f t="shared" si="9"/>
        <v>450</v>
      </c>
      <c r="F29" s="42"/>
      <c r="G29" s="42" t="s">
        <v>31</v>
      </c>
      <c r="H29" s="42"/>
      <c r="I29" s="42" t="s">
        <v>0</v>
      </c>
      <c r="J29" s="43">
        <v>0</v>
      </c>
      <c r="K29" s="43">
        <v>20</v>
      </c>
      <c r="L29" s="43">
        <f t="shared" si="10"/>
        <v>10</v>
      </c>
      <c r="M29" s="110" t="s">
        <v>137</v>
      </c>
      <c r="N29" s="27"/>
      <c r="O29" s="173"/>
      <c r="P29" s="83"/>
      <c r="Q29" s="84"/>
      <c r="R29" s="85">
        <f t="shared" si="11"/>
        <v>0</v>
      </c>
      <c r="S29" s="86"/>
      <c r="T29" s="86"/>
      <c r="U29" s="86"/>
      <c r="V29" s="86"/>
      <c r="W29" s="87"/>
      <c r="X29" s="87"/>
      <c r="Y29" s="87">
        <f t="shared" si="12"/>
        <v>0</v>
      </c>
      <c r="Z29" s="6"/>
    </row>
    <row r="30" spans="2:26" ht="16.399999999999999" customHeight="1" x14ac:dyDescent="0.25">
      <c r="B30" s="173"/>
      <c r="C30" s="83"/>
      <c r="D30" s="84"/>
      <c r="E30" s="85">
        <f t="shared" si="9"/>
        <v>0</v>
      </c>
      <c r="F30" s="86"/>
      <c r="G30" s="86"/>
      <c r="H30" s="86"/>
      <c r="I30" s="86"/>
      <c r="J30" s="87"/>
      <c r="K30" s="87"/>
      <c r="L30" s="87">
        <f t="shared" si="10"/>
        <v>0</v>
      </c>
      <c r="M30" s="110"/>
      <c r="N30" s="27"/>
      <c r="O30" s="173"/>
      <c r="P30" s="38" t="s">
        <v>59</v>
      </c>
      <c r="Q30" s="39" t="s">
        <v>65</v>
      </c>
      <c r="R30" s="41">
        <f t="shared" si="11"/>
        <v>135</v>
      </c>
      <c r="S30" s="132"/>
      <c r="T30" s="42" t="s">
        <v>1</v>
      </c>
      <c r="U30" s="132"/>
      <c r="V30" s="42" t="s">
        <v>0</v>
      </c>
      <c r="W30" s="133">
        <v>0</v>
      </c>
      <c r="X30" s="133">
        <v>6</v>
      </c>
      <c r="Y30" s="43">
        <f t="shared" si="12"/>
        <v>3</v>
      </c>
      <c r="Z30" s="22"/>
    </row>
    <row r="31" spans="2:26" ht="16.5" customHeight="1" x14ac:dyDescent="0.25">
      <c r="B31" s="173"/>
      <c r="C31" s="83"/>
      <c r="D31" s="84"/>
      <c r="E31" s="85">
        <f t="shared" si="9"/>
        <v>0</v>
      </c>
      <c r="F31" s="86"/>
      <c r="G31" s="86"/>
      <c r="H31" s="86"/>
      <c r="I31" s="86"/>
      <c r="J31" s="87"/>
      <c r="K31" s="87"/>
      <c r="L31" s="87">
        <f t="shared" ref="L31" si="13">(J31+K31)/2</f>
        <v>0</v>
      </c>
      <c r="M31" s="110"/>
      <c r="N31" s="27"/>
      <c r="O31" s="173"/>
      <c r="P31" s="38" t="s">
        <v>40</v>
      </c>
      <c r="Q31" s="39" t="s">
        <v>65</v>
      </c>
      <c r="R31" s="41">
        <f t="shared" si="11"/>
        <v>30</v>
      </c>
      <c r="S31" s="76" t="s">
        <v>1</v>
      </c>
      <c r="T31" s="76"/>
      <c r="U31" s="76" t="s">
        <v>1</v>
      </c>
      <c r="V31" s="76"/>
      <c r="W31" s="77">
        <v>0</v>
      </c>
      <c r="X31" s="77">
        <v>2</v>
      </c>
      <c r="Y31" s="43">
        <f t="shared" si="12"/>
        <v>1</v>
      </c>
      <c r="Z31" s="6"/>
    </row>
    <row r="32" spans="2:26" ht="16.5" customHeight="1" x14ac:dyDescent="0.25">
      <c r="B32" s="173"/>
      <c r="C32" s="38" t="s">
        <v>30</v>
      </c>
      <c r="D32" s="39" t="s">
        <v>65</v>
      </c>
      <c r="E32" s="41">
        <f t="shared" si="9"/>
        <v>60</v>
      </c>
      <c r="F32" s="42" t="s">
        <v>1</v>
      </c>
      <c r="G32" s="42"/>
      <c r="H32" s="42" t="s">
        <v>1</v>
      </c>
      <c r="I32" s="42"/>
      <c r="J32" s="43">
        <v>2</v>
      </c>
      <c r="K32" s="43">
        <v>2</v>
      </c>
      <c r="L32" s="43">
        <f t="shared" si="10"/>
        <v>2</v>
      </c>
      <c r="M32" s="110"/>
      <c r="N32" s="27"/>
      <c r="O32" s="173"/>
      <c r="P32" s="83"/>
      <c r="Q32" s="84"/>
      <c r="R32" s="85">
        <f t="shared" si="11"/>
        <v>0</v>
      </c>
      <c r="S32" s="99"/>
      <c r="T32" s="99"/>
      <c r="U32" s="99"/>
      <c r="V32" s="99"/>
      <c r="W32" s="100"/>
      <c r="X32" s="100"/>
      <c r="Y32" s="87">
        <f t="shared" si="12"/>
        <v>0</v>
      </c>
      <c r="Z32" s="22"/>
    </row>
    <row r="33" spans="2:26" ht="16.5" customHeight="1" thickBot="1" x14ac:dyDescent="0.3">
      <c r="B33" s="173"/>
      <c r="C33" s="44" t="s">
        <v>33</v>
      </c>
      <c r="D33" s="45" t="s">
        <v>65</v>
      </c>
      <c r="E33" s="47">
        <f t="shared" si="9"/>
        <v>60</v>
      </c>
      <c r="F33" s="45" t="s">
        <v>18</v>
      </c>
      <c r="G33" s="45"/>
      <c r="H33" s="45" t="s">
        <v>18</v>
      </c>
      <c r="I33" s="45"/>
      <c r="J33" s="47">
        <v>2</v>
      </c>
      <c r="K33" s="47">
        <v>2</v>
      </c>
      <c r="L33" s="51">
        <f t="shared" si="10"/>
        <v>2</v>
      </c>
      <c r="M33" s="110"/>
      <c r="N33" s="27"/>
      <c r="O33" s="173"/>
      <c r="P33" s="44" t="s">
        <v>67</v>
      </c>
      <c r="Q33" s="45" t="s">
        <v>65</v>
      </c>
      <c r="R33" s="47">
        <f t="shared" si="11"/>
        <v>60</v>
      </c>
      <c r="S33" s="50" t="s">
        <v>1</v>
      </c>
      <c r="T33" s="50"/>
      <c r="U33" s="50" t="s">
        <v>1</v>
      </c>
      <c r="V33" s="50"/>
      <c r="W33" s="51">
        <v>2</v>
      </c>
      <c r="X33" s="51">
        <v>2</v>
      </c>
      <c r="Y33" s="51">
        <f t="shared" si="12"/>
        <v>2</v>
      </c>
      <c r="Z33" s="6"/>
    </row>
    <row r="34" spans="2:26" ht="16.5" customHeight="1" thickBot="1" x14ac:dyDescent="0.3">
      <c r="B34" s="174"/>
      <c r="C34" s="30" t="s">
        <v>19</v>
      </c>
      <c r="D34" s="7"/>
      <c r="E34" s="19">
        <f>SUM(E20:E33)</f>
        <v>1095</v>
      </c>
      <c r="F34" s="20"/>
      <c r="G34" s="20"/>
      <c r="H34" s="20"/>
      <c r="I34" s="20"/>
      <c r="J34" s="19">
        <f>SUM(J20:J33)</f>
        <v>28</v>
      </c>
      <c r="K34" s="19">
        <f>SUM(K20:K33)</f>
        <v>26</v>
      </c>
      <c r="L34" s="19">
        <f>SUM(L20:L33)</f>
        <v>27</v>
      </c>
      <c r="M34" s="110"/>
      <c r="N34" s="27"/>
      <c r="O34" s="174"/>
      <c r="P34" s="30" t="s">
        <v>19</v>
      </c>
      <c r="Q34" s="7"/>
      <c r="R34" s="19">
        <f>SUM(R20:R33)</f>
        <v>1065</v>
      </c>
      <c r="S34" s="20"/>
      <c r="T34" s="20"/>
      <c r="U34" s="20"/>
      <c r="V34" s="20"/>
      <c r="W34" s="19">
        <f>SUM(W20:W33)</f>
        <v>28</v>
      </c>
      <c r="X34" s="19">
        <f>SUM(X20:X33)</f>
        <v>28</v>
      </c>
      <c r="Y34" s="19">
        <f>SUM(Y20:Y33)</f>
        <v>28</v>
      </c>
      <c r="Z34" s="6"/>
    </row>
    <row r="35" spans="2:26" ht="16.5" customHeight="1" x14ac:dyDescent="0.25">
      <c r="B35" s="178"/>
      <c r="C35" s="78"/>
      <c r="D35" s="79"/>
      <c r="E35" s="80">
        <f>IF($H35="○",$L35*$E$1,$L35*$E$2)</f>
        <v>0</v>
      </c>
      <c r="F35" s="81"/>
      <c r="G35" s="81"/>
      <c r="H35" s="81"/>
      <c r="I35" s="81"/>
      <c r="J35" s="82"/>
      <c r="K35" s="82"/>
      <c r="L35" s="82">
        <f>(J35+K35)/2</f>
        <v>0</v>
      </c>
      <c r="M35" s="110"/>
      <c r="N35" s="27"/>
      <c r="O35" s="197" t="s">
        <v>70</v>
      </c>
      <c r="P35" s="34" t="s">
        <v>53</v>
      </c>
      <c r="Q35" s="35" t="s">
        <v>65</v>
      </c>
      <c r="R35" s="37">
        <f>IF($U35="○",$Y35*$E$1,$Y35*$E$2)</f>
        <v>90</v>
      </c>
      <c r="S35" s="48"/>
      <c r="T35" s="48" t="s">
        <v>1</v>
      </c>
      <c r="U35" s="48" t="s">
        <v>1</v>
      </c>
      <c r="V35" s="48"/>
      <c r="W35" s="49">
        <v>4</v>
      </c>
      <c r="X35" s="49">
        <v>2</v>
      </c>
      <c r="Y35" s="49">
        <f>(W35+X35)/2</f>
        <v>3</v>
      </c>
      <c r="Z35" s="6"/>
    </row>
    <row r="36" spans="2:26" ht="16.5" customHeight="1" x14ac:dyDescent="0.25">
      <c r="B36" s="179"/>
      <c r="C36" s="101"/>
      <c r="D36" s="102"/>
      <c r="E36" s="85">
        <f t="shared" ref="E36:E39" si="14">IF($H36="○",$L36*$E$1,$L36*$E$2)</f>
        <v>0</v>
      </c>
      <c r="F36" s="103"/>
      <c r="G36" s="103"/>
      <c r="H36" s="103"/>
      <c r="I36" s="103"/>
      <c r="J36" s="104"/>
      <c r="K36" s="104"/>
      <c r="L36" s="87">
        <f t="shared" ref="L36:L39" si="15">(J36+K36)/2</f>
        <v>0</v>
      </c>
      <c r="M36" s="110"/>
      <c r="N36" s="27"/>
      <c r="O36" s="198"/>
      <c r="P36" s="105" t="s">
        <v>76</v>
      </c>
      <c r="Q36" s="106" t="s">
        <v>65</v>
      </c>
      <c r="R36" s="41">
        <f t="shared" ref="R36:R39" si="16">IF($U36="○",$Y36*$E$1,$Y36*$E$2)</f>
        <v>180</v>
      </c>
      <c r="S36" s="107"/>
      <c r="T36" s="107" t="s">
        <v>1</v>
      </c>
      <c r="U36" s="107"/>
      <c r="V36" s="107" t="s">
        <v>1</v>
      </c>
      <c r="W36" s="108">
        <v>8</v>
      </c>
      <c r="X36" s="108">
        <v>0</v>
      </c>
      <c r="Y36" s="43">
        <f t="shared" ref="Y36:Y39" si="17">(W36+X36)/2</f>
        <v>4</v>
      </c>
      <c r="Z36" s="6"/>
    </row>
    <row r="37" spans="2:26" ht="16.5" customHeight="1" x14ac:dyDescent="0.25">
      <c r="B37" s="179"/>
      <c r="C37" s="101"/>
      <c r="D37" s="102"/>
      <c r="E37" s="85">
        <f t="shared" si="14"/>
        <v>0</v>
      </c>
      <c r="F37" s="103"/>
      <c r="G37" s="103"/>
      <c r="H37" s="103"/>
      <c r="I37" s="103"/>
      <c r="J37" s="104"/>
      <c r="K37" s="104"/>
      <c r="L37" s="87">
        <f t="shared" si="15"/>
        <v>0</v>
      </c>
      <c r="M37" s="110"/>
      <c r="N37" s="27"/>
      <c r="O37" s="198"/>
      <c r="P37" s="105" t="s">
        <v>62</v>
      </c>
      <c r="Q37" s="106" t="s">
        <v>64</v>
      </c>
      <c r="R37" s="190">
        <f t="shared" si="16"/>
        <v>90</v>
      </c>
      <c r="S37" s="192"/>
      <c r="T37" s="192" t="s">
        <v>66</v>
      </c>
      <c r="U37" s="192"/>
      <c r="V37" s="192" t="s">
        <v>1</v>
      </c>
      <c r="W37" s="190">
        <v>4</v>
      </c>
      <c r="X37" s="190">
        <v>0</v>
      </c>
      <c r="Y37" s="190">
        <f t="shared" si="17"/>
        <v>2</v>
      </c>
      <c r="Z37" s="6"/>
    </row>
    <row r="38" spans="2:26" ht="16.5" customHeight="1" x14ac:dyDescent="0.25">
      <c r="B38" s="179"/>
      <c r="C38" s="101"/>
      <c r="D38" s="102"/>
      <c r="E38" s="85"/>
      <c r="F38" s="103"/>
      <c r="G38" s="103"/>
      <c r="H38" s="103"/>
      <c r="I38" s="103"/>
      <c r="J38" s="104"/>
      <c r="K38" s="104"/>
      <c r="L38" s="87"/>
      <c r="M38" s="110"/>
      <c r="N38" s="27"/>
      <c r="O38" s="198"/>
      <c r="P38" s="105" t="s">
        <v>63</v>
      </c>
      <c r="Q38" s="106" t="s">
        <v>64</v>
      </c>
      <c r="R38" s="191"/>
      <c r="S38" s="193"/>
      <c r="T38" s="193"/>
      <c r="U38" s="193"/>
      <c r="V38" s="193"/>
      <c r="W38" s="191"/>
      <c r="X38" s="191"/>
      <c r="Y38" s="191"/>
      <c r="Z38" s="6"/>
    </row>
    <row r="39" spans="2:26" ht="16.5" customHeight="1" x14ac:dyDescent="0.25">
      <c r="B39" s="179"/>
      <c r="C39" s="101"/>
      <c r="D39" s="102"/>
      <c r="E39" s="85">
        <f t="shared" si="14"/>
        <v>0</v>
      </c>
      <c r="F39" s="103"/>
      <c r="G39" s="103"/>
      <c r="H39" s="103"/>
      <c r="I39" s="103"/>
      <c r="J39" s="104"/>
      <c r="K39" s="104"/>
      <c r="L39" s="87">
        <f t="shared" si="15"/>
        <v>0</v>
      </c>
      <c r="M39" s="110"/>
      <c r="N39" s="27"/>
      <c r="O39" s="198"/>
      <c r="P39" s="105" t="s">
        <v>61</v>
      </c>
      <c r="Q39" s="106" t="s">
        <v>65</v>
      </c>
      <c r="R39" s="41">
        <f t="shared" si="16"/>
        <v>135</v>
      </c>
      <c r="S39" s="107"/>
      <c r="T39" s="107" t="s">
        <v>1</v>
      </c>
      <c r="U39" s="107"/>
      <c r="V39" s="107" t="s">
        <v>1</v>
      </c>
      <c r="W39" s="108">
        <v>6</v>
      </c>
      <c r="X39" s="108">
        <v>0</v>
      </c>
      <c r="Y39" s="43">
        <f t="shared" si="17"/>
        <v>3</v>
      </c>
      <c r="Z39" s="6"/>
    </row>
    <row r="40" spans="2:26" ht="16.5" customHeight="1" x14ac:dyDescent="0.25">
      <c r="B40" s="180"/>
      <c r="C40" s="83"/>
      <c r="D40" s="84"/>
      <c r="E40" s="85">
        <f t="shared" ref="E40:E42" si="18">IF($H40="○",$L40*$E$1,$L40*$E$2)</f>
        <v>0</v>
      </c>
      <c r="F40" s="86"/>
      <c r="G40" s="86"/>
      <c r="H40" s="86"/>
      <c r="I40" s="86"/>
      <c r="J40" s="87"/>
      <c r="K40" s="87"/>
      <c r="L40" s="87">
        <f t="shared" ref="L40:L41" si="19">(J40+K40)/2</f>
        <v>0</v>
      </c>
      <c r="M40" s="110"/>
      <c r="N40" s="27"/>
      <c r="O40" s="198"/>
      <c r="P40" s="38" t="s">
        <v>60</v>
      </c>
      <c r="Q40" s="39" t="s">
        <v>65</v>
      </c>
      <c r="R40" s="41">
        <f t="shared" ref="R40:R41" si="20">IF($U40="○",$Y40*$E$1,$Y40*$E$2)</f>
        <v>450</v>
      </c>
      <c r="S40" s="42"/>
      <c r="T40" s="42" t="s">
        <v>1</v>
      </c>
      <c r="U40" s="42"/>
      <c r="V40" s="42" t="s">
        <v>1</v>
      </c>
      <c r="W40" s="43">
        <v>0</v>
      </c>
      <c r="X40" s="43">
        <v>20</v>
      </c>
      <c r="Y40" s="43">
        <f t="shared" ref="Y40:Y42" si="21">(W40+X40)/2</f>
        <v>10</v>
      </c>
      <c r="Z40" s="110" t="s">
        <v>137</v>
      </c>
    </row>
    <row r="41" spans="2:26" ht="16.5" customHeight="1" x14ac:dyDescent="0.25">
      <c r="B41" s="180"/>
      <c r="C41" s="83"/>
      <c r="D41" s="84"/>
      <c r="E41" s="85">
        <f t="shared" si="18"/>
        <v>0</v>
      </c>
      <c r="F41" s="86"/>
      <c r="G41" s="86"/>
      <c r="H41" s="86"/>
      <c r="I41" s="86"/>
      <c r="J41" s="87"/>
      <c r="K41" s="87"/>
      <c r="L41" s="87">
        <f t="shared" si="19"/>
        <v>0</v>
      </c>
      <c r="M41" s="110"/>
      <c r="N41" s="27"/>
      <c r="O41" s="198"/>
      <c r="P41" s="38" t="s">
        <v>30</v>
      </c>
      <c r="Q41" s="39" t="s">
        <v>65</v>
      </c>
      <c r="R41" s="41">
        <f t="shared" si="20"/>
        <v>60</v>
      </c>
      <c r="S41" s="42" t="s">
        <v>1</v>
      </c>
      <c r="T41" s="42"/>
      <c r="U41" s="42" t="s">
        <v>1</v>
      </c>
      <c r="V41" s="42"/>
      <c r="W41" s="43">
        <v>2</v>
      </c>
      <c r="X41" s="43">
        <v>2</v>
      </c>
      <c r="Y41" s="43">
        <f t="shared" si="21"/>
        <v>2</v>
      </c>
      <c r="Z41" s="6"/>
    </row>
    <row r="42" spans="2:26" ht="16.5" customHeight="1" thickBot="1" x14ac:dyDescent="0.3">
      <c r="B42" s="180"/>
      <c r="C42" s="83"/>
      <c r="D42" s="84"/>
      <c r="E42" s="85">
        <f t="shared" si="18"/>
        <v>0</v>
      </c>
      <c r="F42" s="86"/>
      <c r="G42" s="86"/>
      <c r="H42" s="86"/>
      <c r="I42" s="86"/>
      <c r="J42" s="87"/>
      <c r="K42" s="87"/>
      <c r="L42" s="87">
        <f t="shared" ref="L42" si="22">(J42+K42)/2</f>
        <v>0</v>
      </c>
      <c r="M42" s="110"/>
      <c r="N42" s="27"/>
      <c r="O42" s="198"/>
      <c r="P42" s="44" t="s">
        <v>34</v>
      </c>
      <c r="Q42" s="45" t="s">
        <v>65</v>
      </c>
      <c r="R42" s="47">
        <f>IF($U42="○",$Y42*$E$1,$Y42*$E$2)</f>
        <v>60</v>
      </c>
      <c r="S42" s="45" t="s">
        <v>18</v>
      </c>
      <c r="T42" s="45"/>
      <c r="U42" s="45" t="s">
        <v>18</v>
      </c>
      <c r="V42" s="45"/>
      <c r="W42" s="47">
        <v>2</v>
      </c>
      <c r="X42" s="47">
        <v>2</v>
      </c>
      <c r="Y42" s="47">
        <f t="shared" si="21"/>
        <v>2</v>
      </c>
      <c r="Z42" s="6"/>
    </row>
    <row r="43" spans="2:26" ht="16.5" customHeight="1" thickBot="1" x14ac:dyDescent="0.3">
      <c r="B43" s="181"/>
      <c r="C43" s="88" t="s">
        <v>19</v>
      </c>
      <c r="D43" s="89"/>
      <c r="E43" s="90">
        <f>SUM(E35:E42)</f>
        <v>0</v>
      </c>
      <c r="F43" s="91"/>
      <c r="G43" s="91"/>
      <c r="H43" s="91"/>
      <c r="I43" s="91"/>
      <c r="J43" s="90">
        <f>SUM(J35:J42)</f>
        <v>0</v>
      </c>
      <c r="K43" s="90">
        <f>SUM(K35:K42)</f>
        <v>0</v>
      </c>
      <c r="L43" s="90">
        <f>SUM(L35:L42)</f>
        <v>0</v>
      </c>
      <c r="M43" s="110"/>
      <c r="N43" s="27"/>
      <c r="O43" s="199"/>
      <c r="P43" s="53" t="s">
        <v>19</v>
      </c>
      <c r="Q43" s="9"/>
      <c r="R43" s="18">
        <f>SUM(R35:R42)</f>
        <v>1065</v>
      </c>
      <c r="S43" s="17"/>
      <c r="T43" s="17"/>
      <c r="U43" s="17"/>
      <c r="V43" s="17"/>
      <c r="W43" s="18">
        <f>SUM(W35:W42)</f>
        <v>26</v>
      </c>
      <c r="X43" s="18">
        <f>SUM(X35:X42)</f>
        <v>26</v>
      </c>
      <c r="Y43" s="18">
        <f>SUM(Y35:Y42)</f>
        <v>26</v>
      </c>
      <c r="Z43" s="6"/>
    </row>
    <row r="44" spans="2:26" ht="16.5" customHeight="1" thickBot="1" x14ac:dyDescent="0.3">
      <c r="B44" s="24"/>
      <c r="C44" s="54"/>
      <c r="D44" s="25"/>
      <c r="E44" s="25"/>
      <c r="F44" s="26"/>
      <c r="G44" s="26"/>
      <c r="H44" s="26"/>
      <c r="I44" s="26"/>
      <c r="J44" s="25"/>
      <c r="K44" s="25"/>
      <c r="L44" s="25"/>
      <c r="M44" s="110"/>
      <c r="N44" s="27"/>
      <c r="O44" s="55"/>
      <c r="P44" s="56"/>
      <c r="Q44" s="55"/>
      <c r="R44" s="55"/>
      <c r="S44" s="55"/>
      <c r="T44" s="55"/>
      <c r="U44" s="55"/>
      <c r="V44" s="55"/>
      <c r="W44" s="55"/>
      <c r="X44" s="55"/>
      <c r="Y44" s="55"/>
    </row>
    <row r="45" spans="2:26" ht="16.5" customHeight="1" thickBot="1" x14ac:dyDescent="0.3">
      <c r="C45" s="56"/>
      <c r="D45" s="55"/>
      <c r="E45" s="55"/>
      <c r="F45" s="55"/>
      <c r="G45" s="7" t="s">
        <v>20</v>
      </c>
      <c r="H45" s="195" t="s">
        <v>13</v>
      </c>
      <c r="I45" s="196"/>
      <c r="J45" s="188" t="s">
        <v>14</v>
      </c>
      <c r="K45" s="194"/>
      <c r="L45" s="57" t="s">
        <v>19</v>
      </c>
      <c r="M45" s="58"/>
      <c r="N45" s="27"/>
      <c r="O45" s="58"/>
      <c r="P45" s="31"/>
      <c r="Q45" s="23"/>
      <c r="R45" s="32"/>
      <c r="S45" s="55"/>
      <c r="T45" s="7" t="s">
        <v>20</v>
      </c>
      <c r="U45" s="186" t="s">
        <v>13</v>
      </c>
      <c r="V45" s="187"/>
      <c r="W45" s="188" t="s">
        <v>14</v>
      </c>
      <c r="X45" s="189"/>
      <c r="Y45" s="57" t="s">
        <v>19</v>
      </c>
    </row>
    <row r="46" spans="2:26" ht="16.5" customHeight="1" x14ac:dyDescent="0.25">
      <c r="B46" s="10"/>
      <c r="C46" s="56"/>
      <c r="D46" s="23"/>
      <c r="E46" s="32"/>
      <c r="F46" s="55"/>
      <c r="G46" s="11" t="s">
        <v>21</v>
      </c>
      <c r="H46" s="59">
        <f>SUMIF(F7:F18,"○",E7:E18)</f>
        <v>90</v>
      </c>
      <c r="I46" s="60">
        <f>H46/L46</f>
        <v>9.0909090909090912E-2</v>
      </c>
      <c r="J46" s="61">
        <f>SUMIF(G7:G18,"○",E7:E18)</f>
        <v>900</v>
      </c>
      <c r="K46" s="62">
        <f>J46/L46</f>
        <v>0.90909090909090906</v>
      </c>
      <c r="L46" s="63">
        <f>E19</f>
        <v>990</v>
      </c>
      <c r="M46" s="58"/>
      <c r="N46" s="27"/>
      <c r="O46" s="55"/>
      <c r="P46" s="31"/>
      <c r="Q46" s="23"/>
      <c r="R46" s="32"/>
      <c r="S46" s="55"/>
      <c r="T46" s="11" t="s">
        <v>21</v>
      </c>
      <c r="U46" s="59">
        <f>SUMIF(S7:S18,"○",R7:R18)</f>
        <v>60</v>
      </c>
      <c r="V46" s="60">
        <f>U46/Y46</f>
        <v>6.25E-2</v>
      </c>
      <c r="W46" s="61">
        <f>SUMIF(T7:T18,"○",R7:R18)</f>
        <v>900</v>
      </c>
      <c r="X46" s="62">
        <f>W46/Y46</f>
        <v>0.9375</v>
      </c>
      <c r="Y46" s="63">
        <f>R19</f>
        <v>960</v>
      </c>
    </row>
    <row r="47" spans="2:26" ht="16.5" customHeight="1" x14ac:dyDescent="0.25">
      <c r="C47" s="56"/>
      <c r="D47" s="23"/>
      <c r="E47" s="32"/>
      <c r="F47" s="55"/>
      <c r="G47" s="12" t="s">
        <v>22</v>
      </c>
      <c r="H47" s="64">
        <f>SUMIF(F20:F33,"○",E20:E33)</f>
        <v>120</v>
      </c>
      <c r="I47" s="65">
        <f>H47/L47</f>
        <v>0.1095890410958904</v>
      </c>
      <c r="J47" s="66">
        <f>SUMIF(G20:G33,"○",E20:E33)</f>
        <v>975</v>
      </c>
      <c r="K47" s="67">
        <f>J47/L47</f>
        <v>0.8904109589041096</v>
      </c>
      <c r="L47" s="68">
        <f>E34</f>
        <v>1095</v>
      </c>
      <c r="M47" s="58"/>
      <c r="N47" s="27"/>
      <c r="O47" s="55"/>
      <c r="P47" s="31"/>
      <c r="Q47" s="23"/>
      <c r="R47" s="32"/>
      <c r="S47" s="55"/>
      <c r="T47" s="12" t="s">
        <v>22</v>
      </c>
      <c r="U47" s="64">
        <f>SUMIF(S20:S33,"○",R20:R33)</f>
        <v>90</v>
      </c>
      <c r="V47" s="65">
        <f>U47/Y47</f>
        <v>8.4507042253521125E-2</v>
      </c>
      <c r="W47" s="66">
        <f>SUMIF(T20:T33,"○",R20:R33)</f>
        <v>975</v>
      </c>
      <c r="X47" s="67">
        <f>W47/Y47</f>
        <v>0.91549295774647887</v>
      </c>
      <c r="Y47" s="68">
        <f>R34</f>
        <v>1065</v>
      </c>
    </row>
    <row r="48" spans="2:26" ht="16.5" customHeight="1" thickBot="1" x14ac:dyDescent="0.3">
      <c r="C48" s="56"/>
      <c r="D48" s="23"/>
      <c r="E48" s="32"/>
      <c r="F48" s="55"/>
      <c r="G48" s="92"/>
      <c r="H48" s="93">
        <f>SUMIF(F35:F42,"○",E35:E42)</f>
        <v>0</v>
      </c>
      <c r="I48" s="94"/>
      <c r="J48" s="95">
        <f>SUMIF(G35:G42,"○",E35:E42)</f>
        <v>0</v>
      </c>
      <c r="K48" s="96"/>
      <c r="L48" s="97">
        <f>E43</f>
        <v>0</v>
      </c>
      <c r="M48" s="58"/>
      <c r="N48" s="27"/>
      <c r="O48" s="55"/>
      <c r="P48" s="31"/>
      <c r="Q48" s="23"/>
      <c r="R48" s="32"/>
      <c r="S48" s="55"/>
      <c r="T48" s="13" t="s">
        <v>23</v>
      </c>
      <c r="U48" s="69">
        <f>SUMIF(S35:S42,"○",R35:R42)</f>
        <v>120</v>
      </c>
      <c r="V48" s="70">
        <f>U48/Y48</f>
        <v>0.11267605633802817</v>
      </c>
      <c r="W48" s="71">
        <f>SUMIF(T35:T42,"○",R35:R42)</f>
        <v>945</v>
      </c>
      <c r="X48" s="72">
        <f>W48/Y48</f>
        <v>0.88732394366197187</v>
      </c>
      <c r="Y48" s="73">
        <f>R43</f>
        <v>1065</v>
      </c>
    </row>
    <row r="49" spans="1:26" ht="16.5" customHeight="1" thickBot="1" x14ac:dyDescent="0.3">
      <c r="C49" s="56"/>
      <c r="D49" s="23"/>
      <c r="E49" s="32"/>
      <c r="F49" s="55"/>
      <c r="G49" s="13" t="s">
        <v>19</v>
      </c>
      <c r="H49" s="69">
        <f>SUM(H46:H48)</f>
        <v>210</v>
      </c>
      <c r="I49" s="70">
        <f>H49/L49</f>
        <v>0.10071942446043165</v>
      </c>
      <c r="J49" s="71">
        <f>SUM(J46:J48)</f>
        <v>1875</v>
      </c>
      <c r="K49" s="72">
        <f>J49/L49</f>
        <v>0.89928057553956831</v>
      </c>
      <c r="L49" s="73">
        <f>SUM(L46:L48)</f>
        <v>2085</v>
      </c>
      <c r="M49" s="58"/>
      <c r="N49" s="27"/>
      <c r="O49" s="55"/>
      <c r="P49" s="56"/>
      <c r="Q49" s="23"/>
      <c r="R49" s="32"/>
      <c r="S49" s="55"/>
      <c r="T49" s="13" t="s">
        <v>19</v>
      </c>
      <c r="U49" s="69">
        <f>SUM(U46:U48)</f>
        <v>270</v>
      </c>
      <c r="V49" s="70">
        <f>U49/Y49</f>
        <v>8.7378640776699032E-2</v>
      </c>
      <c r="W49" s="71">
        <f>SUM(W46:W48)</f>
        <v>2820</v>
      </c>
      <c r="X49" s="72">
        <f>W49/Y49</f>
        <v>0.91262135922330101</v>
      </c>
      <c r="Y49" s="73">
        <f>SUM(Y46:Y48)</f>
        <v>3090</v>
      </c>
    </row>
    <row r="50" spans="1:26" ht="16.5" customHeight="1" x14ac:dyDescent="0.25">
      <c r="N50" s="3"/>
    </row>
    <row r="51" spans="1:26" ht="21" x14ac:dyDescent="0.25">
      <c r="A51" s="1"/>
      <c r="B51" s="1" t="s">
        <v>86</v>
      </c>
      <c r="O51" s="1"/>
    </row>
    <row r="52" spans="1:26" ht="13.75" thickBot="1" x14ac:dyDescent="0.3">
      <c r="B52" s="3"/>
      <c r="C52" s="29"/>
      <c r="D52" s="3"/>
      <c r="E52" s="3"/>
      <c r="F52" s="3"/>
      <c r="G52" s="3"/>
      <c r="H52" s="3"/>
      <c r="I52" s="3"/>
      <c r="J52" s="3"/>
      <c r="K52" s="3"/>
      <c r="L52" s="3"/>
      <c r="M52" s="170"/>
      <c r="N52" s="3"/>
      <c r="O52" s="22"/>
      <c r="P52" s="109"/>
      <c r="Q52" s="22"/>
      <c r="R52" s="22"/>
      <c r="S52" s="22"/>
      <c r="T52" s="22"/>
      <c r="U52" s="22"/>
      <c r="V52" s="22"/>
      <c r="W52" s="22"/>
      <c r="X52" s="22"/>
      <c r="Y52" s="22"/>
      <c r="Z52" s="3"/>
    </row>
    <row r="53" spans="1:26" ht="18" customHeight="1" thickBot="1" x14ac:dyDescent="0.3">
      <c r="B53" s="171" t="s">
        <v>5</v>
      </c>
      <c r="C53" s="176" t="s">
        <v>6</v>
      </c>
      <c r="D53" s="171" t="s">
        <v>7</v>
      </c>
      <c r="E53" s="184" t="s">
        <v>8</v>
      </c>
      <c r="F53" s="182" t="s">
        <v>9</v>
      </c>
      <c r="G53" s="183"/>
      <c r="H53" s="182" t="s">
        <v>10</v>
      </c>
      <c r="I53" s="183"/>
      <c r="J53" s="182" t="s">
        <v>11</v>
      </c>
      <c r="K53" s="183"/>
      <c r="L53" s="171" t="s">
        <v>12</v>
      </c>
      <c r="M53" s="4"/>
      <c r="N53" s="3"/>
      <c r="O53" s="113"/>
      <c r="P53" s="113"/>
      <c r="Q53" s="113"/>
      <c r="R53" s="113"/>
      <c r="S53" s="113"/>
      <c r="T53" s="114"/>
      <c r="U53" s="113"/>
      <c r="V53" s="114"/>
      <c r="W53" s="113"/>
      <c r="X53" s="114"/>
      <c r="Y53" s="113"/>
      <c r="Z53" s="4"/>
    </row>
    <row r="54" spans="1:26" ht="18" customHeight="1" thickBot="1" x14ac:dyDescent="0.3">
      <c r="B54" s="172"/>
      <c r="C54" s="177"/>
      <c r="D54" s="172"/>
      <c r="E54" s="185"/>
      <c r="F54" s="33" t="s">
        <v>13</v>
      </c>
      <c r="G54" s="33" t="s">
        <v>14</v>
      </c>
      <c r="H54" s="33" t="s">
        <v>3</v>
      </c>
      <c r="I54" s="33" t="s">
        <v>24</v>
      </c>
      <c r="J54" s="15" t="s">
        <v>15</v>
      </c>
      <c r="K54" s="15" t="s">
        <v>16</v>
      </c>
      <c r="L54" s="172"/>
      <c r="M54" s="5"/>
      <c r="N54" s="3"/>
      <c r="O54" s="114"/>
      <c r="P54" s="114"/>
      <c r="Q54" s="114"/>
      <c r="R54" s="114"/>
      <c r="S54" s="114"/>
      <c r="T54" s="114"/>
      <c r="U54" s="114"/>
      <c r="V54" s="114"/>
      <c r="W54" s="113"/>
      <c r="X54" s="113"/>
      <c r="Y54" s="114"/>
      <c r="Z54" s="5"/>
    </row>
    <row r="55" spans="1:26" ht="16.5" customHeight="1" x14ac:dyDescent="0.25">
      <c r="B55" s="173" t="s">
        <v>71</v>
      </c>
      <c r="C55" s="34" t="s">
        <v>17</v>
      </c>
      <c r="D55" s="35" t="s">
        <v>65</v>
      </c>
      <c r="E55" s="36">
        <f>IF($H55="○",$L55*$E$1,$L55*$E$2)</f>
        <v>90</v>
      </c>
      <c r="F55" s="35"/>
      <c r="G55" s="35" t="s">
        <v>1</v>
      </c>
      <c r="H55" s="35"/>
      <c r="I55" s="35" t="s">
        <v>1</v>
      </c>
      <c r="J55" s="37">
        <v>4</v>
      </c>
      <c r="K55" s="37">
        <v>0</v>
      </c>
      <c r="L55" s="37">
        <f>(J55+K55)/2</f>
        <v>2</v>
      </c>
      <c r="M55" s="110"/>
      <c r="N55" s="27"/>
      <c r="O55" s="115"/>
      <c r="P55" s="116"/>
      <c r="Q55" s="110"/>
      <c r="R55" s="116"/>
      <c r="S55" s="110"/>
      <c r="T55" s="110"/>
      <c r="U55" s="110"/>
      <c r="V55" s="110"/>
      <c r="W55" s="116"/>
      <c r="X55" s="116"/>
      <c r="Y55" s="116"/>
      <c r="Z55" s="6"/>
    </row>
    <row r="56" spans="1:26" ht="16.5" customHeight="1" x14ac:dyDescent="0.25">
      <c r="B56" s="173"/>
      <c r="C56" s="38" t="s">
        <v>48</v>
      </c>
      <c r="D56" s="39" t="s">
        <v>65</v>
      </c>
      <c r="E56" s="40">
        <f t="shared" ref="E56:E65" si="23">IF($H56="○",$L56*$E$1,$L56*$E$2)</f>
        <v>60</v>
      </c>
      <c r="F56" s="39"/>
      <c r="G56" s="39" t="s">
        <v>1</v>
      </c>
      <c r="H56" s="39" t="s">
        <v>1</v>
      </c>
      <c r="I56" s="39"/>
      <c r="J56" s="41">
        <v>2</v>
      </c>
      <c r="K56" s="41">
        <v>2</v>
      </c>
      <c r="L56" s="41">
        <f>(J56+K56)/2</f>
        <v>2</v>
      </c>
      <c r="M56" s="110"/>
      <c r="N56" s="27"/>
      <c r="O56" s="115"/>
      <c r="P56" s="116"/>
      <c r="Q56" s="110"/>
      <c r="R56" s="116"/>
      <c r="S56" s="110"/>
      <c r="T56" s="110"/>
      <c r="U56" s="110"/>
      <c r="V56" s="110"/>
      <c r="W56" s="116"/>
      <c r="X56" s="116"/>
      <c r="Y56" s="116"/>
      <c r="Z56" s="6"/>
    </row>
    <row r="57" spans="1:26" ht="16.5" customHeight="1" x14ac:dyDescent="0.25">
      <c r="B57" s="173"/>
      <c r="C57" s="74" t="s">
        <v>49</v>
      </c>
      <c r="D57" s="39" t="s">
        <v>65</v>
      </c>
      <c r="E57" s="40">
        <f t="shared" si="23"/>
        <v>60</v>
      </c>
      <c r="F57" s="39"/>
      <c r="G57" s="39" t="s">
        <v>18</v>
      </c>
      <c r="H57" s="39" t="s">
        <v>18</v>
      </c>
      <c r="I57" s="39"/>
      <c r="J57" s="41">
        <v>2</v>
      </c>
      <c r="K57" s="41">
        <v>2</v>
      </c>
      <c r="L57" s="41">
        <f t="shared" ref="L57:L64" si="24">(J57+K57)/2</f>
        <v>2</v>
      </c>
      <c r="M57" s="110"/>
      <c r="N57" s="27"/>
      <c r="O57" s="115"/>
      <c r="P57" s="116"/>
      <c r="Q57" s="110"/>
      <c r="R57" s="116"/>
      <c r="S57" s="110"/>
      <c r="T57" s="110"/>
      <c r="U57" s="110"/>
      <c r="V57" s="110"/>
      <c r="W57" s="116"/>
      <c r="X57" s="116"/>
      <c r="Y57" s="116"/>
      <c r="Z57" s="6"/>
    </row>
    <row r="58" spans="1:26" ht="16.5" customHeight="1" x14ac:dyDescent="0.25">
      <c r="B58" s="173"/>
      <c r="C58" s="74" t="s">
        <v>50</v>
      </c>
      <c r="D58" s="39" t="s">
        <v>65</v>
      </c>
      <c r="E58" s="40">
        <f t="shared" si="23"/>
        <v>60</v>
      </c>
      <c r="F58" s="39"/>
      <c r="G58" s="39" t="s">
        <v>18</v>
      </c>
      <c r="H58" s="39" t="s">
        <v>18</v>
      </c>
      <c r="I58" s="39"/>
      <c r="J58" s="41">
        <v>2</v>
      </c>
      <c r="K58" s="41">
        <v>2</v>
      </c>
      <c r="L58" s="41">
        <f t="shared" si="24"/>
        <v>2</v>
      </c>
      <c r="M58" s="110"/>
      <c r="N58" s="27"/>
      <c r="O58" s="115"/>
      <c r="P58" s="116"/>
      <c r="Q58" s="110"/>
      <c r="R58" s="116"/>
      <c r="S58" s="110"/>
      <c r="T58" s="110"/>
      <c r="U58" s="110"/>
      <c r="V58" s="110"/>
      <c r="W58" s="116"/>
      <c r="X58" s="116"/>
      <c r="Y58" s="116"/>
      <c r="Z58" s="6"/>
    </row>
    <row r="59" spans="1:26" ht="16.5" customHeight="1" x14ac:dyDescent="0.25">
      <c r="B59" s="173"/>
      <c r="C59" s="38" t="s">
        <v>2</v>
      </c>
      <c r="D59" s="39" t="s">
        <v>65</v>
      </c>
      <c r="E59" s="40">
        <f t="shared" si="23"/>
        <v>120</v>
      </c>
      <c r="F59" s="39"/>
      <c r="G59" s="42" t="s">
        <v>18</v>
      </c>
      <c r="H59" s="42" t="s">
        <v>18</v>
      </c>
      <c r="I59" s="39"/>
      <c r="J59" s="41">
        <v>4</v>
      </c>
      <c r="K59" s="41">
        <v>4</v>
      </c>
      <c r="L59" s="41">
        <f t="shared" si="24"/>
        <v>4</v>
      </c>
      <c r="M59" s="110"/>
      <c r="N59" s="27"/>
      <c r="O59" s="115"/>
      <c r="P59" s="116"/>
      <c r="Q59" s="110"/>
      <c r="R59" s="116"/>
      <c r="S59" s="110"/>
      <c r="T59" s="110"/>
      <c r="U59" s="110"/>
      <c r="V59" s="110"/>
      <c r="W59" s="116"/>
      <c r="X59" s="116"/>
      <c r="Y59" s="116"/>
      <c r="Z59" s="6"/>
    </row>
    <row r="60" spans="1:26" ht="16.5" customHeight="1" x14ac:dyDescent="0.25">
      <c r="B60" s="173"/>
      <c r="C60" s="38" t="s">
        <v>43</v>
      </c>
      <c r="D60" s="39" t="s">
        <v>65</v>
      </c>
      <c r="E60" s="40">
        <f t="shared" si="23"/>
        <v>30</v>
      </c>
      <c r="F60" s="39"/>
      <c r="G60" s="42" t="s">
        <v>1</v>
      </c>
      <c r="H60" s="42" t="s">
        <v>1</v>
      </c>
      <c r="I60" s="39"/>
      <c r="J60" s="41">
        <v>0</v>
      </c>
      <c r="K60" s="41">
        <v>2</v>
      </c>
      <c r="L60" s="41">
        <f t="shared" si="24"/>
        <v>1</v>
      </c>
      <c r="M60" s="110"/>
      <c r="N60" s="27"/>
      <c r="O60" s="115"/>
      <c r="P60" s="116"/>
      <c r="Q60" s="110"/>
      <c r="R60" s="116"/>
      <c r="S60" s="110"/>
      <c r="T60" s="110"/>
      <c r="U60" s="110"/>
      <c r="V60" s="110"/>
      <c r="W60" s="116"/>
      <c r="X60" s="116"/>
      <c r="Y60" s="116"/>
      <c r="Z60" s="6"/>
    </row>
    <row r="61" spans="1:26" ht="16.5" customHeight="1" x14ac:dyDescent="0.25">
      <c r="B61" s="173"/>
      <c r="C61" s="38" t="s">
        <v>39</v>
      </c>
      <c r="D61" s="39" t="s">
        <v>65</v>
      </c>
      <c r="E61" s="41">
        <f t="shared" si="23"/>
        <v>30</v>
      </c>
      <c r="F61" s="39"/>
      <c r="G61" s="42" t="s">
        <v>1</v>
      </c>
      <c r="H61" s="42" t="s">
        <v>1</v>
      </c>
      <c r="I61" s="39"/>
      <c r="J61" s="41">
        <v>0</v>
      </c>
      <c r="K61" s="41">
        <v>2</v>
      </c>
      <c r="L61" s="41">
        <f t="shared" si="24"/>
        <v>1</v>
      </c>
      <c r="M61" s="110"/>
      <c r="N61" s="27"/>
      <c r="O61" s="115"/>
      <c r="P61" s="116"/>
      <c r="Q61" s="110"/>
      <c r="R61" s="116"/>
      <c r="S61" s="110"/>
      <c r="T61" s="110"/>
      <c r="U61" s="110"/>
      <c r="V61" s="110"/>
      <c r="W61" s="116"/>
      <c r="X61" s="116"/>
      <c r="Y61" s="116"/>
      <c r="Z61" s="6"/>
    </row>
    <row r="62" spans="1:26" ht="16.5" customHeight="1" x14ac:dyDescent="0.25">
      <c r="B62" s="173"/>
      <c r="C62" s="38" t="s">
        <v>38</v>
      </c>
      <c r="D62" s="39" t="s">
        <v>65</v>
      </c>
      <c r="E62" s="41">
        <f t="shared" si="23"/>
        <v>90</v>
      </c>
      <c r="F62" s="39"/>
      <c r="G62" s="42" t="s">
        <v>1</v>
      </c>
      <c r="H62" s="42"/>
      <c r="I62" s="42" t="s">
        <v>1</v>
      </c>
      <c r="J62" s="43">
        <v>4</v>
      </c>
      <c r="K62" s="43">
        <v>0</v>
      </c>
      <c r="L62" s="41">
        <f t="shared" si="24"/>
        <v>2</v>
      </c>
      <c r="M62" s="110" t="s">
        <v>137</v>
      </c>
      <c r="N62" s="27"/>
      <c r="O62" s="115"/>
      <c r="P62" s="116"/>
      <c r="Q62" s="110"/>
      <c r="R62" s="116"/>
      <c r="S62" s="110"/>
      <c r="T62" s="110"/>
      <c r="U62" s="110"/>
      <c r="V62" s="110"/>
      <c r="W62" s="116"/>
      <c r="X62" s="116"/>
      <c r="Y62" s="116"/>
      <c r="Z62" s="6"/>
    </row>
    <row r="63" spans="1:26" ht="16.5" customHeight="1" x14ac:dyDescent="0.25">
      <c r="B63" s="173"/>
      <c r="C63" s="38" t="s">
        <v>41</v>
      </c>
      <c r="D63" s="39" t="s">
        <v>65</v>
      </c>
      <c r="E63" s="41">
        <f t="shared" si="23"/>
        <v>90</v>
      </c>
      <c r="F63" s="39"/>
      <c r="G63" s="42" t="s">
        <v>1</v>
      </c>
      <c r="H63" s="42"/>
      <c r="I63" s="42" t="s">
        <v>1</v>
      </c>
      <c r="J63" s="43">
        <v>0</v>
      </c>
      <c r="K63" s="43">
        <v>4</v>
      </c>
      <c r="L63" s="41">
        <f t="shared" si="24"/>
        <v>2</v>
      </c>
      <c r="M63" s="110"/>
      <c r="N63" s="27"/>
      <c r="O63" s="115"/>
      <c r="P63" s="116"/>
      <c r="Q63" s="110"/>
      <c r="R63" s="116"/>
      <c r="S63" s="110"/>
      <c r="T63" s="110"/>
      <c r="U63" s="110"/>
      <c r="V63" s="110"/>
      <c r="W63" s="116"/>
      <c r="X63" s="116"/>
      <c r="Y63" s="116"/>
      <c r="Z63" s="6"/>
    </row>
    <row r="64" spans="1:26" ht="16.5" customHeight="1" x14ac:dyDescent="0.25">
      <c r="B64" s="173"/>
      <c r="C64" s="38" t="s">
        <v>51</v>
      </c>
      <c r="D64" s="39" t="s">
        <v>65</v>
      </c>
      <c r="E64" s="41">
        <f t="shared" si="23"/>
        <v>270</v>
      </c>
      <c r="F64" s="39"/>
      <c r="G64" s="39" t="s">
        <v>0</v>
      </c>
      <c r="H64" s="39"/>
      <c r="I64" s="39" t="s">
        <v>0</v>
      </c>
      <c r="J64" s="41">
        <v>6</v>
      </c>
      <c r="K64" s="41">
        <v>6</v>
      </c>
      <c r="L64" s="41">
        <f t="shared" si="24"/>
        <v>6</v>
      </c>
      <c r="M64" s="110"/>
      <c r="N64" s="27"/>
      <c r="O64" s="115"/>
      <c r="P64" s="116"/>
      <c r="Q64" s="110"/>
      <c r="R64" s="116"/>
      <c r="S64" s="110"/>
      <c r="T64" s="110"/>
      <c r="U64" s="110"/>
      <c r="V64" s="110"/>
      <c r="W64" s="116"/>
      <c r="X64" s="116"/>
      <c r="Y64" s="116"/>
      <c r="Z64" s="6"/>
    </row>
    <row r="65" spans="2:26" ht="16.5" customHeight="1" thickBot="1" x14ac:dyDescent="0.3">
      <c r="B65" s="173"/>
      <c r="C65" s="44" t="s">
        <v>33</v>
      </c>
      <c r="D65" s="45" t="s">
        <v>65</v>
      </c>
      <c r="E65" s="47">
        <f t="shared" si="23"/>
        <v>60</v>
      </c>
      <c r="F65" s="45" t="s">
        <v>1</v>
      </c>
      <c r="G65" s="50"/>
      <c r="H65" s="50" t="s">
        <v>1</v>
      </c>
      <c r="I65" s="50"/>
      <c r="J65" s="51">
        <v>2</v>
      </c>
      <c r="K65" s="51">
        <v>2</v>
      </c>
      <c r="L65" s="47">
        <f>(J65+K65)/2</f>
        <v>2</v>
      </c>
      <c r="M65" s="110"/>
      <c r="N65" s="27"/>
      <c r="O65" s="115"/>
      <c r="P65" s="116"/>
      <c r="Q65" s="110"/>
      <c r="R65" s="116"/>
      <c r="S65" s="110"/>
      <c r="T65" s="110"/>
      <c r="U65" s="110"/>
      <c r="V65" s="110"/>
      <c r="W65" s="116"/>
      <c r="X65" s="116"/>
      <c r="Y65" s="116"/>
      <c r="Z65" s="6"/>
    </row>
    <row r="66" spans="2:26" ht="16.5" customHeight="1" thickBot="1" x14ac:dyDescent="0.3">
      <c r="B66" s="174"/>
      <c r="C66" s="30" t="s">
        <v>19</v>
      </c>
      <c r="D66" s="7"/>
      <c r="E66" s="16">
        <f>SUM(E55:E65)</f>
        <v>960</v>
      </c>
      <c r="F66" s="7"/>
      <c r="G66" s="7"/>
      <c r="H66" s="7"/>
      <c r="I66" s="7"/>
      <c r="J66" s="8">
        <f>SUM(J55:J65)</f>
        <v>26</v>
      </c>
      <c r="K66" s="8">
        <f>SUM(K55:K65)</f>
        <v>26</v>
      </c>
      <c r="L66" s="8">
        <f>SUM(L55:L65)</f>
        <v>26</v>
      </c>
      <c r="M66" s="110"/>
      <c r="N66" s="27"/>
      <c r="O66" s="115"/>
      <c r="P66" s="110"/>
      <c r="Q66" s="110"/>
      <c r="R66" s="116"/>
      <c r="S66" s="110"/>
      <c r="T66" s="110"/>
      <c r="U66" s="110"/>
      <c r="V66" s="110"/>
      <c r="W66" s="116"/>
      <c r="X66" s="116"/>
      <c r="Y66" s="116"/>
      <c r="Z66" s="6"/>
    </row>
    <row r="67" spans="2:26" ht="16.5" customHeight="1" x14ac:dyDescent="0.25">
      <c r="B67" s="175" t="s">
        <v>72</v>
      </c>
      <c r="C67" s="34" t="s">
        <v>53</v>
      </c>
      <c r="D67" s="35" t="s">
        <v>65</v>
      </c>
      <c r="E67" s="37">
        <f t="shared" ref="E67:E77" si="25">IF($H67="○",$L67*$E$1,$L67*$E$2)</f>
        <v>120</v>
      </c>
      <c r="F67" s="48"/>
      <c r="G67" s="35" t="s">
        <v>1</v>
      </c>
      <c r="H67" s="35" t="s">
        <v>1</v>
      </c>
      <c r="I67" s="48"/>
      <c r="J67" s="49">
        <v>4</v>
      </c>
      <c r="K67" s="49">
        <v>4</v>
      </c>
      <c r="L67" s="49">
        <f>(J67+K67)/2</f>
        <v>4</v>
      </c>
      <c r="M67" s="110"/>
      <c r="N67" s="27"/>
      <c r="O67" s="115"/>
      <c r="P67" s="116"/>
      <c r="Q67" s="110"/>
      <c r="R67" s="116"/>
      <c r="S67" s="110"/>
      <c r="T67" s="110"/>
      <c r="U67" s="110"/>
      <c r="V67" s="110"/>
      <c r="W67" s="116"/>
      <c r="X67" s="116"/>
      <c r="Y67" s="116"/>
      <c r="Z67" s="6"/>
    </row>
    <row r="68" spans="2:26" ht="16.5" customHeight="1" x14ac:dyDescent="0.25">
      <c r="B68" s="173"/>
      <c r="C68" s="38" t="s">
        <v>54</v>
      </c>
      <c r="D68" s="39" t="s">
        <v>65</v>
      </c>
      <c r="E68" s="41">
        <f t="shared" si="25"/>
        <v>180</v>
      </c>
      <c r="F68" s="42"/>
      <c r="G68" s="42" t="s">
        <v>0</v>
      </c>
      <c r="H68" s="42"/>
      <c r="I68" s="42" t="s">
        <v>0</v>
      </c>
      <c r="J68" s="43">
        <v>8</v>
      </c>
      <c r="K68" s="43">
        <v>0</v>
      </c>
      <c r="L68" s="43">
        <f>(J68+K68)/2</f>
        <v>4</v>
      </c>
      <c r="M68" s="110"/>
      <c r="N68" s="27"/>
      <c r="O68" s="115"/>
      <c r="P68" s="116"/>
      <c r="Q68" s="110"/>
      <c r="R68" s="116"/>
      <c r="S68" s="110"/>
      <c r="T68" s="110"/>
      <c r="U68" s="110"/>
      <c r="V68" s="110"/>
      <c r="W68" s="116"/>
      <c r="X68" s="116"/>
      <c r="Y68" s="116"/>
      <c r="Z68" s="6"/>
    </row>
    <row r="69" spans="2:26" ht="16.5" customHeight="1" x14ac:dyDescent="0.25">
      <c r="B69" s="173"/>
      <c r="C69" s="105" t="s">
        <v>55</v>
      </c>
      <c r="D69" s="39" t="s">
        <v>65</v>
      </c>
      <c r="E69" s="41">
        <f t="shared" si="25"/>
        <v>135</v>
      </c>
      <c r="F69" s="107"/>
      <c r="G69" s="42" t="s">
        <v>0</v>
      </c>
      <c r="H69" s="42"/>
      <c r="I69" s="42" t="s">
        <v>0</v>
      </c>
      <c r="J69" s="108">
        <v>0</v>
      </c>
      <c r="K69" s="108">
        <v>6</v>
      </c>
      <c r="L69" s="43">
        <f>(J69+K69)/2</f>
        <v>3</v>
      </c>
      <c r="M69" s="110"/>
      <c r="N69" s="27"/>
      <c r="O69" s="115"/>
      <c r="P69" s="116"/>
      <c r="Q69" s="110"/>
      <c r="R69" s="116"/>
      <c r="S69" s="110"/>
      <c r="T69" s="110"/>
      <c r="U69" s="110"/>
      <c r="V69" s="110"/>
      <c r="W69" s="116"/>
      <c r="X69" s="116"/>
      <c r="Y69" s="116"/>
      <c r="Z69" s="6"/>
    </row>
    <row r="70" spans="2:26" ht="16.5" customHeight="1" x14ac:dyDescent="0.25">
      <c r="B70" s="173"/>
      <c r="C70" s="105" t="s">
        <v>46</v>
      </c>
      <c r="D70" s="39" t="s">
        <v>65</v>
      </c>
      <c r="E70" s="41">
        <f t="shared" si="25"/>
        <v>60</v>
      </c>
      <c r="F70" s="107"/>
      <c r="G70" s="42" t="s">
        <v>1</v>
      </c>
      <c r="H70" s="42" t="s">
        <v>0</v>
      </c>
      <c r="I70" s="42"/>
      <c r="J70" s="108">
        <v>0</v>
      </c>
      <c r="K70" s="108">
        <v>4</v>
      </c>
      <c r="L70" s="43">
        <f t="shared" ref="L70:L77" si="26">(J70+K70)/2</f>
        <v>2</v>
      </c>
      <c r="M70" s="110"/>
      <c r="N70" s="27"/>
      <c r="O70" s="115"/>
      <c r="P70" s="116"/>
      <c r="Q70" s="110"/>
      <c r="R70" s="116"/>
      <c r="S70" s="110"/>
      <c r="T70" s="110"/>
      <c r="U70" s="110"/>
      <c r="V70" s="110"/>
      <c r="W70" s="116"/>
      <c r="X70" s="116"/>
      <c r="Y70" s="116"/>
      <c r="Z70" s="6"/>
    </row>
    <row r="71" spans="2:26" ht="16.5" customHeight="1" x14ac:dyDescent="0.25">
      <c r="B71" s="173"/>
      <c r="C71" s="38" t="s">
        <v>25</v>
      </c>
      <c r="D71" s="39" t="s">
        <v>65</v>
      </c>
      <c r="E71" s="41">
        <f t="shared" si="25"/>
        <v>30</v>
      </c>
      <c r="F71" s="107"/>
      <c r="G71" s="42" t="s">
        <v>0</v>
      </c>
      <c r="H71" s="76" t="s">
        <v>1</v>
      </c>
      <c r="I71" s="42"/>
      <c r="J71" s="108">
        <v>2</v>
      </c>
      <c r="K71" s="108">
        <v>0</v>
      </c>
      <c r="L71" s="43">
        <f t="shared" si="26"/>
        <v>1</v>
      </c>
      <c r="M71" s="110"/>
      <c r="N71" s="27"/>
      <c r="O71" s="115"/>
      <c r="P71" s="116"/>
      <c r="Q71" s="110"/>
      <c r="R71" s="116"/>
      <c r="S71" s="110"/>
      <c r="T71" s="110"/>
      <c r="U71" s="110"/>
      <c r="V71" s="110"/>
      <c r="W71" s="116"/>
      <c r="X71" s="116"/>
      <c r="Y71" s="116"/>
      <c r="Z71" s="6"/>
    </row>
    <row r="72" spans="2:26" ht="16.5" customHeight="1" x14ac:dyDescent="0.25">
      <c r="B72" s="173"/>
      <c r="C72" s="38" t="s">
        <v>42</v>
      </c>
      <c r="D72" s="39" t="s">
        <v>65</v>
      </c>
      <c r="E72" s="41">
        <f t="shared" si="25"/>
        <v>90</v>
      </c>
      <c r="F72" s="42"/>
      <c r="G72" s="42" t="s">
        <v>0</v>
      </c>
      <c r="H72" s="42"/>
      <c r="I72" s="42" t="s">
        <v>0</v>
      </c>
      <c r="J72" s="43">
        <v>4</v>
      </c>
      <c r="K72" s="43">
        <v>0</v>
      </c>
      <c r="L72" s="43">
        <f t="shared" si="26"/>
        <v>2</v>
      </c>
      <c r="M72" s="110"/>
      <c r="N72" s="27"/>
      <c r="O72" s="115"/>
      <c r="P72" s="116"/>
      <c r="Q72" s="110"/>
      <c r="R72" s="116"/>
      <c r="S72" s="110"/>
      <c r="T72" s="110"/>
      <c r="U72" s="110"/>
      <c r="V72" s="110"/>
      <c r="W72" s="116"/>
      <c r="X72" s="116"/>
      <c r="Y72" s="116"/>
      <c r="Z72" s="6"/>
    </row>
    <row r="73" spans="2:26" ht="16.5" customHeight="1" x14ac:dyDescent="0.25">
      <c r="B73" s="173"/>
      <c r="C73" s="38" t="s">
        <v>44</v>
      </c>
      <c r="D73" s="39" t="s">
        <v>65</v>
      </c>
      <c r="E73" s="41">
        <f t="shared" si="25"/>
        <v>30</v>
      </c>
      <c r="F73" s="42"/>
      <c r="G73" s="42" t="s">
        <v>1</v>
      </c>
      <c r="H73" s="42" t="s">
        <v>1</v>
      </c>
      <c r="I73" s="42"/>
      <c r="J73" s="43">
        <v>0</v>
      </c>
      <c r="K73" s="43">
        <v>2</v>
      </c>
      <c r="L73" s="43">
        <f t="shared" si="26"/>
        <v>1</v>
      </c>
      <c r="M73" s="110"/>
      <c r="N73" s="27"/>
      <c r="O73" s="115"/>
      <c r="P73" s="116"/>
      <c r="Q73" s="110"/>
      <c r="R73" s="116"/>
      <c r="S73" s="110"/>
      <c r="T73" s="110"/>
      <c r="U73" s="110"/>
      <c r="V73" s="110"/>
      <c r="W73" s="116"/>
      <c r="X73" s="116"/>
      <c r="Y73" s="116"/>
      <c r="Z73" s="6"/>
    </row>
    <row r="74" spans="2:26" ht="16.5" customHeight="1" x14ac:dyDescent="0.25">
      <c r="B74" s="173"/>
      <c r="C74" s="38" t="s">
        <v>45</v>
      </c>
      <c r="D74" s="39" t="s">
        <v>65</v>
      </c>
      <c r="E74" s="41">
        <f t="shared" si="25"/>
        <v>60</v>
      </c>
      <c r="F74" s="42"/>
      <c r="G74" s="42" t="s">
        <v>1</v>
      </c>
      <c r="H74" s="42" t="s">
        <v>1</v>
      </c>
      <c r="I74" s="42"/>
      <c r="J74" s="43">
        <v>2</v>
      </c>
      <c r="K74" s="43">
        <v>2</v>
      </c>
      <c r="L74" s="43">
        <f t="shared" si="26"/>
        <v>2</v>
      </c>
      <c r="M74" s="110" t="s">
        <v>137</v>
      </c>
      <c r="N74" s="27"/>
      <c r="O74" s="115"/>
      <c r="P74" s="116"/>
      <c r="Q74" s="110"/>
      <c r="R74" s="116"/>
      <c r="S74" s="110"/>
      <c r="T74" s="110"/>
      <c r="U74" s="110"/>
      <c r="V74" s="110"/>
      <c r="W74" s="116"/>
      <c r="X74" s="116"/>
      <c r="Y74" s="116"/>
      <c r="Z74" s="6"/>
    </row>
    <row r="75" spans="2:26" ht="16.5" customHeight="1" x14ac:dyDescent="0.25">
      <c r="B75" s="173"/>
      <c r="C75" s="38" t="s">
        <v>57</v>
      </c>
      <c r="D75" s="39" t="s">
        <v>65</v>
      </c>
      <c r="E75" s="41">
        <f t="shared" si="25"/>
        <v>135</v>
      </c>
      <c r="F75" s="42"/>
      <c r="G75" s="42" t="s">
        <v>1</v>
      </c>
      <c r="H75" s="42"/>
      <c r="I75" s="42" t="s">
        <v>0</v>
      </c>
      <c r="J75" s="43">
        <v>6</v>
      </c>
      <c r="K75" s="43">
        <v>0</v>
      </c>
      <c r="L75" s="43">
        <f t="shared" si="26"/>
        <v>3</v>
      </c>
      <c r="M75" s="110"/>
      <c r="N75" s="27"/>
      <c r="O75" s="115"/>
      <c r="P75" s="116"/>
      <c r="Q75" s="110"/>
      <c r="R75" s="116"/>
      <c r="S75" s="110"/>
      <c r="T75" s="110"/>
      <c r="U75" s="110"/>
      <c r="V75" s="110"/>
      <c r="W75" s="116"/>
      <c r="X75" s="116"/>
      <c r="Y75" s="116"/>
      <c r="Z75" s="6"/>
    </row>
    <row r="76" spans="2:26" ht="16.5" customHeight="1" x14ac:dyDescent="0.25">
      <c r="B76" s="173"/>
      <c r="C76" s="38" t="s">
        <v>59</v>
      </c>
      <c r="D76" s="39" t="s">
        <v>65</v>
      </c>
      <c r="E76" s="41">
        <f t="shared" si="25"/>
        <v>135</v>
      </c>
      <c r="F76" s="132"/>
      <c r="G76" s="42" t="s">
        <v>1</v>
      </c>
      <c r="H76" s="132"/>
      <c r="I76" s="42" t="s">
        <v>0</v>
      </c>
      <c r="J76" s="133">
        <v>0</v>
      </c>
      <c r="K76" s="133">
        <v>6</v>
      </c>
      <c r="L76" s="43">
        <f t="shared" si="26"/>
        <v>3</v>
      </c>
      <c r="M76" s="110"/>
      <c r="N76" s="27"/>
      <c r="O76" s="115"/>
      <c r="P76" s="116"/>
      <c r="Q76" s="110"/>
      <c r="R76" s="116"/>
      <c r="S76" s="110"/>
      <c r="T76" s="110"/>
      <c r="U76" s="110"/>
      <c r="V76" s="110"/>
      <c r="W76" s="116"/>
      <c r="X76" s="116"/>
      <c r="Y76" s="116"/>
      <c r="Z76" s="6"/>
    </row>
    <row r="77" spans="2:26" ht="16.5" customHeight="1" thickBot="1" x14ac:dyDescent="0.3">
      <c r="B77" s="173"/>
      <c r="C77" s="44" t="s">
        <v>67</v>
      </c>
      <c r="D77" s="45" t="s">
        <v>65</v>
      </c>
      <c r="E77" s="47">
        <f t="shared" si="25"/>
        <v>60</v>
      </c>
      <c r="F77" s="50" t="s">
        <v>1</v>
      </c>
      <c r="G77" s="50"/>
      <c r="H77" s="50" t="s">
        <v>1</v>
      </c>
      <c r="I77" s="50"/>
      <c r="J77" s="51">
        <v>2</v>
      </c>
      <c r="K77" s="51">
        <v>2</v>
      </c>
      <c r="L77" s="51">
        <f t="shared" si="26"/>
        <v>2</v>
      </c>
      <c r="M77" s="110"/>
      <c r="N77" s="27"/>
      <c r="O77" s="115"/>
      <c r="P77" s="116"/>
      <c r="Q77" s="110"/>
      <c r="R77" s="116"/>
      <c r="S77" s="110"/>
      <c r="T77" s="110"/>
      <c r="U77" s="110"/>
      <c r="V77" s="110"/>
      <c r="W77" s="116"/>
      <c r="X77" s="116"/>
      <c r="Y77" s="116"/>
      <c r="Z77" s="6"/>
    </row>
    <row r="78" spans="2:26" ht="16.5" customHeight="1" thickBot="1" x14ac:dyDescent="0.3">
      <c r="B78" s="174"/>
      <c r="C78" s="30" t="s">
        <v>19</v>
      </c>
      <c r="D78" s="7"/>
      <c r="E78" s="19">
        <f>SUM(E67:E77)</f>
        <v>1035</v>
      </c>
      <c r="F78" s="20"/>
      <c r="G78" s="20"/>
      <c r="H78" s="20"/>
      <c r="I78" s="20"/>
      <c r="J78" s="19">
        <f>SUM(J67:J77)</f>
        <v>28</v>
      </c>
      <c r="K78" s="19">
        <f>SUM(K67:K77)</f>
        <v>26</v>
      </c>
      <c r="L78" s="19">
        <f>SUM(L67:L77)</f>
        <v>27</v>
      </c>
      <c r="M78" s="110"/>
      <c r="N78" s="27"/>
      <c r="O78" s="115"/>
      <c r="P78" s="110"/>
      <c r="Q78" s="110"/>
      <c r="R78" s="116"/>
      <c r="S78" s="110"/>
      <c r="T78" s="110"/>
      <c r="U78" s="110"/>
      <c r="V78" s="110"/>
      <c r="W78" s="116"/>
      <c r="X78" s="116"/>
      <c r="Y78" s="116"/>
      <c r="Z78" s="6"/>
    </row>
    <row r="79" spans="2:26" ht="16.5" customHeight="1" x14ac:dyDescent="0.25">
      <c r="B79" s="197" t="s">
        <v>73</v>
      </c>
      <c r="C79" s="34" t="s">
        <v>53</v>
      </c>
      <c r="D79" s="35" t="s">
        <v>65</v>
      </c>
      <c r="E79" s="37">
        <f>IF($H79="○",$L79*$E$1,$L79*$E$2)</f>
        <v>90</v>
      </c>
      <c r="F79" s="48"/>
      <c r="G79" s="48" t="s">
        <v>1</v>
      </c>
      <c r="H79" s="48" t="s">
        <v>1</v>
      </c>
      <c r="I79" s="48"/>
      <c r="J79" s="49">
        <v>4</v>
      </c>
      <c r="K79" s="49">
        <v>2</v>
      </c>
      <c r="L79" s="49">
        <f>(J79+K79)/2</f>
        <v>3</v>
      </c>
      <c r="M79" s="110"/>
      <c r="N79" s="27"/>
      <c r="O79" s="115"/>
      <c r="P79" s="116"/>
      <c r="Q79" s="110"/>
      <c r="R79" s="116"/>
      <c r="S79" s="110"/>
      <c r="T79" s="110"/>
      <c r="U79" s="110"/>
      <c r="V79" s="110"/>
      <c r="W79" s="116"/>
      <c r="X79" s="116"/>
      <c r="Y79" s="116"/>
      <c r="Z79" s="6"/>
    </row>
    <row r="80" spans="2:26" ht="16.5" customHeight="1" x14ac:dyDescent="0.25">
      <c r="B80" s="198"/>
      <c r="C80" s="105" t="s">
        <v>76</v>
      </c>
      <c r="D80" s="106" t="s">
        <v>65</v>
      </c>
      <c r="E80" s="41">
        <f t="shared" ref="E80:E86" si="27">IF($H80="○",$L80*$E$1,$L80*$E$2)</f>
        <v>180</v>
      </c>
      <c r="F80" s="42"/>
      <c r="G80" s="42" t="s">
        <v>1</v>
      </c>
      <c r="H80" s="42"/>
      <c r="I80" s="42" t="s">
        <v>1</v>
      </c>
      <c r="J80" s="43">
        <v>8</v>
      </c>
      <c r="K80" s="43">
        <v>0</v>
      </c>
      <c r="L80" s="43">
        <f t="shared" ref="L80:L84" si="28">(J80+K80)/2</f>
        <v>4</v>
      </c>
      <c r="M80" s="110"/>
      <c r="N80" s="27"/>
      <c r="O80" s="115"/>
      <c r="P80" s="116"/>
      <c r="Q80" s="110"/>
      <c r="R80" s="116"/>
      <c r="S80" s="110"/>
      <c r="T80" s="110"/>
      <c r="U80" s="110"/>
      <c r="V80" s="110"/>
      <c r="W80" s="116"/>
      <c r="X80" s="116"/>
      <c r="Y80" s="116"/>
      <c r="Z80" s="6"/>
    </row>
    <row r="81" spans="2:26" ht="16.5" customHeight="1" x14ac:dyDescent="0.25">
      <c r="B81" s="198"/>
      <c r="C81" s="105" t="s">
        <v>63</v>
      </c>
      <c r="D81" s="106" t="s">
        <v>65</v>
      </c>
      <c r="E81" s="41">
        <f t="shared" si="27"/>
        <v>60</v>
      </c>
      <c r="F81" s="135"/>
      <c r="G81" s="42" t="s">
        <v>1</v>
      </c>
      <c r="H81" s="42" t="s">
        <v>1</v>
      </c>
      <c r="I81" s="135"/>
      <c r="J81" s="134">
        <v>4</v>
      </c>
      <c r="K81" s="134">
        <v>0</v>
      </c>
      <c r="L81" s="134">
        <f t="shared" si="28"/>
        <v>2</v>
      </c>
      <c r="M81" s="110"/>
      <c r="N81" s="27"/>
      <c r="O81" s="115"/>
      <c r="P81" s="116"/>
      <c r="Q81" s="110"/>
      <c r="R81" s="116"/>
      <c r="S81" s="110"/>
      <c r="T81" s="110"/>
      <c r="U81" s="110"/>
      <c r="V81" s="110"/>
      <c r="W81" s="116"/>
      <c r="X81" s="116"/>
      <c r="Y81" s="116"/>
      <c r="Z81" s="6"/>
    </row>
    <row r="82" spans="2:26" ht="16.5" customHeight="1" x14ac:dyDescent="0.25">
      <c r="B82" s="198"/>
      <c r="C82" s="105" t="s">
        <v>61</v>
      </c>
      <c r="D82" s="106" t="s">
        <v>65</v>
      </c>
      <c r="E82" s="41">
        <f t="shared" si="27"/>
        <v>135</v>
      </c>
      <c r="F82" s="42"/>
      <c r="G82" s="42" t="s">
        <v>1</v>
      </c>
      <c r="H82" s="42"/>
      <c r="I82" s="42" t="s">
        <v>1</v>
      </c>
      <c r="J82" s="43">
        <v>6</v>
      </c>
      <c r="K82" s="43">
        <v>0</v>
      </c>
      <c r="L82" s="43">
        <f t="shared" si="28"/>
        <v>3</v>
      </c>
      <c r="M82" s="110"/>
      <c r="N82" s="27"/>
      <c r="O82" s="115"/>
      <c r="P82" s="116"/>
      <c r="Q82" s="110"/>
      <c r="R82" s="116"/>
      <c r="S82" s="110"/>
      <c r="T82" s="110"/>
      <c r="U82" s="110"/>
      <c r="V82" s="110"/>
      <c r="W82" s="116"/>
      <c r="X82" s="116"/>
      <c r="Y82" s="116"/>
      <c r="Z82" s="6"/>
    </row>
    <row r="83" spans="2:26" ht="16.5" customHeight="1" x14ac:dyDescent="0.25">
      <c r="B83" s="198"/>
      <c r="C83" s="38" t="s">
        <v>75</v>
      </c>
      <c r="D83" s="106" t="s">
        <v>65</v>
      </c>
      <c r="E83" s="41">
        <f t="shared" si="27"/>
        <v>450</v>
      </c>
      <c r="F83" s="42"/>
      <c r="G83" s="42" t="s">
        <v>1</v>
      </c>
      <c r="H83" s="42"/>
      <c r="I83" s="42" t="s">
        <v>1</v>
      </c>
      <c r="J83" s="43">
        <v>0</v>
      </c>
      <c r="K83" s="43">
        <v>20</v>
      </c>
      <c r="L83" s="43">
        <f t="shared" si="28"/>
        <v>10</v>
      </c>
      <c r="M83" s="110" t="s">
        <v>137</v>
      </c>
      <c r="N83" s="27"/>
      <c r="O83" s="115"/>
      <c r="P83" s="116"/>
      <c r="Q83" s="110"/>
      <c r="R83" s="116"/>
      <c r="S83" s="110"/>
      <c r="T83" s="110"/>
      <c r="U83" s="110"/>
      <c r="V83" s="110"/>
      <c r="W83" s="116"/>
      <c r="X83" s="116"/>
      <c r="Y83" s="116"/>
      <c r="Z83" s="6"/>
    </row>
    <row r="84" spans="2:26" ht="16.5" customHeight="1" x14ac:dyDescent="0.25">
      <c r="B84" s="198"/>
      <c r="C84" s="38" t="s">
        <v>84</v>
      </c>
      <c r="D84" s="106" t="s">
        <v>65</v>
      </c>
      <c r="E84" s="41">
        <f t="shared" si="27"/>
        <v>30</v>
      </c>
      <c r="F84" s="132"/>
      <c r="G84" s="42" t="s">
        <v>1</v>
      </c>
      <c r="H84" s="42" t="s">
        <v>1</v>
      </c>
      <c r="I84" s="42"/>
      <c r="J84" s="133">
        <v>2</v>
      </c>
      <c r="K84" s="133">
        <v>0</v>
      </c>
      <c r="L84" s="43">
        <f t="shared" si="28"/>
        <v>1</v>
      </c>
      <c r="M84" s="110"/>
      <c r="N84" s="27"/>
      <c r="O84" s="115"/>
      <c r="P84" s="116"/>
      <c r="Q84" s="110"/>
      <c r="R84" s="116"/>
      <c r="S84" s="110"/>
      <c r="T84" s="110"/>
      <c r="U84" s="110"/>
      <c r="V84" s="110"/>
      <c r="W84" s="116"/>
      <c r="X84" s="116"/>
      <c r="Y84" s="116"/>
      <c r="Z84" s="6"/>
    </row>
    <row r="85" spans="2:26" ht="16.5" customHeight="1" x14ac:dyDescent="0.25">
      <c r="B85" s="198"/>
      <c r="C85" s="38" t="s">
        <v>32</v>
      </c>
      <c r="D85" s="106" t="s">
        <v>65</v>
      </c>
      <c r="E85" s="41">
        <f t="shared" si="27"/>
        <v>30</v>
      </c>
      <c r="F85" s="76" t="s">
        <v>1</v>
      </c>
      <c r="G85" s="76"/>
      <c r="H85" s="76" t="s">
        <v>1</v>
      </c>
      <c r="I85" s="76"/>
      <c r="J85" s="77">
        <v>0</v>
      </c>
      <c r="K85" s="77">
        <v>2</v>
      </c>
      <c r="L85" s="43">
        <f t="shared" ref="L85" si="29">(J85+K85)/2</f>
        <v>1</v>
      </c>
      <c r="M85" s="110"/>
      <c r="N85" s="27"/>
      <c r="O85" s="115"/>
      <c r="P85" s="116"/>
      <c r="Q85" s="110"/>
      <c r="R85" s="116"/>
      <c r="S85" s="110"/>
      <c r="T85" s="110"/>
      <c r="U85" s="110"/>
      <c r="V85" s="110"/>
      <c r="W85" s="116"/>
      <c r="X85" s="116"/>
      <c r="Y85" s="116"/>
      <c r="Z85" s="6"/>
    </row>
    <row r="86" spans="2:26" ht="16.5" customHeight="1" thickBot="1" x14ac:dyDescent="0.3">
      <c r="B86" s="198"/>
      <c r="C86" s="44" t="s">
        <v>29</v>
      </c>
      <c r="D86" s="45" t="s">
        <v>65</v>
      </c>
      <c r="E86" s="41">
        <f t="shared" si="27"/>
        <v>60</v>
      </c>
      <c r="F86" s="45" t="s">
        <v>1</v>
      </c>
      <c r="G86" s="45"/>
      <c r="H86" s="45" t="s">
        <v>1</v>
      </c>
      <c r="I86" s="45"/>
      <c r="J86" s="47">
        <v>2</v>
      </c>
      <c r="K86" s="47">
        <v>2</v>
      </c>
      <c r="L86" s="43">
        <f>(J86+K86)/2</f>
        <v>2</v>
      </c>
      <c r="M86" s="110"/>
      <c r="N86" s="27"/>
      <c r="O86" s="115"/>
      <c r="P86" s="116"/>
      <c r="Q86" s="110"/>
      <c r="R86" s="116"/>
      <c r="S86" s="110"/>
      <c r="T86" s="110"/>
      <c r="U86" s="110"/>
      <c r="V86" s="110"/>
      <c r="W86" s="116"/>
      <c r="X86" s="116"/>
      <c r="Y86" s="116"/>
      <c r="Z86" s="6"/>
    </row>
    <row r="87" spans="2:26" ht="16.5" customHeight="1" thickBot="1" x14ac:dyDescent="0.3">
      <c r="B87" s="199"/>
      <c r="C87" s="52" t="s">
        <v>19</v>
      </c>
      <c r="D87" s="8"/>
      <c r="E87" s="19">
        <f>SUM(E79:E86)</f>
        <v>1035</v>
      </c>
      <c r="F87" s="20"/>
      <c r="G87" s="20"/>
      <c r="H87" s="20"/>
      <c r="I87" s="20"/>
      <c r="J87" s="19">
        <f>SUM(J79:J86)</f>
        <v>26</v>
      </c>
      <c r="K87" s="19">
        <f>SUM(K79:K86)</f>
        <v>26</v>
      </c>
      <c r="L87" s="19">
        <f>SUM(L79:L86)</f>
        <v>26</v>
      </c>
      <c r="M87" s="110"/>
      <c r="N87" s="27"/>
      <c r="O87" s="115"/>
      <c r="P87" s="110"/>
      <c r="Q87" s="116"/>
      <c r="R87" s="116"/>
      <c r="S87" s="110"/>
      <c r="T87" s="110"/>
      <c r="U87" s="110"/>
      <c r="V87" s="110"/>
      <c r="W87" s="116"/>
      <c r="X87" s="116"/>
      <c r="Y87" s="116"/>
      <c r="Z87" s="6"/>
    </row>
    <row r="88" spans="2:26" ht="16.5" customHeight="1" x14ac:dyDescent="0.25">
      <c r="B88" s="197" t="s">
        <v>74</v>
      </c>
      <c r="C88" s="34" t="s">
        <v>53</v>
      </c>
      <c r="D88" s="35" t="s">
        <v>65</v>
      </c>
      <c r="E88" s="37">
        <f>IF($H88="○",$L88*$E$1,$L88*$E$2)</f>
        <v>90</v>
      </c>
      <c r="F88" s="48"/>
      <c r="G88" s="48" t="s">
        <v>1</v>
      </c>
      <c r="H88" s="48" t="s">
        <v>1</v>
      </c>
      <c r="I88" s="48"/>
      <c r="J88" s="49">
        <v>4</v>
      </c>
      <c r="K88" s="49">
        <v>2</v>
      </c>
      <c r="L88" s="49">
        <f>(J88+K88)/2</f>
        <v>3</v>
      </c>
      <c r="M88" s="110"/>
      <c r="N88" s="27"/>
      <c r="O88" s="115"/>
      <c r="P88" s="116"/>
      <c r="Q88" s="110"/>
      <c r="R88" s="116"/>
      <c r="S88" s="110"/>
      <c r="T88" s="110"/>
      <c r="U88" s="110"/>
      <c r="V88" s="110"/>
      <c r="W88" s="116"/>
      <c r="X88" s="116"/>
      <c r="Y88" s="116"/>
      <c r="Z88" s="6"/>
    </row>
    <row r="89" spans="2:26" ht="16.5" customHeight="1" x14ac:dyDescent="0.25">
      <c r="B89" s="198"/>
      <c r="C89" s="105" t="s">
        <v>83</v>
      </c>
      <c r="D89" s="106" t="s">
        <v>82</v>
      </c>
      <c r="E89" s="41">
        <f>IF($H89="○",$L89*$E$1,$L89*$E$2)</f>
        <v>90</v>
      </c>
      <c r="F89" s="42"/>
      <c r="G89" s="42" t="s">
        <v>1</v>
      </c>
      <c r="H89" s="42"/>
      <c r="I89" s="42" t="s">
        <v>1</v>
      </c>
      <c r="J89" s="43">
        <v>4</v>
      </c>
      <c r="K89" s="43">
        <v>0</v>
      </c>
      <c r="L89" s="43">
        <f t="shared" ref="L89" si="30">(J89+K89)/2</f>
        <v>2</v>
      </c>
      <c r="M89" s="110"/>
      <c r="N89" s="27"/>
      <c r="O89" s="115"/>
      <c r="P89" s="116"/>
      <c r="Q89" s="110"/>
      <c r="R89" s="116"/>
      <c r="S89" s="110"/>
      <c r="T89" s="110"/>
      <c r="U89" s="110"/>
      <c r="V89" s="110"/>
      <c r="W89" s="116"/>
      <c r="X89" s="116"/>
      <c r="Y89" s="116"/>
      <c r="Z89" s="6"/>
    </row>
    <row r="90" spans="2:26" ht="16.5" customHeight="1" x14ac:dyDescent="0.25">
      <c r="B90" s="198"/>
      <c r="C90" s="38" t="s">
        <v>80</v>
      </c>
      <c r="D90" s="39" t="s">
        <v>78</v>
      </c>
      <c r="E90" s="41">
        <f t="shared" ref="E90:E95" si="31">IF($H90="○",$L90*$E$1,$L90*$E$2)</f>
        <v>225</v>
      </c>
      <c r="F90" s="42"/>
      <c r="G90" s="42" t="s">
        <v>1</v>
      </c>
      <c r="H90" s="42"/>
      <c r="I90" s="42" t="s">
        <v>1</v>
      </c>
      <c r="J90" s="43">
        <v>10</v>
      </c>
      <c r="K90" s="43">
        <v>0</v>
      </c>
      <c r="L90" s="43">
        <f t="shared" ref="L90:L95" si="32">(J90+K90)/2</f>
        <v>5</v>
      </c>
      <c r="M90" s="110"/>
      <c r="N90" s="27"/>
      <c r="O90" s="115"/>
      <c r="P90" s="116"/>
      <c r="Q90" s="110"/>
      <c r="R90" s="116"/>
      <c r="S90" s="110"/>
      <c r="T90" s="110"/>
      <c r="U90" s="110"/>
      <c r="V90" s="110"/>
      <c r="W90" s="116"/>
      <c r="X90" s="116"/>
      <c r="Y90" s="116"/>
      <c r="Z90" s="6"/>
    </row>
    <row r="91" spans="2:26" ht="16.5" customHeight="1" x14ac:dyDescent="0.25">
      <c r="B91" s="198"/>
      <c r="C91" s="38" t="s">
        <v>77</v>
      </c>
      <c r="D91" s="39" t="s">
        <v>65</v>
      </c>
      <c r="E91" s="41">
        <f t="shared" si="31"/>
        <v>450</v>
      </c>
      <c r="F91" s="42"/>
      <c r="G91" s="42" t="s">
        <v>1</v>
      </c>
      <c r="H91" s="42"/>
      <c r="I91" s="42" t="s">
        <v>1</v>
      </c>
      <c r="J91" s="43">
        <v>0</v>
      </c>
      <c r="K91" s="43">
        <v>20</v>
      </c>
      <c r="L91" s="43">
        <f t="shared" si="32"/>
        <v>10</v>
      </c>
      <c r="M91" s="110" t="s">
        <v>137</v>
      </c>
      <c r="N91" s="27"/>
      <c r="O91" s="115"/>
      <c r="P91" s="116"/>
      <c r="Q91" s="110"/>
      <c r="R91" s="116"/>
      <c r="S91" s="110"/>
      <c r="T91" s="110"/>
      <c r="U91" s="110"/>
      <c r="V91" s="110"/>
      <c r="W91" s="116"/>
      <c r="X91" s="116"/>
      <c r="Y91" s="116"/>
      <c r="Z91" s="6"/>
    </row>
    <row r="92" spans="2:26" ht="16.5" customHeight="1" x14ac:dyDescent="0.25">
      <c r="B92" s="198"/>
      <c r="C92" s="38" t="s">
        <v>79</v>
      </c>
      <c r="D92" s="39" t="s">
        <v>65</v>
      </c>
      <c r="E92" s="41">
        <f t="shared" si="31"/>
        <v>30</v>
      </c>
      <c r="F92" s="42" t="s">
        <v>1</v>
      </c>
      <c r="G92" s="42"/>
      <c r="H92" s="42" t="s">
        <v>1</v>
      </c>
      <c r="I92" s="42"/>
      <c r="J92" s="43">
        <v>2</v>
      </c>
      <c r="K92" s="43">
        <v>0</v>
      </c>
      <c r="L92" s="43">
        <f t="shared" si="32"/>
        <v>1</v>
      </c>
      <c r="M92" s="110"/>
      <c r="N92" s="27"/>
      <c r="O92" s="115"/>
      <c r="P92" s="116"/>
      <c r="Q92" s="110"/>
      <c r="R92" s="116"/>
      <c r="S92" s="110"/>
      <c r="T92" s="110"/>
      <c r="U92" s="110"/>
      <c r="V92" s="110"/>
      <c r="W92" s="116"/>
      <c r="X92" s="116"/>
      <c r="Y92" s="116"/>
      <c r="Z92" s="6"/>
    </row>
    <row r="93" spans="2:26" ht="16.5" customHeight="1" x14ac:dyDescent="0.25">
      <c r="B93" s="198"/>
      <c r="C93" s="38" t="s">
        <v>81</v>
      </c>
      <c r="D93" s="39" t="s">
        <v>65</v>
      </c>
      <c r="E93" s="41">
        <f t="shared" si="31"/>
        <v>30</v>
      </c>
      <c r="F93" s="42"/>
      <c r="G93" s="42" t="s">
        <v>1</v>
      </c>
      <c r="H93" s="42" t="s">
        <v>1</v>
      </c>
      <c r="I93" s="42"/>
      <c r="J93" s="43">
        <v>2</v>
      </c>
      <c r="K93" s="43">
        <v>0</v>
      </c>
      <c r="L93" s="43">
        <f t="shared" si="32"/>
        <v>1</v>
      </c>
      <c r="M93" s="110"/>
      <c r="N93" s="27"/>
      <c r="O93" s="115"/>
      <c r="P93" s="116"/>
      <c r="Q93" s="110"/>
      <c r="R93" s="116"/>
      <c r="S93" s="110"/>
      <c r="T93" s="110"/>
      <c r="U93" s="110"/>
      <c r="V93" s="110"/>
      <c r="W93" s="116"/>
      <c r="X93" s="116"/>
      <c r="Y93" s="116"/>
      <c r="Z93" s="6"/>
    </row>
    <row r="94" spans="2:26" ht="16.5" customHeight="1" x14ac:dyDescent="0.25">
      <c r="B94" s="198"/>
      <c r="C94" s="38" t="s">
        <v>30</v>
      </c>
      <c r="D94" s="39" t="s">
        <v>65</v>
      </c>
      <c r="E94" s="41">
        <f t="shared" si="31"/>
        <v>60</v>
      </c>
      <c r="F94" s="42" t="s">
        <v>1</v>
      </c>
      <c r="G94" s="42"/>
      <c r="H94" s="42" t="s">
        <v>1</v>
      </c>
      <c r="I94" s="42"/>
      <c r="J94" s="43">
        <v>2</v>
      </c>
      <c r="K94" s="43">
        <v>2</v>
      </c>
      <c r="L94" s="43">
        <f t="shared" si="32"/>
        <v>2</v>
      </c>
      <c r="M94" s="110"/>
      <c r="N94" s="27"/>
      <c r="O94" s="115"/>
      <c r="P94" s="116"/>
      <c r="Q94" s="110"/>
      <c r="R94" s="116"/>
      <c r="S94" s="110"/>
      <c r="T94" s="110"/>
      <c r="U94" s="110"/>
      <c r="V94" s="110"/>
      <c r="W94" s="116"/>
      <c r="X94" s="116"/>
      <c r="Y94" s="116"/>
      <c r="Z94" s="6"/>
    </row>
    <row r="95" spans="2:26" ht="16.5" customHeight="1" thickBot="1" x14ac:dyDescent="0.3">
      <c r="B95" s="198"/>
      <c r="C95" s="44" t="s">
        <v>34</v>
      </c>
      <c r="D95" s="45" t="s">
        <v>65</v>
      </c>
      <c r="E95" s="41">
        <f t="shared" si="31"/>
        <v>60</v>
      </c>
      <c r="F95" s="45" t="s">
        <v>18</v>
      </c>
      <c r="G95" s="45"/>
      <c r="H95" s="45" t="s">
        <v>18</v>
      </c>
      <c r="I95" s="45"/>
      <c r="J95" s="47">
        <v>2</v>
      </c>
      <c r="K95" s="47">
        <v>2</v>
      </c>
      <c r="L95" s="43">
        <f t="shared" si="32"/>
        <v>2</v>
      </c>
      <c r="M95" s="110"/>
      <c r="N95" s="27"/>
      <c r="O95" s="115"/>
      <c r="P95" s="116"/>
      <c r="Q95" s="110"/>
      <c r="R95" s="116"/>
      <c r="S95" s="110"/>
      <c r="T95" s="110"/>
      <c r="U95" s="110"/>
      <c r="V95" s="110"/>
      <c r="W95" s="116"/>
      <c r="X95" s="116"/>
      <c r="Y95" s="116"/>
      <c r="Z95" s="6"/>
    </row>
    <row r="96" spans="2:26" ht="16.5" customHeight="1" thickBot="1" x14ac:dyDescent="0.3">
      <c r="B96" s="199"/>
      <c r="C96" s="52" t="s">
        <v>19</v>
      </c>
      <c r="D96" s="8"/>
      <c r="E96" s="19">
        <f>SUM(E88:E95)</f>
        <v>1035</v>
      </c>
      <c r="F96" s="20"/>
      <c r="G96" s="20"/>
      <c r="H96" s="20"/>
      <c r="I96" s="20"/>
      <c r="J96" s="19">
        <f>SUM(J88:J95)</f>
        <v>26</v>
      </c>
      <c r="K96" s="19">
        <f>SUM(K88:K95)</f>
        <v>26</v>
      </c>
      <c r="L96" s="19">
        <f>SUM(L88:L95)</f>
        <v>26</v>
      </c>
      <c r="M96" s="110"/>
      <c r="N96" s="27"/>
      <c r="O96" s="115"/>
      <c r="P96" s="110"/>
      <c r="Q96" s="116"/>
      <c r="R96" s="116"/>
      <c r="S96" s="110"/>
      <c r="T96" s="110"/>
      <c r="U96" s="110"/>
      <c r="V96" s="110"/>
      <c r="W96" s="116"/>
      <c r="X96" s="116"/>
      <c r="Y96" s="116"/>
      <c r="Z96" s="6"/>
    </row>
    <row r="97" spans="2:25" ht="16.5" customHeight="1" thickBot="1" x14ac:dyDescent="0.3">
      <c r="B97" s="131"/>
      <c r="C97" s="111"/>
      <c r="D97" s="22"/>
      <c r="E97" s="22"/>
      <c r="F97" s="110"/>
      <c r="G97" s="110"/>
      <c r="H97" s="110"/>
      <c r="I97" s="110"/>
      <c r="J97" s="22"/>
      <c r="K97" s="22"/>
      <c r="L97" s="22"/>
      <c r="M97" s="110"/>
      <c r="N97" s="2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spans="2:25" ht="16.5" customHeight="1" thickBot="1" x14ac:dyDescent="0.3">
      <c r="C98" s="56"/>
      <c r="D98" s="55"/>
      <c r="E98" s="55"/>
      <c r="F98" s="55"/>
      <c r="G98" s="7" t="s">
        <v>20</v>
      </c>
      <c r="H98" s="195" t="s">
        <v>13</v>
      </c>
      <c r="I98" s="196"/>
      <c r="J98" s="188" t="s">
        <v>14</v>
      </c>
      <c r="K98" s="194"/>
      <c r="L98" s="57" t="s">
        <v>19</v>
      </c>
      <c r="M98" s="58"/>
      <c r="N98" s="27"/>
      <c r="O98" s="112"/>
      <c r="P98" s="23"/>
      <c r="Q98" s="23"/>
      <c r="R98" s="32"/>
      <c r="S98" s="32"/>
      <c r="T98" s="110"/>
      <c r="U98" s="112"/>
      <c r="V98" s="112"/>
      <c r="W98" s="112"/>
      <c r="X98" s="32"/>
      <c r="Y98" s="112"/>
    </row>
    <row r="99" spans="2:25" ht="16.5" customHeight="1" x14ac:dyDescent="0.25">
      <c r="B99" s="10"/>
      <c r="C99" s="56"/>
      <c r="D99" s="23"/>
      <c r="E99" s="32"/>
      <c r="F99" s="55"/>
      <c r="G99" s="11" t="s">
        <v>21</v>
      </c>
      <c r="H99" s="59">
        <f>SUMIF(F55:F65,"○",E55:E65)</f>
        <v>60</v>
      </c>
      <c r="I99" s="60">
        <f>H99/L99</f>
        <v>6.25E-2</v>
      </c>
      <c r="J99" s="61">
        <f>SUMIF(G55:G65,"○",E55:E65)</f>
        <v>900</v>
      </c>
      <c r="K99" s="62">
        <f>J99/L99</f>
        <v>0.9375</v>
      </c>
      <c r="L99" s="63">
        <f>E66</f>
        <v>960</v>
      </c>
      <c r="M99" s="58"/>
      <c r="N99" s="27"/>
      <c r="O99" s="32"/>
      <c r="P99" s="23"/>
      <c r="Q99" s="23"/>
      <c r="R99" s="32"/>
      <c r="S99" s="32"/>
      <c r="T99" s="110"/>
      <c r="U99" s="117"/>
      <c r="V99" s="118"/>
      <c r="W99" s="117"/>
      <c r="X99" s="118"/>
      <c r="Y99" s="117"/>
    </row>
    <row r="100" spans="2:25" ht="16.5" customHeight="1" x14ac:dyDescent="0.25">
      <c r="C100" s="56"/>
      <c r="D100" s="23"/>
      <c r="E100" s="32"/>
      <c r="F100" s="55"/>
      <c r="G100" s="12" t="s">
        <v>22</v>
      </c>
      <c r="H100" s="64">
        <f>SUMIF(F67:F77,"○",E67:E77)</f>
        <v>60</v>
      </c>
      <c r="I100" s="65">
        <f>H100/L100</f>
        <v>5.7971014492753624E-2</v>
      </c>
      <c r="J100" s="66">
        <f>SUMIF(G67:G77,"○",E67:E77)</f>
        <v>975</v>
      </c>
      <c r="K100" s="67">
        <f>J100/L100</f>
        <v>0.94202898550724634</v>
      </c>
      <c r="L100" s="68">
        <f>E78</f>
        <v>1035</v>
      </c>
      <c r="M100" s="58"/>
      <c r="N100" s="27"/>
      <c r="O100" s="32"/>
      <c r="P100" s="23"/>
      <c r="Q100" s="23"/>
      <c r="R100" s="32"/>
      <c r="S100" s="32"/>
      <c r="T100" s="110"/>
      <c r="U100" s="117"/>
      <c r="V100" s="118"/>
      <c r="W100" s="117"/>
      <c r="X100" s="118"/>
      <c r="Y100" s="117"/>
    </row>
    <row r="101" spans="2:25" ht="16.5" customHeight="1" x14ac:dyDescent="0.25">
      <c r="C101" s="56"/>
      <c r="D101" s="23"/>
      <c r="E101" s="32"/>
      <c r="F101" s="55"/>
      <c r="G101" s="121" t="s">
        <v>35</v>
      </c>
      <c r="H101" s="122">
        <f>SUMIF(F79:F86,"○",E79:E86)</f>
        <v>90</v>
      </c>
      <c r="I101" s="119">
        <f>H101/L101</f>
        <v>8.6956521739130432E-2</v>
      </c>
      <c r="J101" s="123">
        <f>SUMIF(G79:G86,"○",E79:E86)</f>
        <v>945</v>
      </c>
      <c r="K101" s="120">
        <f>J101/L101</f>
        <v>0.91304347826086951</v>
      </c>
      <c r="L101" s="124">
        <f>E87</f>
        <v>1035</v>
      </c>
      <c r="M101" s="58"/>
      <c r="N101" s="27"/>
      <c r="O101" s="32"/>
      <c r="P101" s="23"/>
      <c r="Q101" s="23"/>
      <c r="R101" s="32"/>
      <c r="S101" s="32"/>
      <c r="T101" s="110"/>
      <c r="U101" s="117"/>
      <c r="V101" s="118"/>
      <c r="W101" s="117"/>
      <c r="X101" s="118"/>
      <c r="Y101" s="117"/>
    </row>
    <row r="102" spans="2:25" ht="16.5" customHeight="1" thickBot="1" x14ac:dyDescent="0.3">
      <c r="C102" s="56"/>
      <c r="D102" s="23"/>
      <c r="E102" s="32"/>
      <c r="F102" s="55"/>
      <c r="G102" s="13" t="s">
        <v>36</v>
      </c>
      <c r="H102" s="69">
        <f>SUMIF(F88:F95,"○",E88:E95)</f>
        <v>150</v>
      </c>
      <c r="I102" s="70">
        <f>H102/L102</f>
        <v>0.14492753623188406</v>
      </c>
      <c r="J102" s="71">
        <f>SUMIF(G88:G95,"○",E88:E95)</f>
        <v>885</v>
      </c>
      <c r="K102" s="72">
        <f>J102/L102</f>
        <v>0.85507246376811596</v>
      </c>
      <c r="L102" s="73">
        <f>E96</f>
        <v>1035</v>
      </c>
      <c r="M102" s="58"/>
      <c r="N102" s="27"/>
      <c r="O102" s="32"/>
      <c r="P102" s="23"/>
      <c r="Q102" s="23"/>
      <c r="R102" s="32"/>
      <c r="S102" s="32"/>
      <c r="T102" s="110"/>
      <c r="U102" s="117"/>
      <c r="V102" s="118"/>
      <c r="W102" s="117"/>
      <c r="X102" s="118"/>
      <c r="Y102" s="117"/>
    </row>
    <row r="103" spans="2:25" ht="16.5" customHeight="1" thickBot="1" x14ac:dyDescent="0.3">
      <c r="C103" s="56"/>
      <c r="D103" s="23"/>
      <c r="E103" s="32"/>
      <c r="F103" s="55"/>
      <c r="G103" s="125" t="s">
        <v>19</v>
      </c>
      <c r="H103" s="126">
        <f>SUM(H99:H102)</f>
        <v>360</v>
      </c>
      <c r="I103" s="127">
        <f>H103/L103</f>
        <v>8.8560885608856083E-2</v>
      </c>
      <c r="J103" s="128">
        <f>SUM(J99:J102)</f>
        <v>3705</v>
      </c>
      <c r="K103" s="129">
        <f>J103/L103</f>
        <v>0.91143911439114389</v>
      </c>
      <c r="L103" s="130">
        <f>SUM(L99:L102)</f>
        <v>4065</v>
      </c>
      <c r="M103" s="58"/>
      <c r="N103" s="27"/>
      <c r="O103" s="32"/>
      <c r="P103" s="32"/>
      <c r="Q103" s="23"/>
      <c r="R103" s="32"/>
      <c r="S103" s="32"/>
      <c r="T103" s="110"/>
      <c r="U103" s="117"/>
      <c r="V103" s="118"/>
      <c r="W103" s="117"/>
      <c r="X103" s="118"/>
      <c r="Y103" s="117"/>
    </row>
    <row r="104" spans="2:25" ht="16.5" customHeight="1" x14ac:dyDescent="0.25">
      <c r="N104" s="3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</sheetData>
  <mergeCells count="48">
    <mergeCell ref="R37:R38"/>
    <mergeCell ref="S37:S38"/>
    <mergeCell ref="T37:T38"/>
    <mergeCell ref="U37:U38"/>
    <mergeCell ref="L53:L54"/>
    <mergeCell ref="O35:O43"/>
    <mergeCell ref="B88:B96"/>
    <mergeCell ref="B79:B87"/>
    <mergeCell ref="H98:I98"/>
    <mergeCell ref="J98:K98"/>
    <mergeCell ref="B55:B66"/>
    <mergeCell ref="B67:B78"/>
    <mergeCell ref="J45:K45"/>
    <mergeCell ref="H45:I45"/>
    <mergeCell ref="B53:B54"/>
    <mergeCell ref="C53:C54"/>
    <mergeCell ref="D53:D54"/>
    <mergeCell ref="E53:E54"/>
    <mergeCell ref="F53:G53"/>
    <mergeCell ref="H53:I53"/>
    <mergeCell ref="J53:K53"/>
    <mergeCell ref="S5:T5"/>
    <mergeCell ref="U5:V5"/>
    <mergeCell ref="W5:X5"/>
    <mergeCell ref="Y5:Y6"/>
    <mergeCell ref="U45:V45"/>
    <mergeCell ref="W45:X45"/>
    <mergeCell ref="W37:W38"/>
    <mergeCell ref="X37:X38"/>
    <mergeCell ref="Y37:Y38"/>
    <mergeCell ref="V37:V38"/>
    <mergeCell ref="P5:P6"/>
    <mergeCell ref="Q5:Q6"/>
    <mergeCell ref="O7:O19"/>
    <mergeCell ref="O20:O34"/>
    <mergeCell ref="R5:R6"/>
    <mergeCell ref="O5:O6"/>
    <mergeCell ref="B35:B43"/>
    <mergeCell ref="H5:I5"/>
    <mergeCell ref="J5:K5"/>
    <mergeCell ref="D5:D6"/>
    <mergeCell ref="E5:E6"/>
    <mergeCell ref="F5:G5"/>
    <mergeCell ref="L5:L6"/>
    <mergeCell ref="B5:B6"/>
    <mergeCell ref="B7:B19"/>
    <mergeCell ref="B20:B34"/>
    <mergeCell ref="C5:C6"/>
  </mergeCells>
  <phoneticPr fontId="1"/>
  <pageMargins left="0.78740157480314965" right="0.78740157480314965" top="0.21" bottom="0.24" header="0" footer="0"/>
  <pageSetup paperSize="8" scale="82" fitToHeight="0" orientation="landscape" r:id="rId1"/>
  <headerFooter alignWithMargins="0"/>
  <rowBreaks count="1" manualBreakCount="1">
    <brk id="50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53"/>
  <sheetViews>
    <sheetView view="pageBreakPreview" topLeftCell="A13" zoomScaleNormal="85" zoomScaleSheetLayoutView="100" workbookViewId="0">
      <selection activeCell="A18" sqref="A18"/>
    </sheetView>
  </sheetViews>
  <sheetFormatPr defaultColWidth="9.23046875" defaultRowHeight="13.3" x14ac:dyDescent="0.25"/>
  <cols>
    <col min="1" max="1" width="1.765625" style="2" customWidth="1"/>
    <col min="2" max="2" width="9.23046875" style="2" customWidth="1"/>
    <col min="3" max="3" width="25.23046875" style="28" customWidth="1"/>
    <col min="4" max="4" width="10" style="2" customWidth="1"/>
    <col min="5" max="5" width="9.15234375" style="2" customWidth="1"/>
    <col min="6" max="12" width="7" style="2" customWidth="1"/>
    <col min="13" max="13" width="3.3828125" style="2" bestFit="1" customWidth="1"/>
    <col min="14" max="14" width="1.61328125" style="2" customWidth="1"/>
    <col min="15" max="15" width="9.23046875" style="2" customWidth="1"/>
    <col min="16" max="16" width="25.23046875" style="28" customWidth="1"/>
    <col min="17" max="17" width="10" style="2" customWidth="1"/>
    <col min="18" max="18" width="9.15234375" style="2" customWidth="1"/>
    <col min="19" max="25" width="7" style="2" customWidth="1"/>
    <col min="26" max="26" width="3.3828125" style="2" bestFit="1" customWidth="1"/>
    <col min="27" max="16384" width="9.23046875" style="2"/>
  </cols>
  <sheetData>
    <row r="1" spans="1:26" x14ac:dyDescent="0.25">
      <c r="D1" s="2" t="s">
        <v>3</v>
      </c>
      <c r="E1" s="2">
        <v>44</v>
      </c>
    </row>
    <row r="2" spans="1:26" x14ac:dyDescent="0.25">
      <c r="D2" s="2" t="s">
        <v>4</v>
      </c>
      <c r="E2" s="2">
        <v>44</v>
      </c>
    </row>
    <row r="3" spans="1:26" ht="21.45" thickBot="1" x14ac:dyDescent="0.3">
      <c r="A3" s="1"/>
      <c r="B3" s="1" t="s">
        <v>130</v>
      </c>
      <c r="N3" s="1" t="s">
        <v>131</v>
      </c>
      <c r="O3" s="1"/>
    </row>
    <row r="4" spans="1:26" ht="18" customHeight="1" thickBot="1" x14ac:dyDescent="0.3">
      <c r="B4" s="171" t="s">
        <v>5</v>
      </c>
      <c r="C4" s="176" t="s">
        <v>6</v>
      </c>
      <c r="D4" s="171" t="s">
        <v>7</v>
      </c>
      <c r="E4" s="184" t="s">
        <v>8</v>
      </c>
      <c r="F4" s="182" t="s">
        <v>9</v>
      </c>
      <c r="G4" s="183"/>
      <c r="H4" s="182" t="s">
        <v>10</v>
      </c>
      <c r="I4" s="183"/>
      <c r="J4" s="182" t="s">
        <v>87</v>
      </c>
      <c r="K4" s="183"/>
      <c r="L4" s="171" t="s">
        <v>12</v>
      </c>
      <c r="M4" s="4"/>
      <c r="N4" s="3"/>
      <c r="O4" s="171" t="s">
        <v>5</v>
      </c>
      <c r="P4" s="176" t="s">
        <v>6</v>
      </c>
      <c r="Q4" s="171" t="s">
        <v>7</v>
      </c>
      <c r="R4" s="184" t="s">
        <v>8</v>
      </c>
      <c r="S4" s="182" t="s">
        <v>9</v>
      </c>
      <c r="T4" s="183"/>
      <c r="U4" s="182" t="s">
        <v>10</v>
      </c>
      <c r="V4" s="183"/>
      <c r="W4" s="182" t="s">
        <v>87</v>
      </c>
      <c r="X4" s="183"/>
      <c r="Y4" s="171" t="s">
        <v>12</v>
      </c>
      <c r="Z4" s="4"/>
    </row>
    <row r="5" spans="1:26" ht="18" customHeight="1" thickBot="1" x14ac:dyDescent="0.3">
      <c r="B5" s="172"/>
      <c r="C5" s="177"/>
      <c r="D5" s="172"/>
      <c r="E5" s="185"/>
      <c r="F5" s="137" t="s">
        <v>13</v>
      </c>
      <c r="G5" s="137" t="s">
        <v>14</v>
      </c>
      <c r="H5" s="137" t="s">
        <v>3</v>
      </c>
      <c r="I5" s="137" t="s">
        <v>24</v>
      </c>
      <c r="J5" s="15" t="s">
        <v>15</v>
      </c>
      <c r="K5" s="15" t="s">
        <v>16</v>
      </c>
      <c r="L5" s="172"/>
      <c r="M5" s="5"/>
      <c r="N5" s="3"/>
      <c r="O5" s="172"/>
      <c r="P5" s="177"/>
      <c r="Q5" s="172"/>
      <c r="R5" s="185"/>
      <c r="S5" s="137" t="s">
        <v>13</v>
      </c>
      <c r="T5" s="137" t="s">
        <v>14</v>
      </c>
      <c r="U5" s="137" t="s">
        <v>3</v>
      </c>
      <c r="V5" s="137" t="s">
        <v>24</v>
      </c>
      <c r="W5" s="15" t="s">
        <v>15</v>
      </c>
      <c r="X5" s="15" t="s">
        <v>16</v>
      </c>
      <c r="Y5" s="172"/>
      <c r="Z5" s="5"/>
    </row>
    <row r="6" spans="1:26" ht="16.5" customHeight="1" x14ac:dyDescent="0.25">
      <c r="B6" s="202" t="s">
        <v>132</v>
      </c>
      <c r="C6" s="34" t="s">
        <v>88</v>
      </c>
      <c r="D6" s="35" t="s">
        <v>90</v>
      </c>
      <c r="E6" s="36">
        <f>IF($H6="○",$L6*$E$1,$L6*$E$2)</f>
        <v>88</v>
      </c>
      <c r="F6" s="35"/>
      <c r="G6" s="35" t="s">
        <v>1</v>
      </c>
      <c r="H6" s="35"/>
      <c r="I6" s="35" t="s">
        <v>1</v>
      </c>
      <c r="J6" s="37">
        <v>4</v>
      </c>
      <c r="K6" s="37">
        <v>0</v>
      </c>
      <c r="L6" s="37">
        <f>(J6+K6)/2</f>
        <v>2</v>
      </c>
      <c r="M6" s="6"/>
      <c r="N6" s="3"/>
      <c r="O6" s="202" t="s">
        <v>134</v>
      </c>
      <c r="P6" s="34" t="s">
        <v>110</v>
      </c>
      <c r="Q6" s="35" t="s">
        <v>89</v>
      </c>
      <c r="R6" s="36">
        <f t="shared" ref="R6:R16" si="0">IF($U6="○",$Y6*$E$1,$Y6*$E$2)</f>
        <v>88</v>
      </c>
      <c r="S6" s="35"/>
      <c r="T6" s="35" t="s">
        <v>111</v>
      </c>
      <c r="U6" s="35"/>
      <c r="V6" s="35" t="s">
        <v>111</v>
      </c>
      <c r="W6" s="37">
        <v>4</v>
      </c>
      <c r="X6" s="37">
        <v>0</v>
      </c>
      <c r="Y6" s="37">
        <f>(W6+X6)/2</f>
        <v>2</v>
      </c>
      <c r="Z6" s="6"/>
    </row>
    <row r="7" spans="1:26" ht="16.5" customHeight="1" x14ac:dyDescent="0.25">
      <c r="B7" s="202"/>
      <c r="C7" s="38" t="s">
        <v>91</v>
      </c>
      <c r="D7" s="39" t="s">
        <v>65</v>
      </c>
      <c r="E7" s="40">
        <f t="shared" ref="E7:E16" si="1">IF($H7="○",$L7*$E$1,$L7*$E$2)</f>
        <v>88</v>
      </c>
      <c r="F7" s="39"/>
      <c r="G7" s="39" t="s">
        <v>1</v>
      </c>
      <c r="H7" s="39"/>
      <c r="I7" s="42" t="s">
        <v>92</v>
      </c>
      <c r="J7" s="41">
        <v>2</v>
      </c>
      <c r="K7" s="41">
        <v>2</v>
      </c>
      <c r="L7" s="41">
        <f>(J7+K7)/2</f>
        <v>2</v>
      </c>
      <c r="M7" s="6"/>
      <c r="N7" s="3"/>
      <c r="O7" s="202"/>
      <c r="P7" s="38" t="s">
        <v>93</v>
      </c>
      <c r="Q7" s="39" t="s">
        <v>65</v>
      </c>
      <c r="R7" s="40">
        <f t="shared" si="0"/>
        <v>88</v>
      </c>
      <c r="S7" s="39"/>
      <c r="T7" s="39" t="s">
        <v>92</v>
      </c>
      <c r="U7" s="39"/>
      <c r="V7" s="42" t="s">
        <v>92</v>
      </c>
      <c r="W7" s="41">
        <v>2</v>
      </c>
      <c r="X7" s="41">
        <v>2</v>
      </c>
      <c r="Y7" s="41">
        <f>(W7+X7)/2</f>
        <v>2</v>
      </c>
      <c r="Z7" s="6"/>
    </row>
    <row r="8" spans="1:26" ht="16.5" customHeight="1" x14ac:dyDescent="0.25">
      <c r="B8" s="202"/>
      <c r="C8" s="38" t="s">
        <v>2</v>
      </c>
      <c r="D8" s="39" t="s">
        <v>65</v>
      </c>
      <c r="E8" s="40">
        <f t="shared" si="1"/>
        <v>88</v>
      </c>
      <c r="F8" s="39"/>
      <c r="G8" s="42" t="s">
        <v>1</v>
      </c>
      <c r="H8" s="42" t="s">
        <v>1</v>
      </c>
      <c r="I8" s="42"/>
      <c r="J8" s="41">
        <v>2</v>
      </c>
      <c r="K8" s="41">
        <v>2</v>
      </c>
      <c r="L8" s="41">
        <f t="shared" ref="L8:L15" si="2">(J8+K8)/2</f>
        <v>2</v>
      </c>
      <c r="M8" s="6"/>
      <c r="N8" s="3"/>
      <c r="O8" s="202"/>
      <c r="P8" s="38" t="s">
        <v>112</v>
      </c>
      <c r="Q8" s="39" t="s">
        <v>65</v>
      </c>
      <c r="R8" s="40">
        <f t="shared" si="0"/>
        <v>88</v>
      </c>
      <c r="S8" s="39"/>
      <c r="T8" s="42" t="s">
        <v>92</v>
      </c>
      <c r="U8" s="42" t="s">
        <v>92</v>
      </c>
      <c r="V8" s="42"/>
      <c r="W8" s="41">
        <v>2</v>
      </c>
      <c r="X8" s="41">
        <v>2</v>
      </c>
      <c r="Y8" s="41">
        <f t="shared" ref="Y8:Y15" si="3">(W8+X8)/2</f>
        <v>2</v>
      </c>
      <c r="Z8" s="6"/>
    </row>
    <row r="9" spans="1:26" ht="16.5" customHeight="1" x14ac:dyDescent="0.25">
      <c r="B9" s="202"/>
      <c r="C9" s="105" t="s">
        <v>94</v>
      </c>
      <c r="D9" s="39" t="s">
        <v>95</v>
      </c>
      <c r="E9" s="40">
        <f t="shared" si="1"/>
        <v>44</v>
      </c>
      <c r="F9" s="39"/>
      <c r="G9" s="39" t="s">
        <v>92</v>
      </c>
      <c r="H9" s="39" t="s">
        <v>92</v>
      </c>
      <c r="I9" s="42"/>
      <c r="J9" s="41">
        <v>2</v>
      </c>
      <c r="K9" s="41">
        <v>0</v>
      </c>
      <c r="L9" s="41">
        <f t="shared" si="2"/>
        <v>1</v>
      </c>
      <c r="M9" s="110" t="s">
        <v>137</v>
      </c>
      <c r="N9" s="3"/>
      <c r="O9" s="202"/>
      <c r="P9" s="105" t="s">
        <v>113</v>
      </c>
      <c r="Q9" s="39" t="s">
        <v>95</v>
      </c>
      <c r="R9" s="40">
        <f t="shared" si="0"/>
        <v>44</v>
      </c>
      <c r="S9" s="39"/>
      <c r="T9" s="39" t="s">
        <v>92</v>
      </c>
      <c r="U9" s="39" t="s">
        <v>92</v>
      </c>
      <c r="V9" s="42"/>
      <c r="W9" s="41">
        <v>2</v>
      </c>
      <c r="X9" s="41">
        <v>0</v>
      </c>
      <c r="Y9" s="41">
        <f t="shared" si="3"/>
        <v>1</v>
      </c>
      <c r="Z9" s="110" t="s">
        <v>137</v>
      </c>
    </row>
    <row r="10" spans="1:26" ht="16.5" customHeight="1" x14ac:dyDescent="0.25">
      <c r="B10" s="202"/>
      <c r="C10" s="38" t="s">
        <v>96</v>
      </c>
      <c r="D10" s="39" t="s">
        <v>65</v>
      </c>
      <c r="E10" s="40">
        <f t="shared" si="1"/>
        <v>44</v>
      </c>
      <c r="F10" s="39"/>
      <c r="G10" s="42" t="s">
        <v>92</v>
      </c>
      <c r="H10" s="42"/>
      <c r="I10" s="42" t="s">
        <v>92</v>
      </c>
      <c r="J10" s="41">
        <v>2</v>
      </c>
      <c r="K10" s="41">
        <v>0</v>
      </c>
      <c r="L10" s="41">
        <f t="shared" si="2"/>
        <v>1</v>
      </c>
      <c r="M10" s="6"/>
      <c r="N10" s="3"/>
      <c r="O10" s="202"/>
      <c r="P10" s="38" t="s">
        <v>96</v>
      </c>
      <c r="Q10" s="39" t="s">
        <v>65</v>
      </c>
      <c r="R10" s="40">
        <f t="shared" si="0"/>
        <v>44</v>
      </c>
      <c r="S10" s="39"/>
      <c r="T10" s="42" t="s">
        <v>92</v>
      </c>
      <c r="U10" s="42"/>
      <c r="V10" s="42" t="s">
        <v>92</v>
      </c>
      <c r="W10" s="41">
        <v>2</v>
      </c>
      <c r="X10" s="41">
        <v>0</v>
      </c>
      <c r="Y10" s="41">
        <f t="shared" si="3"/>
        <v>1</v>
      </c>
      <c r="Z10" s="6"/>
    </row>
    <row r="11" spans="1:26" ht="16.5" customHeight="1" x14ac:dyDescent="0.25">
      <c r="B11" s="202"/>
      <c r="C11" s="38" t="s">
        <v>97</v>
      </c>
      <c r="D11" s="39" t="s">
        <v>65</v>
      </c>
      <c r="E11" s="40">
        <f t="shared" si="1"/>
        <v>88</v>
      </c>
      <c r="F11" s="39"/>
      <c r="G11" s="42" t="s">
        <v>92</v>
      </c>
      <c r="H11" s="42"/>
      <c r="I11" s="42" t="s">
        <v>92</v>
      </c>
      <c r="J11" s="41">
        <v>0</v>
      </c>
      <c r="K11" s="41">
        <v>4</v>
      </c>
      <c r="L11" s="41">
        <f t="shared" si="2"/>
        <v>2</v>
      </c>
      <c r="M11" s="6"/>
      <c r="N11" s="3"/>
      <c r="O11" s="202"/>
      <c r="P11" s="38" t="s">
        <v>97</v>
      </c>
      <c r="Q11" s="39" t="s">
        <v>65</v>
      </c>
      <c r="R11" s="40">
        <f t="shared" si="0"/>
        <v>88</v>
      </c>
      <c r="S11" s="39"/>
      <c r="T11" s="42" t="s">
        <v>92</v>
      </c>
      <c r="U11" s="42"/>
      <c r="V11" s="42" t="s">
        <v>92</v>
      </c>
      <c r="W11" s="41">
        <v>0</v>
      </c>
      <c r="X11" s="41">
        <v>4</v>
      </c>
      <c r="Y11" s="41">
        <f t="shared" si="3"/>
        <v>2</v>
      </c>
      <c r="Z11" s="6"/>
    </row>
    <row r="12" spans="1:26" ht="16.5" customHeight="1" x14ac:dyDescent="0.25">
      <c r="B12" s="202"/>
      <c r="C12" s="38" t="s">
        <v>114</v>
      </c>
      <c r="D12" s="39" t="s">
        <v>65</v>
      </c>
      <c r="E12" s="41">
        <f t="shared" si="1"/>
        <v>88</v>
      </c>
      <c r="F12" s="39"/>
      <c r="G12" s="39" t="s">
        <v>1</v>
      </c>
      <c r="H12" s="39"/>
      <c r="I12" s="39" t="s">
        <v>1</v>
      </c>
      <c r="J12" s="41">
        <v>0</v>
      </c>
      <c r="K12" s="41">
        <v>4</v>
      </c>
      <c r="L12" s="41">
        <f t="shared" si="2"/>
        <v>2</v>
      </c>
      <c r="M12" s="6"/>
      <c r="N12" s="3"/>
      <c r="O12" s="202"/>
      <c r="P12" s="38" t="s">
        <v>115</v>
      </c>
      <c r="Q12" s="39" t="s">
        <v>65</v>
      </c>
      <c r="R12" s="41">
        <f t="shared" si="0"/>
        <v>88</v>
      </c>
      <c r="S12" s="39"/>
      <c r="T12" s="39" t="s">
        <v>92</v>
      </c>
      <c r="U12" s="39"/>
      <c r="V12" s="39" t="s">
        <v>92</v>
      </c>
      <c r="W12" s="41">
        <v>0</v>
      </c>
      <c r="X12" s="41">
        <v>4</v>
      </c>
      <c r="Y12" s="41">
        <f t="shared" si="3"/>
        <v>2</v>
      </c>
      <c r="Z12" s="6"/>
    </row>
    <row r="13" spans="1:26" ht="16.5" customHeight="1" x14ac:dyDescent="0.25">
      <c r="B13" s="202"/>
      <c r="C13" s="38" t="s">
        <v>98</v>
      </c>
      <c r="D13" s="39" t="s">
        <v>65</v>
      </c>
      <c r="E13" s="41">
        <f t="shared" si="1"/>
        <v>88</v>
      </c>
      <c r="F13" s="42" t="s">
        <v>1</v>
      </c>
      <c r="G13" s="42"/>
      <c r="H13" s="42" t="s">
        <v>1</v>
      </c>
      <c r="I13" s="39"/>
      <c r="J13" s="41">
        <v>2</v>
      </c>
      <c r="K13" s="41">
        <v>2</v>
      </c>
      <c r="L13" s="41">
        <f t="shared" si="2"/>
        <v>2</v>
      </c>
      <c r="M13" s="6"/>
      <c r="N13" s="3"/>
      <c r="O13" s="202"/>
      <c r="P13" s="38" t="s">
        <v>98</v>
      </c>
      <c r="Q13" s="39" t="s">
        <v>65</v>
      </c>
      <c r="R13" s="41">
        <f t="shared" si="0"/>
        <v>88</v>
      </c>
      <c r="S13" s="42" t="s">
        <v>1</v>
      </c>
      <c r="T13" s="42"/>
      <c r="U13" s="42" t="s">
        <v>1</v>
      </c>
      <c r="V13" s="39"/>
      <c r="W13" s="41">
        <v>2</v>
      </c>
      <c r="X13" s="41">
        <v>2</v>
      </c>
      <c r="Y13" s="41">
        <f t="shared" si="3"/>
        <v>2</v>
      </c>
      <c r="Z13" s="6"/>
    </row>
    <row r="14" spans="1:26" ht="16.5" customHeight="1" x14ac:dyDescent="0.25">
      <c r="B14" s="202"/>
      <c r="C14" s="75" t="s">
        <v>99</v>
      </c>
      <c r="D14" s="136" t="s">
        <v>65</v>
      </c>
      <c r="E14" s="41">
        <f t="shared" si="1"/>
        <v>88</v>
      </c>
      <c r="F14" s="132" t="s">
        <v>1</v>
      </c>
      <c r="G14" s="132"/>
      <c r="H14" s="132" t="s">
        <v>1</v>
      </c>
      <c r="I14" s="136"/>
      <c r="J14" s="77">
        <v>2</v>
      </c>
      <c r="K14" s="77">
        <v>2</v>
      </c>
      <c r="L14" s="41">
        <f t="shared" si="2"/>
        <v>2</v>
      </c>
      <c r="M14" s="6"/>
      <c r="N14" s="3"/>
      <c r="O14" s="202"/>
      <c r="P14" s="75" t="s">
        <v>99</v>
      </c>
      <c r="Q14" s="136" t="s">
        <v>65</v>
      </c>
      <c r="R14" s="41">
        <f t="shared" si="0"/>
        <v>88</v>
      </c>
      <c r="S14" s="132" t="s">
        <v>1</v>
      </c>
      <c r="T14" s="132"/>
      <c r="U14" s="132" t="s">
        <v>1</v>
      </c>
      <c r="V14" s="136"/>
      <c r="W14" s="77">
        <v>2</v>
      </c>
      <c r="X14" s="77">
        <v>2</v>
      </c>
      <c r="Y14" s="41">
        <f t="shared" si="3"/>
        <v>2</v>
      </c>
      <c r="Z14" s="6"/>
    </row>
    <row r="15" spans="1:26" ht="16.5" customHeight="1" x14ac:dyDescent="0.25">
      <c r="B15" s="202"/>
      <c r="C15" s="75" t="s">
        <v>100</v>
      </c>
      <c r="D15" s="136" t="s">
        <v>65</v>
      </c>
      <c r="E15" s="41">
        <f t="shared" si="1"/>
        <v>88</v>
      </c>
      <c r="F15" s="132" t="s">
        <v>1</v>
      </c>
      <c r="G15" s="132"/>
      <c r="H15" s="132" t="s">
        <v>1</v>
      </c>
      <c r="I15" s="136"/>
      <c r="J15" s="77">
        <v>2</v>
      </c>
      <c r="K15" s="77">
        <v>2</v>
      </c>
      <c r="L15" s="41">
        <f t="shared" si="2"/>
        <v>2</v>
      </c>
      <c r="M15" s="6"/>
      <c r="N15" s="3"/>
      <c r="O15" s="202"/>
      <c r="P15" s="75" t="s">
        <v>100</v>
      </c>
      <c r="Q15" s="136" t="s">
        <v>65</v>
      </c>
      <c r="R15" s="41">
        <f t="shared" si="0"/>
        <v>88</v>
      </c>
      <c r="S15" s="132" t="s">
        <v>1</v>
      </c>
      <c r="T15" s="132"/>
      <c r="U15" s="132" t="s">
        <v>1</v>
      </c>
      <c r="V15" s="136"/>
      <c r="W15" s="77">
        <v>2</v>
      </c>
      <c r="X15" s="77">
        <v>2</v>
      </c>
      <c r="Y15" s="41">
        <f t="shared" si="3"/>
        <v>2</v>
      </c>
      <c r="Z15" s="6"/>
    </row>
    <row r="16" spans="1:26" ht="16.5" customHeight="1" thickBot="1" x14ac:dyDescent="0.3">
      <c r="B16" s="202"/>
      <c r="C16" s="44" t="s">
        <v>101</v>
      </c>
      <c r="D16" s="45" t="s">
        <v>90</v>
      </c>
      <c r="E16" s="46">
        <f t="shared" si="1"/>
        <v>88</v>
      </c>
      <c r="F16" s="45" t="s">
        <v>1</v>
      </c>
      <c r="G16" s="45"/>
      <c r="H16" s="45" t="s">
        <v>1</v>
      </c>
      <c r="I16" s="45"/>
      <c r="J16" s="47">
        <v>2</v>
      </c>
      <c r="K16" s="47">
        <v>2</v>
      </c>
      <c r="L16" s="47">
        <f>(J16+K16)/2</f>
        <v>2</v>
      </c>
      <c r="M16" s="6"/>
      <c r="N16" s="3"/>
      <c r="O16" s="202"/>
      <c r="P16" s="44" t="s">
        <v>101</v>
      </c>
      <c r="Q16" s="45" t="s">
        <v>90</v>
      </c>
      <c r="R16" s="46">
        <f t="shared" si="0"/>
        <v>88</v>
      </c>
      <c r="S16" s="45" t="s">
        <v>1</v>
      </c>
      <c r="T16" s="45"/>
      <c r="U16" s="45" t="s">
        <v>1</v>
      </c>
      <c r="V16" s="45"/>
      <c r="W16" s="47">
        <v>2</v>
      </c>
      <c r="X16" s="47">
        <v>2</v>
      </c>
      <c r="Y16" s="47">
        <f>(W16+X16)/2</f>
        <v>2</v>
      </c>
      <c r="Z16" s="6"/>
    </row>
    <row r="17" spans="2:26" ht="16.5" customHeight="1" thickBot="1" x14ac:dyDescent="0.3">
      <c r="B17" s="203"/>
      <c r="C17" s="30" t="s">
        <v>19</v>
      </c>
      <c r="D17" s="7"/>
      <c r="E17" s="16">
        <f>SUM(E6:E16)</f>
        <v>880</v>
      </c>
      <c r="F17" s="7"/>
      <c r="G17" s="7"/>
      <c r="H17" s="7"/>
      <c r="I17" s="7"/>
      <c r="J17" s="8">
        <f>SUM(J6:J16)</f>
        <v>20</v>
      </c>
      <c r="K17" s="8">
        <f>SUM(K6:K16)</f>
        <v>20</v>
      </c>
      <c r="L17" s="8">
        <f>SUM(L6:L16)</f>
        <v>20</v>
      </c>
      <c r="M17" s="6"/>
      <c r="N17" s="3"/>
      <c r="O17" s="203"/>
      <c r="P17" s="30" t="s">
        <v>19</v>
      </c>
      <c r="Q17" s="7"/>
      <c r="R17" s="16">
        <f>SUM(R6:R16)</f>
        <v>880</v>
      </c>
      <c r="S17" s="7"/>
      <c r="T17" s="7"/>
      <c r="U17" s="7"/>
      <c r="V17" s="7"/>
      <c r="W17" s="8">
        <f>SUM(W6:W16)</f>
        <v>20</v>
      </c>
      <c r="X17" s="8">
        <f>SUM(X6:X16)</f>
        <v>20</v>
      </c>
      <c r="Y17" s="8">
        <f>SUM(Y6:Y16)</f>
        <v>20</v>
      </c>
      <c r="Z17" s="6"/>
    </row>
    <row r="18" spans="2:26" ht="16.5" customHeight="1" x14ac:dyDescent="0.25">
      <c r="B18" s="204" t="s">
        <v>133</v>
      </c>
      <c r="C18" s="34" t="s">
        <v>116</v>
      </c>
      <c r="D18" s="138" t="s">
        <v>90</v>
      </c>
      <c r="E18" s="139">
        <f t="shared" ref="E18:E27" si="4">IF($H18="○",$L18*$E$1,$L18*$E$2)</f>
        <v>176</v>
      </c>
      <c r="F18" s="140"/>
      <c r="G18" s="138" t="s">
        <v>1</v>
      </c>
      <c r="H18" s="140"/>
      <c r="I18" s="140" t="s">
        <v>1</v>
      </c>
      <c r="J18" s="141">
        <v>4</v>
      </c>
      <c r="K18" s="141">
        <v>4</v>
      </c>
      <c r="L18" s="141">
        <f>(J18+K18)/2</f>
        <v>4</v>
      </c>
      <c r="M18" s="110" t="s">
        <v>137</v>
      </c>
      <c r="N18" s="3"/>
      <c r="O18" s="204" t="s">
        <v>135</v>
      </c>
      <c r="P18" s="34" t="s">
        <v>117</v>
      </c>
      <c r="Q18" s="35" t="s">
        <v>105</v>
      </c>
      <c r="R18" s="37">
        <f>IF($U18="○",$Y18*$E$1,$Y18*$E$2)</f>
        <v>176</v>
      </c>
      <c r="S18" s="48"/>
      <c r="T18" s="48" t="s">
        <v>106</v>
      </c>
      <c r="U18" s="48"/>
      <c r="V18" s="48" t="s">
        <v>106</v>
      </c>
      <c r="W18" s="49">
        <v>4</v>
      </c>
      <c r="X18" s="49">
        <v>4</v>
      </c>
      <c r="Y18" s="49">
        <f>(W18+X18)/2</f>
        <v>4</v>
      </c>
      <c r="Z18" s="110" t="s">
        <v>137</v>
      </c>
    </row>
    <row r="19" spans="2:26" ht="16.5" customHeight="1" x14ac:dyDescent="0.25">
      <c r="B19" s="202"/>
      <c r="C19" s="105" t="s">
        <v>118</v>
      </c>
      <c r="D19" s="39" t="s">
        <v>90</v>
      </c>
      <c r="E19" s="41">
        <f t="shared" si="4"/>
        <v>88</v>
      </c>
      <c r="F19" s="42"/>
      <c r="G19" s="39" t="s">
        <v>1</v>
      </c>
      <c r="H19" s="42" t="s">
        <v>1</v>
      </c>
      <c r="I19" s="42"/>
      <c r="J19" s="43">
        <v>2</v>
      </c>
      <c r="K19" s="43">
        <v>2</v>
      </c>
      <c r="L19" s="43">
        <f>(J19+K19)/2</f>
        <v>2</v>
      </c>
      <c r="M19" s="6"/>
      <c r="N19" s="3"/>
      <c r="O19" s="202"/>
      <c r="P19" s="105" t="s">
        <v>118</v>
      </c>
      <c r="Q19" s="106" t="s">
        <v>105</v>
      </c>
      <c r="R19" s="41">
        <f t="shared" ref="R19:R27" si="5">IF($U19="○",$Y19*$E$1,$Y19*$E$2)</f>
        <v>88</v>
      </c>
      <c r="S19" s="107"/>
      <c r="T19" s="107" t="s">
        <v>106</v>
      </c>
      <c r="U19" s="42" t="s">
        <v>1</v>
      </c>
      <c r="V19" s="107"/>
      <c r="W19" s="108">
        <v>2</v>
      </c>
      <c r="X19" s="108">
        <v>2</v>
      </c>
      <c r="Y19" s="43">
        <f t="shared" ref="Y19:Y27" si="6">(W19+X19)/2</f>
        <v>2</v>
      </c>
      <c r="Z19" s="6"/>
    </row>
    <row r="20" spans="2:26" ht="16.5" customHeight="1" x14ac:dyDescent="0.25">
      <c r="B20" s="202"/>
      <c r="C20" s="101"/>
      <c r="D20" s="84"/>
      <c r="E20" s="85">
        <f t="shared" si="4"/>
        <v>0</v>
      </c>
      <c r="F20" s="86"/>
      <c r="G20" s="103"/>
      <c r="H20" s="103"/>
      <c r="I20" s="86"/>
      <c r="J20" s="87"/>
      <c r="K20" s="87"/>
      <c r="L20" s="87">
        <f>(J20+K20)/2</f>
        <v>0</v>
      </c>
      <c r="M20" s="6"/>
      <c r="N20" s="3"/>
      <c r="O20" s="202"/>
      <c r="P20" s="38" t="s">
        <v>119</v>
      </c>
      <c r="Q20" s="106" t="s">
        <v>105</v>
      </c>
      <c r="R20" s="41">
        <f t="shared" si="5"/>
        <v>88</v>
      </c>
      <c r="S20" s="107"/>
      <c r="T20" s="107" t="s">
        <v>106</v>
      </c>
      <c r="U20" s="107"/>
      <c r="V20" s="107" t="s">
        <v>106</v>
      </c>
      <c r="W20" s="108">
        <v>2</v>
      </c>
      <c r="X20" s="108">
        <v>2</v>
      </c>
      <c r="Y20" s="43">
        <f t="shared" si="6"/>
        <v>2</v>
      </c>
      <c r="Z20" s="6"/>
    </row>
    <row r="21" spans="2:26" ht="16.5" customHeight="1" x14ac:dyDescent="0.25">
      <c r="B21" s="202"/>
      <c r="C21" s="105" t="s">
        <v>120</v>
      </c>
      <c r="D21" s="39" t="s">
        <v>90</v>
      </c>
      <c r="E21" s="41">
        <f t="shared" si="4"/>
        <v>88</v>
      </c>
      <c r="F21" s="39"/>
      <c r="G21" s="42" t="s">
        <v>1</v>
      </c>
      <c r="H21" s="42"/>
      <c r="I21" s="42" t="s">
        <v>1</v>
      </c>
      <c r="J21" s="41">
        <v>2</v>
      </c>
      <c r="K21" s="41">
        <v>2</v>
      </c>
      <c r="L21" s="43">
        <f t="shared" ref="L21:L27" si="7">(J21+K21)/2</f>
        <v>2</v>
      </c>
      <c r="M21" s="6"/>
      <c r="N21" s="3"/>
      <c r="O21" s="202"/>
      <c r="P21" s="105" t="s">
        <v>120</v>
      </c>
      <c r="Q21" s="39" t="s">
        <v>90</v>
      </c>
      <c r="R21" s="41">
        <f t="shared" si="5"/>
        <v>88</v>
      </c>
      <c r="S21" s="39"/>
      <c r="T21" s="42" t="s">
        <v>1</v>
      </c>
      <c r="U21" s="42"/>
      <c r="V21" s="42" t="s">
        <v>1</v>
      </c>
      <c r="W21" s="41">
        <v>2</v>
      </c>
      <c r="X21" s="41">
        <v>2</v>
      </c>
      <c r="Y21" s="43">
        <f t="shared" si="6"/>
        <v>2</v>
      </c>
      <c r="Z21" s="6"/>
    </row>
    <row r="22" spans="2:26" ht="16.5" customHeight="1" x14ac:dyDescent="0.25">
      <c r="B22" s="202"/>
      <c r="C22" s="38" t="s">
        <v>121</v>
      </c>
      <c r="D22" s="39" t="s">
        <v>90</v>
      </c>
      <c r="E22" s="41">
        <f t="shared" si="4"/>
        <v>88</v>
      </c>
      <c r="F22" s="42"/>
      <c r="G22" s="42" t="s">
        <v>1</v>
      </c>
      <c r="H22" s="42"/>
      <c r="I22" s="42" t="s">
        <v>1</v>
      </c>
      <c r="J22" s="43">
        <v>2</v>
      </c>
      <c r="K22" s="43">
        <v>2</v>
      </c>
      <c r="L22" s="43">
        <f t="shared" si="7"/>
        <v>2</v>
      </c>
      <c r="M22" s="6"/>
      <c r="N22" s="3"/>
      <c r="O22" s="202"/>
      <c r="P22" s="38" t="s">
        <v>121</v>
      </c>
      <c r="Q22" s="39" t="s">
        <v>105</v>
      </c>
      <c r="R22" s="41">
        <f t="shared" si="5"/>
        <v>88</v>
      </c>
      <c r="S22" s="42"/>
      <c r="T22" s="42" t="s">
        <v>106</v>
      </c>
      <c r="U22" s="42"/>
      <c r="V22" s="42" t="s">
        <v>1</v>
      </c>
      <c r="W22" s="43">
        <v>2</v>
      </c>
      <c r="X22" s="43">
        <v>2</v>
      </c>
      <c r="Y22" s="43">
        <f t="shared" si="6"/>
        <v>2</v>
      </c>
      <c r="Z22" s="6"/>
    </row>
    <row r="23" spans="2:26" ht="16.5" customHeight="1" x14ac:dyDescent="0.25">
      <c r="B23" s="202"/>
      <c r="C23" s="38" t="s">
        <v>102</v>
      </c>
      <c r="D23" s="39" t="s">
        <v>65</v>
      </c>
      <c r="E23" s="41">
        <f t="shared" si="4"/>
        <v>88</v>
      </c>
      <c r="F23" s="42" t="s">
        <v>1</v>
      </c>
      <c r="G23" s="42"/>
      <c r="H23" s="42" t="s">
        <v>1</v>
      </c>
      <c r="I23" s="39"/>
      <c r="J23" s="41">
        <v>2</v>
      </c>
      <c r="K23" s="41">
        <v>2</v>
      </c>
      <c r="L23" s="43">
        <f t="shared" si="7"/>
        <v>2</v>
      </c>
      <c r="M23" s="6"/>
      <c r="N23" s="3"/>
      <c r="O23" s="202"/>
      <c r="P23" s="38" t="s">
        <v>102</v>
      </c>
      <c r="Q23" s="39" t="s">
        <v>65</v>
      </c>
      <c r="R23" s="41">
        <f t="shared" si="5"/>
        <v>88</v>
      </c>
      <c r="S23" s="42" t="s">
        <v>1</v>
      </c>
      <c r="T23" s="42"/>
      <c r="U23" s="42" t="s">
        <v>1</v>
      </c>
      <c r="V23" s="39"/>
      <c r="W23" s="41">
        <v>2</v>
      </c>
      <c r="X23" s="41">
        <v>2</v>
      </c>
      <c r="Y23" s="43">
        <f t="shared" si="6"/>
        <v>2</v>
      </c>
      <c r="Z23" s="6"/>
    </row>
    <row r="24" spans="2:26" ht="16.5" customHeight="1" x14ac:dyDescent="0.25">
      <c r="B24" s="202"/>
      <c r="C24" s="38" t="s">
        <v>103</v>
      </c>
      <c r="D24" s="39" t="s">
        <v>65</v>
      </c>
      <c r="E24" s="41">
        <f t="shared" si="4"/>
        <v>88</v>
      </c>
      <c r="F24" s="42" t="s">
        <v>1</v>
      </c>
      <c r="G24" s="42"/>
      <c r="H24" s="42" t="s">
        <v>1</v>
      </c>
      <c r="I24" s="42"/>
      <c r="J24" s="43">
        <v>2</v>
      </c>
      <c r="K24" s="43">
        <v>2</v>
      </c>
      <c r="L24" s="43">
        <f t="shared" si="7"/>
        <v>2</v>
      </c>
      <c r="M24" s="6"/>
      <c r="N24" s="3"/>
      <c r="O24" s="202"/>
      <c r="P24" s="38" t="s">
        <v>103</v>
      </c>
      <c r="Q24" s="39" t="s">
        <v>65</v>
      </c>
      <c r="R24" s="41">
        <f t="shared" si="5"/>
        <v>88</v>
      </c>
      <c r="S24" s="42" t="s">
        <v>1</v>
      </c>
      <c r="T24" s="42"/>
      <c r="U24" s="42" t="s">
        <v>1</v>
      </c>
      <c r="V24" s="42"/>
      <c r="W24" s="43">
        <v>2</v>
      </c>
      <c r="X24" s="43">
        <v>2</v>
      </c>
      <c r="Y24" s="43">
        <f t="shared" si="6"/>
        <v>2</v>
      </c>
      <c r="Z24" s="6"/>
    </row>
    <row r="25" spans="2:26" ht="16.5" customHeight="1" x14ac:dyDescent="0.25">
      <c r="B25" s="202"/>
      <c r="C25" s="38" t="s">
        <v>104</v>
      </c>
      <c r="D25" s="39" t="s">
        <v>65</v>
      </c>
      <c r="E25" s="41">
        <f t="shared" si="4"/>
        <v>88</v>
      </c>
      <c r="F25" s="42" t="s">
        <v>1</v>
      </c>
      <c r="G25" s="42"/>
      <c r="H25" s="42" t="s">
        <v>1</v>
      </c>
      <c r="I25" s="42"/>
      <c r="J25" s="43">
        <v>2</v>
      </c>
      <c r="K25" s="43">
        <v>2</v>
      </c>
      <c r="L25" s="43">
        <f t="shared" si="7"/>
        <v>2</v>
      </c>
      <c r="M25" s="6"/>
      <c r="N25" s="3"/>
      <c r="O25" s="202"/>
      <c r="P25" s="38" t="s">
        <v>104</v>
      </c>
      <c r="Q25" s="39" t="s">
        <v>65</v>
      </c>
      <c r="R25" s="41">
        <f t="shared" si="5"/>
        <v>88</v>
      </c>
      <c r="S25" s="42" t="s">
        <v>1</v>
      </c>
      <c r="T25" s="42"/>
      <c r="U25" s="42" t="s">
        <v>1</v>
      </c>
      <c r="V25" s="42"/>
      <c r="W25" s="43">
        <v>2</v>
      </c>
      <c r="X25" s="43">
        <v>2</v>
      </c>
      <c r="Y25" s="43">
        <f t="shared" si="6"/>
        <v>2</v>
      </c>
      <c r="Z25" s="6"/>
    </row>
    <row r="26" spans="2:26" ht="16.5" customHeight="1" x14ac:dyDescent="0.25">
      <c r="B26" s="202"/>
      <c r="C26" s="38" t="s">
        <v>122</v>
      </c>
      <c r="D26" s="39" t="s">
        <v>90</v>
      </c>
      <c r="E26" s="41">
        <f t="shared" si="4"/>
        <v>88</v>
      </c>
      <c r="F26" s="42" t="s">
        <v>1</v>
      </c>
      <c r="G26" s="42"/>
      <c r="H26" s="42" t="s">
        <v>1</v>
      </c>
      <c r="I26" s="42"/>
      <c r="J26" s="43">
        <v>2</v>
      </c>
      <c r="K26" s="43">
        <v>2</v>
      </c>
      <c r="L26" s="43">
        <f t="shared" si="7"/>
        <v>2</v>
      </c>
      <c r="M26" s="6"/>
      <c r="N26" s="3"/>
      <c r="O26" s="202"/>
      <c r="P26" s="38" t="s">
        <v>122</v>
      </c>
      <c r="Q26" s="39" t="s">
        <v>90</v>
      </c>
      <c r="R26" s="41">
        <f t="shared" si="5"/>
        <v>88</v>
      </c>
      <c r="S26" s="42" t="s">
        <v>1</v>
      </c>
      <c r="T26" s="42"/>
      <c r="U26" s="42" t="s">
        <v>1</v>
      </c>
      <c r="V26" s="42"/>
      <c r="W26" s="43">
        <v>2</v>
      </c>
      <c r="X26" s="43">
        <v>2</v>
      </c>
      <c r="Y26" s="43">
        <f t="shared" si="6"/>
        <v>2</v>
      </c>
      <c r="Z26" s="6"/>
    </row>
    <row r="27" spans="2:26" ht="16.5" customHeight="1" thickBot="1" x14ac:dyDescent="0.3">
      <c r="B27" s="202"/>
      <c r="C27" s="44" t="s">
        <v>123</v>
      </c>
      <c r="D27" s="45" t="s">
        <v>95</v>
      </c>
      <c r="E27" s="47">
        <f t="shared" si="4"/>
        <v>88</v>
      </c>
      <c r="F27" s="50" t="s">
        <v>1</v>
      </c>
      <c r="G27" s="50"/>
      <c r="H27" s="50" t="s">
        <v>1</v>
      </c>
      <c r="I27" s="50"/>
      <c r="J27" s="51">
        <v>2</v>
      </c>
      <c r="K27" s="51">
        <v>2</v>
      </c>
      <c r="L27" s="51">
        <f t="shared" si="7"/>
        <v>2</v>
      </c>
      <c r="N27" s="6"/>
      <c r="O27" s="202"/>
      <c r="P27" s="142"/>
      <c r="Q27" s="143"/>
      <c r="R27" s="144">
        <f t="shared" si="5"/>
        <v>0</v>
      </c>
      <c r="S27" s="145"/>
      <c r="T27" s="145"/>
      <c r="U27" s="145"/>
      <c r="V27" s="145"/>
      <c r="W27" s="146"/>
      <c r="X27" s="146"/>
      <c r="Y27" s="146">
        <f t="shared" si="6"/>
        <v>0</v>
      </c>
      <c r="Z27" s="6"/>
    </row>
    <row r="28" spans="2:26" ht="16.5" customHeight="1" thickBot="1" x14ac:dyDescent="0.3">
      <c r="B28" s="203"/>
      <c r="C28" s="30" t="s">
        <v>19</v>
      </c>
      <c r="D28" s="7"/>
      <c r="E28" s="19">
        <f>SUM(E18:E27)</f>
        <v>880</v>
      </c>
      <c r="F28" s="20"/>
      <c r="G28" s="20"/>
      <c r="H28" s="20"/>
      <c r="I28" s="20"/>
      <c r="J28" s="19">
        <f>SUM(J18:J27)</f>
        <v>20</v>
      </c>
      <c r="K28" s="19">
        <f>SUM(K18:K27)</f>
        <v>20</v>
      </c>
      <c r="L28" s="19">
        <f>SUM(L18:L27)</f>
        <v>20</v>
      </c>
      <c r="N28" s="6"/>
      <c r="O28" s="203"/>
      <c r="P28" s="30" t="s">
        <v>19</v>
      </c>
      <c r="Q28" s="7"/>
      <c r="R28" s="19">
        <f>SUM(R18:R27)</f>
        <v>880</v>
      </c>
      <c r="S28" s="20"/>
      <c r="T28" s="20"/>
      <c r="U28" s="20"/>
      <c r="V28" s="20"/>
      <c r="W28" s="19">
        <f>SUM(W18:W27)</f>
        <v>20</v>
      </c>
      <c r="X28" s="19">
        <f>SUM(X18:X27)</f>
        <v>20</v>
      </c>
      <c r="Y28" s="19">
        <f>SUM(Y18:Y27)</f>
        <v>20</v>
      </c>
      <c r="Z28" s="6"/>
    </row>
    <row r="29" spans="2:26" ht="16.5" customHeight="1" x14ac:dyDescent="0.25">
      <c r="B29" s="205"/>
      <c r="C29" s="78"/>
      <c r="D29" s="79"/>
      <c r="E29" s="80">
        <f>IF($H29="○",$L29*$E$1,$L29*$E$2)</f>
        <v>0</v>
      </c>
      <c r="F29" s="81"/>
      <c r="G29" s="81"/>
      <c r="H29" s="81"/>
      <c r="I29" s="81"/>
      <c r="J29" s="82"/>
      <c r="K29" s="82"/>
      <c r="L29" s="82">
        <f>(J29+K29)/2</f>
        <v>0</v>
      </c>
      <c r="M29" s="6"/>
      <c r="N29" s="3"/>
      <c r="O29" s="204" t="s">
        <v>136</v>
      </c>
      <c r="P29" s="34" t="s">
        <v>124</v>
      </c>
      <c r="Q29" s="35" t="s">
        <v>105</v>
      </c>
      <c r="R29" s="37">
        <f>IF($U29="○",$Y29*$E$1,$Y29*$E$2)</f>
        <v>176</v>
      </c>
      <c r="S29" s="48"/>
      <c r="T29" s="48" t="s">
        <v>106</v>
      </c>
      <c r="U29" s="48"/>
      <c r="V29" s="48" t="s">
        <v>106</v>
      </c>
      <c r="W29" s="49">
        <v>4</v>
      </c>
      <c r="X29" s="49">
        <v>4</v>
      </c>
      <c r="Y29" s="49">
        <f>(W29+X29)/2</f>
        <v>4</v>
      </c>
      <c r="Z29" s="6"/>
    </row>
    <row r="30" spans="2:26" ht="16.5" customHeight="1" x14ac:dyDescent="0.25">
      <c r="B30" s="206"/>
      <c r="C30" s="101"/>
      <c r="D30" s="102"/>
      <c r="E30" s="85">
        <f t="shared" ref="E30:E35" si="8">IF($H30="○",$L30*$E$1,$L30*$E$2)</f>
        <v>0</v>
      </c>
      <c r="F30" s="103"/>
      <c r="G30" s="103"/>
      <c r="H30" s="103"/>
      <c r="I30" s="103"/>
      <c r="J30" s="104"/>
      <c r="K30" s="104"/>
      <c r="L30" s="87">
        <f t="shared" ref="L30:L35" si="9">(J30+K30)/2</f>
        <v>0</v>
      </c>
      <c r="M30" s="6"/>
      <c r="N30" s="3"/>
      <c r="O30" s="202"/>
      <c r="P30" s="105" t="s">
        <v>125</v>
      </c>
      <c r="Q30" s="39" t="s">
        <v>105</v>
      </c>
      <c r="R30" s="41">
        <f>IF($U30="○",$Y30*$E$1,$Y30*$E$2)</f>
        <v>88</v>
      </c>
      <c r="S30" s="107"/>
      <c r="T30" s="42" t="s">
        <v>106</v>
      </c>
      <c r="U30" s="42"/>
      <c r="V30" s="42" t="s">
        <v>106</v>
      </c>
      <c r="W30" s="108">
        <v>4</v>
      </c>
      <c r="X30" s="108">
        <v>0</v>
      </c>
      <c r="Y30" s="43">
        <f t="shared" ref="Y30:Y35" si="10">(W30+X30)/2</f>
        <v>2</v>
      </c>
      <c r="Z30" s="6"/>
    </row>
    <row r="31" spans="2:26" ht="16.5" customHeight="1" x14ac:dyDescent="0.25">
      <c r="B31" s="207"/>
      <c r="C31" s="83"/>
      <c r="D31" s="84"/>
      <c r="E31" s="85">
        <f>IF($H31="○",$L31*$E$1,$L31*$E$2)</f>
        <v>0</v>
      </c>
      <c r="F31" s="86"/>
      <c r="G31" s="86"/>
      <c r="H31" s="86"/>
      <c r="I31" s="86"/>
      <c r="J31" s="87"/>
      <c r="K31" s="87"/>
      <c r="L31" s="87">
        <f t="shared" si="9"/>
        <v>0</v>
      </c>
      <c r="M31" s="6"/>
      <c r="N31" s="3"/>
      <c r="O31" s="209"/>
      <c r="P31" s="38" t="s">
        <v>126</v>
      </c>
      <c r="Q31" s="39" t="s">
        <v>105</v>
      </c>
      <c r="R31" s="41">
        <f t="shared" ref="R31:R34" si="11">IF($U31="○",$Y31*$E$1,$Y31*$E$2)</f>
        <v>88</v>
      </c>
      <c r="S31" s="42"/>
      <c r="T31" s="42" t="s">
        <v>106</v>
      </c>
      <c r="U31" s="42"/>
      <c r="V31" s="42" t="s">
        <v>106</v>
      </c>
      <c r="W31" s="43">
        <v>4</v>
      </c>
      <c r="X31" s="43">
        <v>0</v>
      </c>
      <c r="Y31" s="43">
        <f t="shared" si="10"/>
        <v>2</v>
      </c>
      <c r="Z31" s="6"/>
    </row>
    <row r="32" spans="2:26" ht="16.5" customHeight="1" x14ac:dyDescent="0.25">
      <c r="B32" s="207"/>
      <c r="C32" s="83"/>
      <c r="D32" s="84"/>
      <c r="E32" s="85">
        <f t="shared" si="8"/>
        <v>0</v>
      </c>
      <c r="F32" s="86"/>
      <c r="G32" s="86"/>
      <c r="H32" s="86"/>
      <c r="I32" s="86"/>
      <c r="J32" s="87"/>
      <c r="K32" s="87"/>
      <c r="L32" s="87">
        <f t="shared" si="9"/>
        <v>0</v>
      </c>
      <c r="M32" s="6"/>
      <c r="N32" s="3"/>
      <c r="O32" s="209"/>
      <c r="P32" s="38" t="s">
        <v>107</v>
      </c>
      <c r="Q32" s="39" t="s">
        <v>65</v>
      </c>
      <c r="R32" s="41">
        <f t="shared" si="11"/>
        <v>88</v>
      </c>
      <c r="S32" s="42"/>
      <c r="T32" s="42" t="s">
        <v>92</v>
      </c>
      <c r="U32" s="42"/>
      <c r="V32" s="42" t="s">
        <v>92</v>
      </c>
      <c r="W32" s="43">
        <v>2</v>
      </c>
      <c r="X32" s="43">
        <v>2</v>
      </c>
      <c r="Y32" s="43">
        <f t="shared" si="10"/>
        <v>2</v>
      </c>
      <c r="Z32" s="6"/>
    </row>
    <row r="33" spans="2:26" ht="16.5" customHeight="1" x14ac:dyDescent="0.25">
      <c r="B33" s="207"/>
      <c r="C33" s="83"/>
      <c r="D33" s="84"/>
      <c r="E33" s="85">
        <f>IF($H33="○",$L33*$E$1,$L33*$E$2)</f>
        <v>0</v>
      </c>
      <c r="F33" s="86"/>
      <c r="G33" s="86"/>
      <c r="H33" s="86"/>
      <c r="I33" s="86"/>
      <c r="J33" s="87"/>
      <c r="K33" s="87"/>
      <c r="L33" s="87">
        <f t="shared" si="9"/>
        <v>0</v>
      </c>
      <c r="M33" s="6"/>
      <c r="N33" s="3"/>
      <c r="O33" s="209"/>
      <c r="P33" s="38" t="s">
        <v>108</v>
      </c>
      <c r="Q33" s="39" t="s">
        <v>65</v>
      </c>
      <c r="R33" s="41">
        <f t="shared" si="11"/>
        <v>264</v>
      </c>
      <c r="S33" s="42"/>
      <c r="T33" s="42" t="s">
        <v>92</v>
      </c>
      <c r="U33" s="42"/>
      <c r="V33" s="42" t="s">
        <v>92</v>
      </c>
      <c r="W33" s="41">
        <v>0</v>
      </c>
      <c r="X33" s="41">
        <v>12</v>
      </c>
      <c r="Y33" s="43">
        <f t="shared" si="10"/>
        <v>6</v>
      </c>
      <c r="Z33" s="110" t="s">
        <v>137</v>
      </c>
    </row>
    <row r="34" spans="2:26" ht="16.5" customHeight="1" x14ac:dyDescent="0.25">
      <c r="B34" s="207"/>
      <c r="C34" s="83"/>
      <c r="D34" s="84"/>
      <c r="E34" s="85">
        <f t="shared" si="8"/>
        <v>0</v>
      </c>
      <c r="F34" s="86"/>
      <c r="G34" s="86"/>
      <c r="H34" s="86"/>
      <c r="I34" s="86"/>
      <c r="J34" s="87"/>
      <c r="K34" s="87"/>
      <c r="L34" s="87">
        <f t="shared" si="9"/>
        <v>0</v>
      </c>
      <c r="M34" s="6"/>
      <c r="N34" s="3"/>
      <c r="O34" s="209"/>
      <c r="P34" s="75" t="s">
        <v>127</v>
      </c>
      <c r="Q34" s="39" t="s">
        <v>95</v>
      </c>
      <c r="R34" s="41">
        <f t="shared" si="11"/>
        <v>88</v>
      </c>
      <c r="S34" s="42" t="s">
        <v>1</v>
      </c>
      <c r="T34" s="132"/>
      <c r="U34" s="42" t="s">
        <v>1</v>
      </c>
      <c r="V34" s="132"/>
      <c r="W34" s="133">
        <v>4</v>
      </c>
      <c r="X34" s="133">
        <v>0</v>
      </c>
      <c r="Y34" s="43">
        <f t="shared" si="10"/>
        <v>2</v>
      </c>
      <c r="Z34" s="6"/>
    </row>
    <row r="35" spans="2:26" ht="16.5" customHeight="1" thickBot="1" x14ac:dyDescent="0.3">
      <c r="B35" s="207"/>
      <c r="C35" s="83"/>
      <c r="D35" s="84"/>
      <c r="E35" s="85">
        <f t="shared" si="8"/>
        <v>0</v>
      </c>
      <c r="F35" s="86"/>
      <c r="G35" s="86"/>
      <c r="H35" s="86"/>
      <c r="I35" s="86"/>
      <c r="J35" s="87"/>
      <c r="K35" s="87"/>
      <c r="L35" s="87">
        <f t="shared" si="9"/>
        <v>0</v>
      </c>
      <c r="M35" s="6"/>
      <c r="N35" s="3"/>
      <c r="O35" s="209"/>
      <c r="P35" s="44" t="s">
        <v>109</v>
      </c>
      <c r="Q35" s="45" t="s">
        <v>95</v>
      </c>
      <c r="R35" s="47">
        <f>IF($U35="○",$Y35*$E$1,$Y35*$E$2)</f>
        <v>88</v>
      </c>
      <c r="S35" s="50" t="s">
        <v>1</v>
      </c>
      <c r="T35" s="50"/>
      <c r="U35" s="50" t="s">
        <v>1</v>
      </c>
      <c r="V35" s="50"/>
      <c r="W35" s="51">
        <v>2</v>
      </c>
      <c r="X35" s="51">
        <v>2</v>
      </c>
      <c r="Y35" s="47">
        <f t="shared" si="10"/>
        <v>2</v>
      </c>
      <c r="Z35" s="6"/>
    </row>
    <row r="36" spans="2:26" ht="16.5" customHeight="1" thickBot="1" x14ac:dyDescent="0.3">
      <c r="B36" s="208"/>
      <c r="C36" s="88" t="s">
        <v>19</v>
      </c>
      <c r="D36" s="89"/>
      <c r="E36" s="90">
        <f>SUM(E29:E35)</f>
        <v>0</v>
      </c>
      <c r="F36" s="91"/>
      <c r="G36" s="91"/>
      <c r="H36" s="91"/>
      <c r="I36" s="91"/>
      <c r="J36" s="90">
        <f>SUM(J29:J35)</f>
        <v>0</v>
      </c>
      <c r="K36" s="90">
        <f>SUM(K29:K35)</f>
        <v>0</v>
      </c>
      <c r="L36" s="90">
        <f>SUM(L29:L35)</f>
        <v>0</v>
      </c>
      <c r="M36" s="6"/>
      <c r="N36" s="3"/>
      <c r="O36" s="210"/>
      <c r="P36" s="147" t="s">
        <v>19</v>
      </c>
      <c r="Q36" s="9"/>
      <c r="R36" s="18">
        <f>SUM(R29:R35)</f>
        <v>880</v>
      </c>
      <c r="S36" s="17"/>
      <c r="T36" s="17"/>
      <c r="U36" s="17"/>
      <c r="V36" s="17"/>
      <c r="W36" s="18">
        <f>SUM(W29:W35)</f>
        <v>20</v>
      </c>
      <c r="X36" s="18">
        <f>SUM(X29:X35)</f>
        <v>20</v>
      </c>
      <c r="Y36" s="148">
        <f>SUM(Y29:Y35)</f>
        <v>20</v>
      </c>
      <c r="Z36" s="6"/>
    </row>
    <row r="37" spans="2:26" ht="16.5" customHeight="1" thickBot="1" x14ac:dyDescent="0.3">
      <c r="B37" s="24"/>
      <c r="C37" s="149"/>
      <c r="D37" s="25"/>
      <c r="E37" s="25"/>
      <c r="F37" s="26"/>
      <c r="G37" s="26"/>
      <c r="H37" s="26"/>
      <c r="I37" s="26"/>
      <c r="J37" s="25"/>
      <c r="K37" s="25"/>
      <c r="L37" s="150"/>
      <c r="M37" s="6"/>
      <c r="N37" s="3"/>
    </row>
    <row r="38" spans="2:26" ht="16.5" customHeight="1" thickBot="1" x14ac:dyDescent="0.3">
      <c r="G38" s="7" t="s">
        <v>20</v>
      </c>
      <c r="H38" s="211" t="s">
        <v>13</v>
      </c>
      <c r="I38" s="212"/>
      <c r="J38" s="200" t="s">
        <v>14</v>
      </c>
      <c r="K38" s="213"/>
      <c r="L38" s="151" t="s">
        <v>19</v>
      </c>
      <c r="N38" s="3"/>
      <c r="O38" s="10"/>
      <c r="P38" s="152"/>
      <c r="Q38" s="153"/>
      <c r="R38" s="154"/>
      <c r="T38" s="7" t="s">
        <v>20</v>
      </c>
      <c r="U38" s="214" t="s">
        <v>13</v>
      </c>
      <c r="V38" s="215"/>
      <c r="W38" s="200" t="s">
        <v>14</v>
      </c>
      <c r="X38" s="201"/>
      <c r="Y38" s="151" t="s">
        <v>19</v>
      </c>
    </row>
    <row r="39" spans="2:26" ht="16.5" customHeight="1" x14ac:dyDescent="0.25">
      <c r="B39" s="10"/>
      <c r="D39" s="153"/>
      <c r="E39" s="154"/>
      <c r="G39" s="11" t="s">
        <v>21</v>
      </c>
      <c r="H39" s="155">
        <f>SUMIF(F6:F16,"○",E6:E16)</f>
        <v>352</v>
      </c>
      <c r="I39" s="156">
        <f>H39/L39</f>
        <v>0.4</v>
      </c>
      <c r="J39" s="157">
        <f>SUMIF(G6:G16,"○",E6:E16)</f>
        <v>528</v>
      </c>
      <c r="K39" s="158">
        <f>J39/L39</f>
        <v>0.6</v>
      </c>
      <c r="L39" s="159">
        <f>E17</f>
        <v>880</v>
      </c>
      <c r="N39" s="3"/>
      <c r="P39" s="152"/>
      <c r="Q39" s="153"/>
      <c r="R39" s="154"/>
      <c r="T39" s="11" t="s">
        <v>21</v>
      </c>
      <c r="U39" s="155">
        <f>SUMIF(S6:S16,"○",R6:R16)</f>
        <v>352</v>
      </c>
      <c r="V39" s="156">
        <f>U39/Y39</f>
        <v>0.4</v>
      </c>
      <c r="W39" s="157">
        <f>SUMIF(T6:T16,"○",R6:R16)</f>
        <v>528</v>
      </c>
      <c r="X39" s="158">
        <f>W39/Y39</f>
        <v>0.6</v>
      </c>
      <c r="Y39" s="159">
        <f>R17</f>
        <v>880</v>
      </c>
    </row>
    <row r="40" spans="2:26" ht="16.5" customHeight="1" x14ac:dyDescent="0.25">
      <c r="D40" s="153"/>
      <c r="E40" s="154"/>
      <c r="G40" s="12" t="s">
        <v>22</v>
      </c>
      <c r="H40" s="160">
        <f>SUMIF(F18:F27,"○",E18:E27)</f>
        <v>440</v>
      </c>
      <c r="I40" s="161">
        <f>H40/L40</f>
        <v>0.5</v>
      </c>
      <c r="J40" s="162">
        <f>SUMIF(G18:G27,"○",E18:E27)</f>
        <v>440</v>
      </c>
      <c r="K40" s="163">
        <f>J40/L40</f>
        <v>0.5</v>
      </c>
      <c r="L40" s="164">
        <f>E28</f>
        <v>880</v>
      </c>
      <c r="N40" s="3"/>
      <c r="P40" s="152"/>
      <c r="Q40" s="153"/>
      <c r="R40" s="154"/>
      <c r="T40" s="12" t="s">
        <v>22</v>
      </c>
      <c r="U40" s="160">
        <f>SUMIF(S18:S27,"○",R18:R27)</f>
        <v>352</v>
      </c>
      <c r="V40" s="161">
        <f>U40/Y40</f>
        <v>0.4</v>
      </c>
      <c r="W40" s="162">
        <f>SUMIF(T18:T27,"○",R18:R27)</f>
        <v>528</v>
      </c>
      <c r="X40" s="163">
        <f>W40/Y40</f>
        <v>0.6</v>
      </c>
      <c r="Y40" s="164">
        <f>R28</f>
        <v>880</v>
      </c>
    </row>
    <row r="41" spans="2:26" ht="16.5" customHeight="1" thickBot="1" x14ac:dyDescent="0.3">
      <c r="D41" s="153"/>
      <c r="E41" s="154"/>
      <c r="G41" s="92"/>
      <c r="H41" s="93">
        <f>SUMIF(F29:F35,"○",E29:E35)</f>
        <v>0</v>
      </c>
      <c r="I41" s="94"/>
      <c r="J41" s="95">
        <f>SUMIF(G29:G35,"○",E29:E35)</f>
        <v>0</v>
      </c>
      <c r="K41" s="96"/>
      <c r="L41" s="97">
        <f>E36</f>
        <v>0</v>
      </c>
      <c r="N41" s="3"/>
      <c r="P41" s="152"/>
      <c r="Q41" s="153"/>
      <c r="R41" s="154"/>
      <c r="T41" s="13" t="s">
        <v>23</v>
      </c>
      <c r="U41" s="165">
        <f>SUMIF(S29:S35,"○",R29:R35)</f>
        <v>176</v>
      </c>
      <c r="V41" s="166">
        <f>U41/Y41</f>
        <v>0.2</v>
      </c>
      <c r="W41" s="167">
        <f>SUMIF(T29:T35,"○",R29:R35)</f>
        <v>704</v>
      </c>
      <c r="X41" s="168">
        <f>W41/Y41</f>
        <v>0.8</v>
      </c>
      <c r="Y41" s="169">
        <f>R36</f>
        <v>880</v>
      </c>
    </row>
    <row r="42" spans="2:26" ht="16.5" customHeight="1" thickBot="1" x14ac:dyDescent="0.3">
      <c r="D42" s="153"/>
      <c r="E42" s="154"/>
      <c r="G42" s="13" t="s">
        <v>19</v>
      </c>
      <c r="H42" s="165">
        <f>SUM(H39:H41)</f>
        <v>792</v>
      </c>
      <c r="I42" s="166">
        <f>H42/L42</f>
        <v>0.45</v>
      </c>
      <c r="J42" s="167">
        <f>SUM(J39:J41)</f>
        <v>968</v>
      </c>
      <c r="K42" s="168">
        <f>J42/L42</f>
        <v>0.55000000000000004</v>
      </c>
      <c r="L42" s="169">
        <f>SUM(L39:L41)</f>
        <v>1760</v>
      </c>
      <c r="N42" s="3"/>
      <c r="Q42" s="153"/>
      <c r="R42" s="154"/>
      <c r="T42" s="13" t="s">
        <v>19</v>
      </c>
      <c r="U42" s="165">
        <f>SUM(U39:U41)</f>
        <v>880</v>
      </c>
      <c r="V42" s="166">
        <f>U42/Y42</f>
        <v>0.33333333333333331</v>
      </c>
      <c r="W42" s="167">
        <f>SUM(W39:W41)</f>
        <v>1760</v>
      </c>
      <c r="X42" s="168">
        <f>W42/Y42</f>
        <v>0.66666666666666663</v>
      </c>
      <c r="Y42" s="169">
        <f>SUM(Y39:Y41)</f>
        <v>2640</v>
      </c>
    </row>
    <row r="43" spans="2:26" ht="16.5" customHeight="1" x14ac:dyDescent="0.25">
      <c r="N43" s="3"/>
    </row>
    <row r="44" spans="2:26" x14ac:dyDescent="0.25">
      <c r="T44" s="10"/>
      <c r="U44" s="10"/>
      <c r="V44" s="10"/>
      <c r="W44" s="10"/>
    </row>
    <row r="45" spans="2:26" x14ac:dyDescent="0.25">
      <c r="R45" s="10"/>
    </row>
    <row r="46" spans="2:26" x14ac:dyDescent="0.25">
      <c r="R46" s="10"/>
    </row>
    <row r="47" spans="2:26" x14ac:dyDescent="0.25">
      <c r="R47" s="10"/>
    </row>
    <row r="50" spans="24:24" x14ac:dyDescent="0.25">
      <c r="X50" s="28"/>
    </row>
    <row r="51" spans="24:24" x14ac:dyDescent="0.25">
      <c r="X51" s="28"/>
    </row>
    <row r="52" spans="24:24" x14ac:dyDescent="0.25">
      <c r="X52" s="28"/>
    </row>
    <row r="53" spans="24:24" x14ac:dyDescent="0.25">
      <c r="X53" s="28"/>
    </row>
  </sheetData>
  <mergeCells count="26">
    <mergeCell ref="B29:B36"/>
    <mergeCell ref="O29:O36"/>
    <mergeCell ref="H38:I38"/>
    <mergeCell ref="J38:K38"/>
    <mergeCell ref="U38:V38"/>
    <mergeCell ref="W38:X38"/>
    <mergeCell ref="W4:X4"/>
    <mergeCell ref="Y4:Y5"/>
    <mergeCell ref="B6:B17"/>
    <mergeCell ref="O6:O17"/>
    <mergeCell ref="B18:B28"/>
    <mergeCell ref="O18:O28"/>
    <mergeCell ref="O4:O5"/>
    <mergeCell ref="P4:P5"/>
    <mergeCell ref="Q4:Q5"/>
    <mergeCell ref="R4:R5"/>
    <mergeCell ref="S4:T4"/>
    <mergeCell ref="U4:V4"/>
    <mergeCell ref="B4:B5"/>
    <mergeCell ref="C4:C5"/>
    <mergeCell ref="D4:D5"/>
    <mergeCell ref="E4:E5"/>
    <mergeCell ref="F4:G4"/>
    <mergeCell ref="H4:I4"/>
    <mergeCell ref="J4:K4"/>
    <mergeCell ref="L4:L5"/>
  </mergeCells>
  <phoneticPr fontId="1"/>
  <pageMargins left="0.78740157480314965" right="0.78740157480314965" top="0.21" bottom="0.24" header="0" footer="0"/>
  <pageSetup paperSize="8" scale="9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コンピュータ教育学院＿一般</vt:lpstr>
      <vt:lpstr>コンピュータ教育学院＿グローバル</vt:lpstr>
      <vt:lpstr>コンピュータ教育学院＿グローバル!Print_Area</vt:lpstr>
      <vt:lpstr>コンピュータ教育学院＿一般!Print_Area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渡辺博</cp:lastModifiedBy>
  <cp:lastPrinted>2018-01-23T10:08:39Z</cp:lastPrinted>
  <dcterms:created xsi:type="dcterms:W3CDTF">2016-08-04T02:07:40Z</dcterms:created>
  <dcterms:modified xsi:type="dcterms:W3CDTF">2018-02-08T07:43:29Z</dcterms:modified>
</cp:coreProperties>
</file>