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98_生活指導\02_出席率\一般生\大橋校\"/>
    </mc:Choice>
  </mc:AlternateContent>
  <bookViews>
    <workbookView xWindow="0" yWindow="0" windowWidth="28800" windowHeight="12210" activeTab="10"/>
  </bookViews>
  <sheets>
    <sheet name="1年アスリート_第▼週" sheetId="114" r:id="rId1"/>
    <sheet name="9月４W" sheetId="115" r:id="rId2"/>
    <sheet name="10月3W" sheetId="116" r:id="rId3"/>
    <sheet name="10月4W" sheetId="117" r:id="rId4"/>
    <sheet name="10月5W" sheetId="118" r:id="rId5"/>
    <sheet name="11月1W" sheetId="119" r:id="rId6"/>
    <sheet name="11月２W" sheetId="120" r:id="rId7"/>
    <sheet name="11月3W" sheetId="121" r:id="rId8"/>
    <sheet name="11月4W" sheetId="122" r:id="rId9"/>
    <sheet name="12月4W" sheetId="123" r:id="rId10"/>
    <sheet name="12月4W (2)" sheetId="124" r:id="rId11"/>
  </sheets>
  <definedNames>
    <definedName name="_xlnm._FilterDatabase" localSheetId="2" hidden="1">'10月3W'!$A$8:$T$8</definedName>
    <definedName name="_xlnm._FilterDatabase" localSheetId="3" hidden="1">'10月4W'!$A$8:$T$8</definedName>
    <definedName name="_xlnm._FilterDatabase" localSheetId="4" hidden="1">'10月5W'!$A$8:$T$8</definedName>
    <definedName name="_xlnm._FilterDatabase" localSheetId="5" hidden="1">'11月1W'!$A$8:$T$8</definedName>
    <definedName name="_xlnm._FilterDatabase" localSheetId="6" hidden="1">'11月２W'!$A$8:$T$8</definedName>
    <definedName name="_xlnm._FilterDatabase" localSheetId="7" hidden="1">'11月3W'!$A$8:$T$8</definedName>
    <definedName name="_xlnm._FilterDatabase" localSheetId="8" hidden="1">'11月4W'!$A$8:$T$8</definedName>
    <definedName name="_xlnm._FilterDatabase" localSheetId="9" hidden="1">'12月4W'!$A$8:$T$8</definedName>
    <definedName name="_xlnm._FilterDatabase" localSheetId="10" hidden="1">'12月4W (2)'!$A$8:$T$8</definedName>
    <definedName name="_xlnm._FilterDatabase" localSheetId="0" hidden="1">'1年アスリート_第▼週'!$A$8:$T$8</definedName>
    <definedName name="_xlnm._FilterDatabase" localSheetId="1" hidden="1">'9月４W'!$A$8:$T$8</definedName>
    <definedName name="_xlnm.Print_Area" localSheetId="2">'10月3W'!$B$1:$S$40</definedName>
    <definedName name="_xlnm.Print_Area" localSheetId="3">'10月4W'!$B$1:$S$40</definedName>
    <definedName name="_xlnm.Print_Area" localSheetId="4">'10月5W'!$B$1:$S$40</definedName>
    <definedName name="_xlnm.Print_Area" localSheetId="5">'11月1W'!$B$1:$S$40</definedName>
    <definedName name="_xlnm.Print_Area" localSheetId="6">'11月２W'!$B$1:$S$40</definedName>
    <definedName name="_xlnm.Print_Area" localSheetId="7">'11月3W'!$B$1:$S$40</definedName>
    <definedName name="_xlnm.Print_Area" localSheetId="8">'11月4W'!$B$1:$S$40</definedName>
    <definedName name="_xlnm.Print_Area" localSheetId="9">'12月4W'!$B$1:$S$40</definedName>
    <definedName name="_xlnm.Print_Area" localSheetId="10">'12月4W (2)'!$B$1:$S$40</definedName>
    <definedName name="_xlnm.Print_Area" localSheetId="0">'1年アスリート_第▼週'!$B$1:$S$40</definedName>
    <definedName name="_xlnm.Print_Area" localSheetId="1">'9月４W'!$B$1:$S$40</definedName>
  </definedNames>
  <calcPr calcId="162913"/>
</workbook>
</file>

<file path=xl/calcChain.xml><?xml version="1.0" encoding="utf-8"?>
<calcChain xmlns="http://schemas.openxmlformats.org/spreadsheetml/2006/main">
  <c r="I39" i="124" l="1"/>
  <c r="J39" i="124" s="1"/>
  <c r="J38" i="124"/>
  <c r="B38" i="124"/>
  <c r="J37" i="124"/>
  <c r="J36" i="124"/>
  <c r="J35" i="124"/>
  <c r="J34" i="124"/>
  <c r="J33" i="124"/>
  <c r="J32" i="124"/>
  <c r="J31" i="124"/>
  <c r="J29" i="124"/>
  <c r="J28" i="124"/>
  <c r="J27" i="124"/>
  <c r="J26" i="124"/>
  <c r="J25" i="124"/>
  <c r="J24" i="124"/>
  <c r="J23" i="124"/>
  <c r="J22" i="124"/>
  <c r="J21" i="124"/>
  <c r="J20" i="124"/>
  <c r="J19" i="124"/>
  <c r="J18" i="124"/>
  <c r="J17" i="124"/>
  <c r="J16" i="124"/>
  <c r="J15" i="124"/>
  <c r="J14" i="124"/>
  <c r="J13" i="124"/>
  <c r="J12" i="124"/>
  <c r="J11" i="124"/>
  <c r="J10" i="124"/>
  <c r="J9" i="124"/>
  <c r="K8" i="124"/>
  <c r="O4" i="124"/>
  <c r="N4" i="124"/>
  <c r="M4" i="124"/>
  <c r="O3" i="124"/>
  <c r="N3" i="124"/>
  <c r="M3" i="124"/>
  <c r="I39" i="123" l="1"/>
  <c r="J39" i="123" s="1"/>
  <c r="J38" i="123"/>
  <c r="B38" i="123"/>
  <c r="J37" i="123"/>
  <c r="J36" i="123"/>
  <c r="J35" i="123"/>
  <c r="J34" i="123"/>
  <c r="J33" i="123"/>
  <c r="J32" i="123"/>
  <c r="J31" i="123"/>
  <c r="J30" i="123"/>
  <c r="J29" i="123"/>
  <c r="J28" i="123"/>
  <c r="J27" i="123"/>
  <c r="J26" i="123"/>
  <c r="J25" i="123"/>
  <c r="J24" i="123"/>
  <c r="J23" i="123"/>
  <c r="J22" i="123"/>
  <c r="J21" i="123"/>
  <c r="J20" i="123"/>
  <c r="J19" i="123"/>
  <c r="J18" i="123"/>
  <c r="J17" i="123"/>
  <c r="J16" i="123"/>
  <c r="J15" i="123"/>
  <c r="J14" i="123"/>
  <c r="J13" i="123"/>
  <c r="J12" i="123"/>
  <c r="J11" i="123"/>
  <c r="J10" i="123"/>
  <c r="J9" i="123"/>
  <c r="I8" i="123"/>
  <c r="K8" i="123" s="1"/>
  <c r="O4" i="123"/>
  <c r="N4" i="123"/>
  <c r="M4" i="123"/>
  <c r="O3" i="123"/>
  <c r="N3" i="123"/>
  <c r="M3" i="123"/>
  <c r="J38" i="122" l="1"/>
  <c r="B38" i="122"/>
  <c r="J37" i="122"/>
  <c r="J36" i="122"/>
  <c r="J35" i="122"/>
  <c r="J34" i="122"/>
  <c r="J33" i="122"/>
  <c r="J32" i="122"/>
  <c r="J31" i="122"/>
  <c r="J30" i="122"/>
  <c r="J29" i="122"/>
  <c r="J28" i="122"/>
  <c r="J27" i="122"/>
  <c r="J26" i="122"/>
  <c r="J13" i="122"/>
  <c r="J12" i="122"/>
  <c r="J11" i="122"/>
  <c r="J10" i="122"/>
  <c r="J9" i="122"/>
  <c r="I8" i="122"/>
  <c r="K8" i="122" s="1"/>
  <c r="O4" i="122"/>
  <c r="N4" i="122"/>
  <c r="M4" i="122"/>
  <c r="O3" i="122"/>
  <c r="N3" i="122"/>
  <c r="M3" i="122"/>
  <c r="I39" i="121" l="1"/>
  <c r="J39" i="121" s="1"/>
  <c r="J38" i="121"/>
  <c r="B38" i="121"/>
  <c r="J37" i="121"/>
  <c r="J36" i="121"/>
  <c r="J35" i="121"/>
  <c r="J34" i="121"/>
  <c r="J33" i="121"/>
  <c r="J32" i="121"/>
  <c r="J31" i="121"/>
  <c r="J30" i="121"/>
  <c r="J29" i="121"/>
  <c r="J28" i="121"/>
  <c r="J27" i="121"/>
  <c r="J26" i="121"/>
  <c r="J25" i="121"/>
  <c r="J24" i="121"/>
  <c r="J23" i="121"/>
  <c r="J22" i="121"/>
  <c r="J21" i="121"/>
  <c r="J20" i="121"/>
  <c r="J19" i="121"/>
  <c r="J18" i="121"/>
  <c r="J17" i="121"/>
  <c r="J16" i="121"/>
  <c r="J15" i="121"/>
  <c r="J14" i="121"/>
  <c r="J13" i="121"/>
  <c r="J12" i="121"/>
  <c r="J11" i="121"/>
  <c r="J10" i="121"/>
  <c r="J9" i="121"/>
  <c r="I8" i="121"/>
  <c r="K8" i="121" s="1"/>
  <c r="O4" i="121"/>
  <c r="N4" i="121"/>
  <c r="M4" i="121"/>
  <c r="O3" i="121"/>
  <c r="N3" i="121"/>
  <c r="M3" i="121"/>
  <c r="J38" i="120" l="1"/>
  <c r="B38" i="120"/>
  <c r="J37" i="120"/>
  <c r="J36" i="120"/>
  <c r="J35" i="120"/>
  <c r="J34" i="120"/>
  <c r="J33" i="120"/>
  <c r="J32" i="120"/>
  <c r="J31" i="120"/>
  <c r="J30" i="120"/>
  <c r="J29" i="120"/>
  <c r="J28" i="120"/>
  <c r="J27" i="120"/>
  <c r="J26" i="120"/>
  <c r="J25" i="120"/>
  <c r="J24" i="120"/>
  <c r="J23" i="120"/>
  <c r="J22" i="120"/>
  <c r="J21" i="120"/>
  <c r="J20" i="120"/>
  <c r="J19" i="120"/>
  <c r="J18" i="120"/>
  <c r="J17" i="120"/>
  <c r="J16" i="120"/>
  <c r="J15" i="120"/>
  <c r="J14" i="120"/>
  <c r="J13" i="120"/>
  <c r="J12" i="120"/>
  <c r="J11" i="120"/>
  <c r="J10" i="120"/>
  <c r="I8" i="120"/>
  <c r="K8" i="120" s="1"/>
  <c r="O4" i="120"/>
  <c r="N4" i="120"/>
  <c r="M4" i="120"/>
  <c r="O3" i="120"/>
  <c r="N3" i="120"/>
  <c r="M3" i="120"/>
  <c r="I39" i="119" l="1"/>
  <c r="J39" i="119" s="1"/>
  <c r="J38" i="119"/>
  <c r="B38" i="119"/>
  <c r="J37" i="119"/>
  <c r="J36" i="119"/>
  <c r="J35" i="119"/>
  <c r="J34" i="119"/>
  <c r="J33" i="119"/>
  <c r="J32" i="119"/>
  <c r="J31" i="119"/>
  <c r="J30" i="119"/>
  <c r="J29" i="119"/>
  <c r="J28" i="119"/>
  <c r="J27" i="119"/>
  <c r="J26" i="119"/>
  <c r="J25" i="119"/>
  <c r="J24" i="119"/>
  <c r="J23" i="119"/>
  <c r="J22" i="119"/>
  <c r="J21" i="119"/>
  <c r="J20" i="119"/>
  <c r="J19" i="119"/>
  <c r="J18" i="119"/>
  <c r="J17" i="119"/>
  <c r="J16" i="119"/>
  <c r="J15" i="119"/>
  <c r="J14" i="119"/>
  <c r="J13" i="119"/>
  <c r="J12" i="119"/>
  <c r="J11" i="119"/>
  <c r="J10" i="119"/>
  <c r="J9" i="119"/>
  <c r="I8" i="119"/>
  <c r="K8" i="119" s="1"/>
  <c r="O4" i="119"/>
  <c r="N4" i="119"/>
  <c r="M4" i="119"/>
  <c r="O3" i="119"/>
  <c r="N3" i="119"/>
  <c r="M3" i="119"/>
  <c r="I39" i="118"/>
  <c r="J39" i="118" s="1"/>
  <c r="J38" i="118"/>
  <c r="B38" i="118"/>
  <c r="J37" i="118"/>
  <c r="J36" i="118"/>
  <c r="J35" i="118"/>
  <c r="J34" i="118"/>
  <c r="J33" i="118"/>
  <c r="J32" i="118"/>
  <c r="J31" i="118"/>
  <c r="J30" i="118"/>
  <c r="J29" i="118"/>
  <c r="J28" i="118"/>
  <c r="J27" i="118"/>
  <c r="J26" i="118"/>
  <c r="J25" i="118"/>
  <c r="J24" i="118"/>
  <c r="J23" i="118"/>
  <c r="J22" i="118"/>
  <c r="J21" i="118"/>
  <c r="J20" i="118"/>
  <c r="J19" i="118"/>
  <c r="J18" i="118"/>
  <c r="J17" i="118"/>
  <c r="J16" i="118"/>
  <c r="J15" i="118"/>
  <c r="J14" i="118"/>
  <c r="J13" i="118"/>
  <c r="J12" i="118"/>
  <c r="J11" i="118"/>
  <c r="J10" i="118"/>
  <c r="J9" i="118"/>
  <c r="I8" i="118"/>
  <c r="K8" i="118" s="1"/>
  <c r="O4" i="118"/>
  <c r="N4" i="118"/>
  <c r="M4" i="118"/>
  <c r="O3" i="118"/>
  <c r="N3" i="118"/>
  <c r="M3" i="118"/>
  <c r="G8" i="117"/>
  <c r="F8" i="117" s="1"/>
  <c r="I39" i="117" l="1"/>
  <c r="J39" i="117" s="1"/>
  <c r="J38" i="117"/>
  <c r="B38" i="117"/>
  <c r="J37" i="117"/>
  <c r="J36" i="117"/>
  <c r="J35" i="117"/>
  <c r="J34" i="117"/>
  <c r="J33" i="117"/>
  <c r="J32" i="117"/>
  <c r="J31" i="117"/>
  <c r="J30" i="117"/>
  <c r="J29" i="117"/>
  <c r="J28" i="117"/>
  <c r="J27" i="117"/>
  <c r="J26" i="117"/>
  <c r="J25" i="117"/>
  <c r="J24" i="117"/>
  <c r="J23" i="117"/>
  <c r="J22" i="117"/>
  <c r="J21" i="117"/>
  <c r="J20" i="117"/>
  <c r="J19" i="117"/>
  <c r="J18" i="117"/>
  <c r="J17" i="117"/>
  <c r="J16" i="117"/>
  <c r="J15" i="117"/>
  <c r="J14" i="117"/>
  <c r="J13" i="117"/>
  <c r="J12" i="117"/>
  <c r="J11" i="117"/>
  <c r="J10" i="117"/>
  <c r="J9" i="117"/>
  <c r="I8" i="117"/>
  <c r="K8" i="117" s="1"/>
  <c r="O4" i="117"/>
  <c r="N4" i="117"/>
  <c r="M4" i="117"/>
  <c r="O3" i="117"/>
  <c r="N3" i="117"/>
  <c r="M3" i="117"/>
  <c r="I39" i="116" l="1"/>
  <c r="J39" i="116" s="1"/>
  <c r="J38" i="116"/>
  <c r="B38" i="116"/>
  <c r="J37" i="116"/>
  <c r="J36" i="116"/>
  <c r="J35" i="116"/>
  <c r="J34" i="116"/>
  <c r="J33" i="116"/>
  <c r="J32" i="116"/>
  <c r="J31" i="116"/>
  <c r="J30" i="116"/>
  <c r="J29" i="116"/>
  <c r="J28" i="116"/>
  <c r="J27" i="116"/>
  <c r="J26" i="116"/>
  <c r="J25" i="116"/>
  <c r="J24" i="116"/>
  <c r="J23" i="116"/>
  <c r="J22" i="116"/>
  <c r="J21" i="116"/>
  <c r="J20" i="116"/>
  <c r="J19" i="116"/>
  <c r="J18" i="116"/>
  <c r="J17" i="116"/>
  <c r="J16" i="116"/>
  <c r="J15" i="116"/>
  <c r="J14" i="116"/>
  <c r="J13" i="116"/>
  <c r="J12" i="116"/>
  <c r="J11" i="116"/>
  <c r="J10" i="116"/>
  <c r="J9" i="116"/>
  <c r="I8" i="116"/>
  <c r="K8" i="116" s="1"/>
  <c r="O4" i="116"/>
  <c r="N4" i="116"/>
  <c r="M4" i="116"/>
  <c r="O3" i="116"/>
  <c r="N3" i="116"/>
  <c r="M3" i="116"/>
  <c r="I39" i="115" l="1"/>
  <c r="J39" i="115" s="1"/>
  <c r="J38" i="115"/>
  <c r="B38" i="115"/>
  <c r="J37" i="115"/>
  <c r="J36" i="115"/>
  <c r="J35" i="115"/>
  <c r="J34" i="115"/>
  <c r="J33" i="115"/>
  <c r="J32" i="115"/>
  <c r="J31" i="115"/>
  <c r="J30" i="115"/>
  <c r="J29" i="115"/>
  <c r="J28" i="115"/>
  <c r="J27" i="115"/>
  <c r="J26" i="115"/>
  <c r="J25" i="115"/>
  <c r="J24" i="115"/>
  <c r="J23" i="115"/>
  <c r="J22" i="115"/>
  <c r="J21" i="115"/>
  <c r="J20" i="115"/>
  <c r="J19" i="115"/>
  <c r="J18" i="115"/>
  <c r="J17" i="115"/>
  <c r="J16" i="115"/>
  <c r="J15" i="115"/>
  <c r="J14" i="115"/>
  <c r="J13" i="115"/>
  <c r="J12" i="115"/>
  <c r="J11" i="115"/>
  <c r="J10" i="115"/>
  <c r="J9" i="115"/>
  <c r="I8" i="115"/>
  <c r="K8" i="115" s="1"/>
  <c r="O4" i="115"/>
  <c r="N4" i="115"/>
  <c r="M4" i="115"/>
  <c r="O3" i="115"/>
  <c r="N3" i="115"/>
  <c r="M3" i="115"/>
  <c r="I39" i="114" l="1"/>
  <c r="I8" i="114" l="1"/>
  <c r="J33" i="114" l="1"/>
  <c r="J32" i="114"/>
  <c r="J31" i="114"/>
  <c r="J30" i="114"/>
  <c r="J29" i="114"/>
  <c r="O4" i="114" l="1"/>
  <c r="O3" i="114"/>
  <c r="N3" i="114"/>
  <c r="N4" i="114"/>
  <c r="M4" i="114"/>
  <c r="M3" i="114"/>
  <c r="B38" i="114" l="1"/>
  <c r="J38" i="114" l="1"/>
  <c r="J37" i="114"/>
  <c r="J36" i="114"/>
  <c r="J35" i="114"/>
  <c r="J34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3" i="114"/>
  <c r="J12" i="114"/>
  <c r="J11" i="114"/>
  <c r="J10" i="114"/>
  <c r="K8" i="114"/>
  <c r="J9" i="114" l="1"/>
  <c r="J39" i="114"/>
  <c r="I39" i="120" l="1"/>
  <c r="J39" i="120" s="1"/>
  <c r="J9" i="120"/>
  <c r="I39" i="122" l="1"/>
  <c r="J39" i="122" s="1"/>
  <c r="J25" i="122"/>
  <c r="J22" i="122"/>
  <c r="J20" i="122"/>
  <c r="J18" i="122"/>
  <c r="J15" i="122"/>
  <c r="J21" i="122"/>
  <c r="J19" i="122"/>
  <c r="J14" i="122"/>
  <c r="J23" i="122"/>
  <c r="J16" i="122"/>
  <c r="J24" i="122"/>
  <c r="J17" i="122"/>
</calcChain>
</file>

<file path=xl/sharedStrings.xml><?xml version="1.0" encoding="utf-8"?>
<sst xmlns="http://schemas.openxmlformats.org/spreadsheetml/2006/main" count="858" uniqueCount="69">
  <si>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</si>
  <si>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</si>
  <si>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</si>
  <si>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</si>
  <si>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</si>
  <si>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</si>
  <si>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</si>
  <si>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</si>
  <si>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</si>
  <si>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</si>
  <si>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</si>
  <si>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</si>
  <si>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</si>
  <si>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</si>
  <si>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</si>
  <si>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</si>
  <si>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</si>
  <si>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</si>
  <si>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</si>
  <si>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</si>
  <si>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</si>
  <si>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</si>
  <si>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</si>
  <si>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学科 or コース</t>
    <rPh sb="0" eb="2">
      <t>ガッカ</t>
    </rPh>
    <phoneticPr fontId="3"/>
  </si>
  <si>
    <t>中原　遥翔</t>
    <phoneticPr fontId="3"/>
  </si>
  <si>
    <t>ITメディア</t>
    <phoneticPr fontId="3"/>
  </si>
  <si>
    <t>山下　凌佳</t>
  </si>
  <si>
    <t>ヤマシタ　リョウカ</t>
  </si>
  <si>
    <t>小川　涼奈</t>
  </si>
  <si>
    <t>オガワ　リョウナ</t>
  </si>
  <si>
    <t>林　幸希</t>
  </si>
  <si>
    <t>ハヤシ　ユキ</t>
  </si>
  <si>
    <t>鹿谷　祐里愛</t>
  </si>
  <si>
    <t>シカタニ　ユリア</t>
  </si>
  <si>
    <t>吉丸　果林</t>
  </si>
  <si>
    <t>ヨシマル　カリン</t>
  </si>
  <si>
    <t>金子　大輝</t>
  </si>
  <si>
    <t>カネコ　タイキ</t>
  </si>
  <si>
    <t>本岡　龍陽</t>
  </si>
  <si>
    <t>モトオカ　リュウヒ</t>
  </si>
  <si>
    <t>松永　汐未</t>
  </si>
  <si>
    <t>マツナガ　シオミ</t>
  </si>
  <si>
    <t>松行　桃果</t>
  </si>
  <si>
    <t>マツユキ　モモカ</t>
  </si>
  <si>
    <t>佐藤　大起</t>
  </si>
  <si>
    <t>サトウ　ダイキ</t>
  </si>
  <si>
    <t>三池　章弘</t>
  </si>
  <si>
    <t>木下　健志郎</t>
  </si>
  <si>
    <t>ITメディア</t>
    <phoneticPr fontId="3"/>
  </si>
  <si>
    <t>ITメディア</t>
    <phoneticPr fontId="3"/>
  </si>
  <si>
    <t>ビジネスライセンス</t>
    <phoneticPr fontId="3"/>
  </si>
  <si>
    <t>eスポーツ</t>
    <phoneticPr fontId="3"/>
  </si>
  <si>
    <t>eスポーツ</t>
    <phoneticPr fontId="3"/>
  </si>
  <si>
    <t>eスポーツ</t>
    <phoneticPr fontId="3"/>
  </si>
  <si>
    <t>eスポーツ</t>
    <phoneticPr fontId="3"/>
  </si>
  <si>
    <t>久保田　直也</t>
  </si>
  <si>
    <t>クボタ　ナオヤ</t>
  </si>
  <si>
    <t>今村　駿太郎</t>
  </si>
  <si>
    <t>イマムラ　シュンタロウ</t>
  </si>
  <si>
    <t>金子　凌</t>
  </si>
  <si>
    <t>輪竹　真弥</t>
  </si>
  <si>
    <t>國分　帝虎</t>
  </si>
  <si>
    <t>1年　ビジネスライセンス学科、ITメディア学科、メディアコミュニケーション・スポーツテクノロジ―（ｅスポーツコース）</t>
    <rPh sb="1" eb="2">
      <t>ネン</t>
    </rPh>
    <rPh sb="21" eb="23">
      <t>ガッカ</t>
    </rPh>
    <phoneticPr fontId="3"/>
  </si>
  <si>
    <t>カネコ　リョウ</t>
    <phoneticPr fontId="3"/>
  </si>
  <si>
    <t>ワタケ　マサヤ</t>
    <phoneticPr fontId="3"/>
  </si>
  <si>
    <t>コクブタイガ</t>
    <phoneticPr fontId="3"/>
  </si>
  <si>
    <t>ミイケ　アキヒロ</t>
    <phoneticPr fontId="3"/>
  </si>
  <si>
    <t>キノシタ　ケンシロウ</t>
    <phoneticPr fontId="3"/>
  </si>
  <si>
    <t>ITメディア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</si>
</sst>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vertical="center" shrinkToFit="1"/>
    </xf>
    <xf numFmtId="176" fontId="5" fillId="2" borderId="35" xfId="0" applyNumberFormat="1" applyFont="1" applyFill="1" applyBorder="1" applyAlignment="1">
      <alignment horizontal="center" vertical="center"/>
    </xf>
    <xf numFmtId="176" fontId="5" fillId="2" borderId="37" xfId="0" applyNumberFormat="1" applyFont="1" applyFill="1" applyBorder="1" applyAlignment="1">
      <alignment horizontal="center" vertical="center"/>
    </xf>
    <xf numFmtId="0" fontId="4" fillId="2" borderId="18" xfId="0" applyFont="1" applyFill="1" applyBorder="1">
      <alignment vertical="center"/>
    </xf>
    <xf numFmtId="177" fontId="4" fillId="2" borderId="19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 shrinkToFit="1"/>
    </xf>
    <xf numFmtId="176" fontId="5" fillId="2" borderId="9" xfId="0" applyNumberFormat="1" applyFont="1" applyFill="1" applyBorder="1" applyAlignment="1">
      <alignment horizontal="center" vertical="center"/>
    </xf>
    <xf numFmtId="176" fontId="5" fillId="2" borderId="10" xfId="0" applyNumberFormat="1" applyFont="1" applyFill="1" applyBorder="1" applyAlignment="1">
      <alignment horizontal="center" vertical="center"/>
    </xf>
    <xf numFmtId="0" fontId="4" fillId="2" borderId="10" xfId="0" applyFont="1" applyFill="1" applyBorder="1">
      <alignment vertical="center"/>
    </xf>
    <xf numFmtId="177" fontId="4" fillId="2" borderId="1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334"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Normal="10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9" sqref="I9"/>
    </sheetView>
  </sheetViews>
  <sheetFormatPr defaultColWidth="9" defaultRowHeight="11.25" outlineLevelCol="1" x14ac:dyDescent="0.15"/>
  <cols>
    <col min="1" max="1" width="13.37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7" width="8.875" style="1" customWidth="1"/>
    <col min="8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25" style="46" bestFit="1" customWidth="1"/>
    <col min="17" max="20" width="2.625" style="44" customWidth="1"/>
    <col min="21" max="16384" width="9" style="44"/>
  </cols>
  <sheetData>
    <row r="1" spans="1:18" ht="17.25" x14ac:dyDescent="0.15">
      <c r="D1" s="83" t="s">
        <v>3</v>
      </c>
      <c r="E1" s="83"/>
      <c r="F1" s="83"/>
      <c r="G1" s="83"/>
    </row>
    <row r="2" spans="1:18" ht="12" thickBot="1" x14ac:dyDescent="0.2">
      <c r="D2" s="1"/>
      <c r="E2" s="1"/>
      <c r="H2" s="4" t="s">
        <v>8</v>
      </c>
    </row>
    <row r="3" spans="1:18" s="2" customFormat="1" x14ac:dyDescent="0.15">
      <c r="B3" s="1"/>
      <c r="D3" s="84" t="s">
        <v>4</v>
      </c>
      <c r="E3" s="23" t="s">
        <v>17</v>
      </c>
      <c r="H3" s="7" t="s">
        <v>10</v>
      </c>
      <c r="J3" s="44" t="s">
        <v>5</v>
      </c>
      <c r="K3" s="15" t="s">
        <v>15</v>
      </c>
      <c r="M3" s="44">
        <f>COUNTIF(M$9:M$38,"=2")</f>
        <v>0</v>
      </c>
      <c r="N3" s="44">
        <f>COUNTIF(N$9:N$38,"=2")</f>
        <v>0</v>
      </c>
      <c r="O3" s="44">
        <f>COUNTIF(O$9:O$38,"=2")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84"/>
      <c r="E4" s="22" t="s">
        <v>16</v>
      </c>
      <c r="H4" s="5" t="s">
        <v>9</v>
      </c>
      <c r="I4" s="1"/>
      <c r="J4" s="2" t="s">
        <v>6</v>
      </c>
      <c r="K4" s="17"/>
      <c r="M4" s="44">
        <f>COUNTIF(M$9:M$38,"=3")</f>
        <v>0</v>
      </c>
      <c r="N4" s="44">
        <f>COUNTIF(N$9:N$38,"=3")</f>
        <v>0</v>
      </c>
      <c r="O4" s="44">
        <f>COUNTIF(O$9:O$38,"=3")</f>
        <v>0</v>
      </c>
      <c r="P4" s="46"/>
      <c r="Q4" s="44" t="s">
        <v>20</v>
      </c>
      <c r="R4" s="44"/>
    </row>
    <row r="5" spans="1:18" x14ac:dyDescent="0.15">
      <c r="H5" s="43" t="s">
        <v>22</v>
      </c>
      <c r="J5" s="3" t="s">
        <v>7</v>
      </c>
    </row>
    <row r="6" spans="1:18" ht="12" thickBot="1" x14ac:dyDescent="0.2">
      <c r="F6" s="9"/>
      <c r="G6" s="9"/>
      <c r="J6" s="3"/>
    </row>
    <row r="7" spans="1:18" ht="12" thickBot="1" x14ac:dyDescent="0.2">
      <c r="C7" s="44" t="s">
        <v>62</v>
      </c>
      <c r="K7" s="15" t="s">
        <v>14</v>
      </c>
      <c r="M7" s="44" t="s">
        <v>18</v>
      </c>
    </row>
    <row r="8" spans="1:18" ht="12" thickBot="1" x14ac:dyDescent="0.2">
      <c r="A8" s="39" t="s">
        <v>23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44394</v>
      </c>
      <c r="G8" s="42">
        <v>44401</v>
      </c>
      <c r="H8" s="57">
        <v>44428</v>
      </c>
      <c r="I8" s="57">
        <f t="shared" ref="I8" si="0">H8+7</f>
        <v>44435</v>
      </c>
      <c r="J8" s="11" t="s">
        <v>13</v>
      </c>
      <c r="K8" s="16">
        <f>I8</f>
        <v>44435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24" t="s">
        <v>50</v>
      </c>
      <c r="B9" s="24">
        <v>1</v>
      </c>
      <c r="C9" s="26">
        <v>21090</v>
      </c>
      <c r="D9" s="30" t="s">
        <v>24</v>
      </c>
      <c r="E9" s="30"/>
      <c r="F9" s="53">
        <v>0.73</v>
      </c>
      <c r="G9" s="53">
        <v>0.73099999999999998</v>
      </c>
      <c r="H9" s="61">
        <v>0.74</v>
      </c>
      <c r="I9" s="61">
        <v>0.8</v>
      </c>
      <c r="J9" s="35" t="str">
        <f t="shared" ref="J9:J39" si="1">IF(H9&lt;I9,$J$3,IF(H9=I9,$J$4,$J$5))</f>
        <v>↑</v>
      </c>
      <c r="K9" s="18">
        <v>82</v>
      </c>
      <c r="M9" s="47"/>
      <c r="N9" s="47"/>
      <c r="O9" s="47"/>
      <c r="Q9" s="50"/>
    </row>
    <row r="10" spans="1:18" x14ac:dyDescent="0.15">
      <c r="A10" s="12"/>
      <c r="B10" s="12"/>
      <c r="C10" s="27"/>
      <c r="D10" s="31"/>
      <c r="E10" s="31"/>
      <c r="F10" s="54"/>
      <c r="G10" s="54"/>
      <c r="H10" s="62"/>
      <c r="I10" s="62"/>
      <c r="J10" s="37" t="str">
        <f t="shared" si="1"/>
        <v>　→</v>
      </c>
      <c r="K10" s="19"/>
      <c r="M10" s="48"/>
      <c r="N10" s="48"/>
      <c r="O10" s="48"/>
      <c r="Q10" s="50"/>
    </row>
    <row r="11" spans="1:18" x14ac:dyDescent="0.15">
      <c r="A11" s="12"/>
      <c r="B11" s="12"/>
      <c r="C11" s="27"/>
      <c r="D11" s="31"/>
      <c r="E11" s="31"/>
      <c r="F11" s="54"/>
      <c r="G11" s="54"/>
      <c r="H11" s="62"/>
      <c r="I11" s="62"/>
      <c r="J11" s="37" t="str">
        <f t="shared" si="1"/>
        <v>　→</v>
      </c>
      <c r="K11" s="19"/>
      <c r="M11" s="48"/>
      <c r="N11" s="48"/>
      <c r="O11" s="48"/>
      <c r="Q11" s="52"/>
    </row>
    <row r="12" spans="1:18" x14ac:dyDescent="0.15">
      <c r="A12" s="12"/>
      <c r="B12" s="12"/>
      <c r="C12" s="27"/>
      <c r="D12" s="31"/>
      <c r="E12" s="31"/>
      <c r="F12" s="54"/>
      <c r="G12" s="54"/>
      <c r="H12" s="62"/>
      <c r="I12" s="62"/>
      <c r="J12" s="37" t="str">
        <f t="shared" si="1"/>
        <v>　→</v>
      </c>
      <c r="K12" s="19"/>
      <c r="M12" s="48"/>
      <c r="N12" s="48"/>
      <c r="O12" s="48"/>
      <c r="Q12" s="50"/>
    </row>
    <row r="13" spans="1:18" x14ac:dyDescent="0.15">
      <c r="A13" s="12"/>
      <c r="B13" s="12"/>
      <c r="C13" s="28"/>
      <c r="D13" s="32"/>
      <c r="E13" s="32"/>
      <c r="F13" s="55"/>
      <c r="G13" s="55"/>
      <c r="H13" s="63"/>
      <c r="I13" s="63"/>
      <c r="J13" s="38" t="str">
        <f t="shared" si="1"/>
        <v>　→</v>
      </c>
      <c r="K13" s="20"/>
      <c r="M13" s="49"/>
      <c r="N13" s="49"/>
      <c r="O13" s="49"/>
      <c r="Q13" s="58"/>
    </row>
    <row r="14" spans="1:18" x14ac:dyDescent="0.15">
      <c r="A14" s="65" t="s">
        <v>25</v>
      </c>
      <c r="B14" s="14">
        <v>1</v>
      </c>
      <c r="C14" s="29">
        <v>21003</v>
      </c>
      <c r="D14" s="33" t="s">
        <v>26</v>
      </c>
      <c r="E14" s="33" t="s">
        <v>27</v>
      </c>
      <c r="F14" s="56">
        <v>0.9821428571428571</v>
      </c>
      <c r="G14" s="56">
        <v>0.98148148148148151</v>
      </c>
      <c r="H14" s="64">
        <v>0.97142857142857142</v>
      </c>
      <c r="I14" s="64">
        <v>0.97142857142857142</v>
      </c>
      <c r="J14" s="36" t="str">
        <f t="shared" si="1"/>
        <v>　→</v>
      </c>
      <c r="K14" s="21">
        <v>10</v>
      </c>
      <c r="M14" s="47"/>
      <c r="N14" s="47"/>
      <c r="O14" s="47"/>
      <c r="Q14" s="58"/>
    </row>
    <row r="15" spans="1:18" x14ac:dyDescent="0.15">
      <c r="A15" s="66" t="s">
        <v>25</v>
      </c>
      <c r="B15" s="12">
        <v>2</v>
      </c>
      <c r="C15" s="27">
        <v>21004</v>
      </c>
      <c r="D15" s="31" t="s">
        <v>28</v>
      </c>
      <c r="E15" s="31" t="s">
        <v>29</v>
      </c>
      <c r="F15" s="54">
        <v>1</v>
      </c>
      <c r="G15" s="54">
        <v>1</v>
      </c>
      <c r="H15" s="62">
        <v>1</v>
      </c>
      <c r="I15" s="62">
        <v>1</v>
      </c>
      <c r="J15" s="37" t="str">
        <f t="shared" si="1"/>
        <v>　→</v>
      </c>
      <c r="K15" s="19">
        <v>0</v>
      </c>
      <c r="M15" s="48"/>
      <c r="N15" s="48"/>
      <c r="O15" s="48"/>
      <c r="Q15" s="58"/>
    </row>
    <row r="16" spans="1:18" x14ac:dyDescent="0.15">
      <c r="A16" s="66" t="s">
        <v>25</v>
      </c>
      <c r="B16" s="12">
        <v>3</v>
      </c>
      <c r="C16" s="27">
        <v>21008</v>
      </c>
      <c r="D16" s="31" t="s">
        <v>30</v>
      </c>
      <c r="E16" s="31" t="s">
        <v>31</v>
      </c>
      <c r="F16" s="54">
        <v>1</v>
      </c>
      <c r="G16" s="54">
        <v>1</v>
      </c>
      <c r="H16" s="62">
        <v>1</v>
      </c>
      <c r="I16" s="62">
        <v>1</v>
      </c>
      <c r="J16" s="37" t="str">
        <f t="shared" si="1"/>
        <v>　→</v>
      </c>
      <c r="K16" s="60">
        <v>0</v>
      </c>
      <c r="M16" s="48"/>
      <c r="N16" s="48"/>
      <c r="O16" s="48"/>
      <c r="Q16" s="50"/>
    </row>
    <row r="17" spans="1:17" x14ac:dyDescent="0.15">
      <c r="A17" s="66" t="s">
        <v>48</v>
      </c>
      <c r="B17" s="12">
        <v>4</v>
      </c>
      <c r="C17" s="27">
        <v>21028</v>
      </c>
      <c r="D17" s="31" t="s">
        <v>32</v>
      </c>
      <c r="E17" s="31" t="s">
        <v>33</v>
      </c>
      <c r="F17" s="54">
        <v>0.9464285714285714</v>
      </c>
      <c r="G17" s="54">
        <v>0.86419753086419748</v>
      </c>
      <c r="H17" s="62">
        <v>0.8</v>
      </c>
      <c r="I17" s="62">
        <v>0.8</v>
      </c>
      <c r="J17" s="37" t="str">
        <f t="shared" si="1"/>
        <v>　→</v>
      </c>
      <c r="K17" s="19">
        <v>70</v>
      </c>
      <c r="M17" s="48"/>
      <c r="N17" s="48"/>
      <c r="O17" s="48"/>
      <c r="Q17" s="52"/>
    </row>
    <row r="18" spans="1:17" x14ac:dyDescent="0.15">
      <c r="A18" s="67" t="s">
        <v>49</v>
      </c>
      <c r="B18" s="12">
        <v>5</v>
      </c>
      <c r="C18" s="28">
        <v>21036</v>
      </c>
      <c r="D18" s="32" t="s">
        <v>34</v>
      </c>
      <c r="E18" s="32" t="s">
        <v>35</v>
      </c>
      <c r="F18" s="55">
        <v>0.4107142857142857</v>
      </c>
      <c r="G18" s="55">
        <v>0.44444444444444442</v>
      </c>
      <c r="H18" s="63">
        <v>0.44571428571428573</v>
      </c>
      <c r="I18" s="63">
        <v>0.47699999999999998</v>
      </c>
      <c r="J18" s="38" t="str">
        <f t="shared" si="1"/>
        <v>↑</v>
      </c>
      <c r="K18" s="20">
        <v>194</v>
      </c>
      <c r="M18" s="49"/>
      <c r="N18" s="49"/>
      <c r="O18" s="49"/>
      <c r="Q18" s="50"/>
    </row>
    <row r="19" spans="1:17" x14ac:dyDescent="0.15">
      <c r="A19" s="65" t="s">
        <v>25</v>
      </c>
      <c r="B19" s="12">
        <v>6</v>
      </c>
      <c r="C19" s="29">
        <v>21041</v>
      </c>
      <c r="D19" s="33" t="s">
        <v>36</v>
      </c>
      <c r="E19" s="33" t="s">
        <v>37</v>
      </c>
      <c r="F19" s="56">
        <v>1</v>
      </c>
      <c r="G19" s="56">
        <v>1</v>
      </c>
      <c r="H19" s="64">
        <v>1</v>
      </c>
      <c r="I19" s="64">
        <v>1</v>
      </c>
      <c r="J19" s="36" t="str">
        <f t="shared" si="1"/>
        <v>　→</v>
      </c>
      <c r="K19" s="21">
        <v>0</v>
      </c>
      <c r="M19" s="47"/>
      <c r="N19" s="47"/>
      <c r="O19" s="47"/>
      <c r="Q19" s="50"/>
    </row>
    <row r="20" spans="1:17" ht="13.5" customHeight="1" x14ac:dyDescent="0.15">
      <c r="A20" s="66" t="s">
        <v>25</v>
      </c>
      <c r="B20" s="12">
        <v>7</v>
      </c>
      <c r="C20" s="27">
        <v>21049</v>
      </c>
      <c r="D20" s="31" t="s">
        <v>38</v>
      </c>
      <c r="E20" s="31" t="s">
        <v>39</v>
      </c>
      <c r="F20" s="54">
        <v>0.9910714285714286</v>
      </c>
      <c r="G20" s="54">
        <v>0.9907407407407407</v>
      </c>
      <c r="H20" s="62">
        <v>0.98</v>
      </c>
      <c r="I20" s="62">
        <v>0.98</v>
      </c>
      <c r="J20" s="37" t="str">
        <f t="shared" si="1"/>
        <v>　→</v>
      </c>
      <c r="K20" s="19">
        <v>7</v>
      </c>
      <c r="M20" s="48"/>
      <c r="N20" s="48"/>
      <c r="O20" s="48"/>
      <c r="Q20" s="50"/>
    </row>
    <row r="21" spans="1:17" ht="13.5" customHeight="1" x14ac:dyDescent="0.15">
      <c r="A21" s="66" t="s">
        <v>25</v>
      </c>
      <c r="B21" s="12">
        <v>8</v>
      </c>
      <c r="C21" s="27">
        <v>21061</v>
      </c>
      <c r="D21" s="31" t="s">
        <v>40</v>
      </c>
      <c r="E21" s="31" t="s">
        <v>41</v>
      </c>
      <c r="F21" s="54">
        <v>1</v>
      </c>
      <c r="G21" s="54">
        <v>1</v>
      </c>
      <c r="H21" s="62">
        <v>1</v>
      </c>
      <c r="I21" s="62">
        <v>1</v>
      </c>
      <c r="J21" s="37" t="str">
        <f t="shared" si="1"/>
        <v>　→</v>
      </c>
      <c r="K21" s="19">
        <v>0</v>
      </c>
      <c r="M21" s="48"/>
      <c r="N21" s="48"/>
      <c r="O21" s="48"/>
      <c r="Q21" s="59"/>
    </row>
    <row r="22" spans="1:17" ht="13.5" customHeight="1" x14ac:dyDescent="0.15">
      <c r="A22" s="66" t="s">
        <v>48</v>
      </c>
      <c r="B22" s="12">
        <v>9</v>
      </c>
      <c r="C22" s="27">
        <v>21071</v>
      </c>
      <c r="D22" s="31" t="s">
        <v>42</v>
      </c>
      <c r="E22" s="31" t="s">
        <v>43</v>
      </c>
      <c r="F22" s="54">
        <v>0.48511904761904762</v>
      </c>
      <c r="G22" s="54">
        <v>0.48456790123456789</v>
      </c>
      <c r="H22" s="62">
        <v>0.44857142857142857</v>
      </c>
      <c r="I22" s="62">
        <v>0.47099999999999997</v>
      </c>
      <c r="J22" s="37" t="str">
        <f t="shared" si="1"/>
        <v>↑</v>
      </c>
      <c r="K22" s="19">
        <v>193</v>
      </c>
      <c r="M22" s="48"/>
      <c r="N22" s="48"/>
      <c r="O22" s="48"/>
      <c r="Q22" s="50"/>
    </row>
    <row r="23" spans="1:17" ht="14.25" customHeight="1" x14ac:dyDescent="0.15">
      <c r="A23" s="67" t="s">
        <v>49</v>
      </c>
      <c r="B23" s="12">
        <v>10</v>
      </c>
      <c r="C23" s="28">
        <v>21074</v>
      </c>
      <c r="D23" s="32" t="s">
        <v>44</v>
      </c>
      <c r="E23" s="32" t="s">
        <v>45</v>
      </c>
      <c r="F23" s="55">
        <v>0.90476190476190477</v>
      </c>
      <c r="G23" s="55">
        <v>0.86419753086419748</v>
      </c>
      <c r="H23" s="63">
        <v>0.87428571428571433</v>
      </c>
      <c r="I23" s="63">
        <v>0.87428571428571433</v>
      </c>
      <c r="J23" s="38" t="str">
        <f t="shared" si="1"/>
        <v>　→</v>
      </c>
      <c r="K23" s="20">
        <v>44</v>
      </c>
      <c r="M23" s="49"/>
      <c r="N23" s="49"/>
      <c r="O23" s="49"/>
      <c r="Q23" s="50"/>
    </row>
    <row r="24" spans="1:17" x14ac:dyDescent="0.15">
      <c r="A24" s="65" t="s">
        <v>25</v>
      </c>
      <c r="B24" s="12">
        <v>11</v>
      </c>
      <c r="C24" s="29">
        <v>21083</v>
      </c>
      <c r="D24" s="33" t="s">
        <v>46</v>
      </c>
      <c r="E24" s="33" t="s">
        <v>66</v>
      </c>
      <c r="F24" s="56">
        <v>0.27976190476190477</v>
      </c>
      <c r="G24" s="56">
        <v>0.13580246913580246</v>
      </c>
      <c r="H24" s="64">
        <v>0.12571428571428572</v>
      </c>
      <c r="I24" s="64">
        <v>0.12571428571428572</v>
      </c>
      <c r="J24" s="36" t="str">
        <f t="shared" si="1"/>
        <v>　→</v>
      </c>
      <c r="K24" s="21">
        <v>306</v>
      </c>
      <c r="M24" s="47"/>
      <c r="N24" s="47"/>
      <c r="O24" s="47"/>
      <c r="Q24" s="52"/>
    </row>
    <row r="25" spans="1:17" s="45" customFormat="1" x14ac:dyDescent="0.15">
      <c r="A25" s="66" t="s">
        <v>25</v>
      </c>
      <c r="B25" s="12">
        <v>12</v>
      </c>
      <c r="C25" s="27">
        <v>21087</v>
      </c>
      <c r="D25" s="31" t="s">
        <v>47</v>
      </c>
      <c r="E25" s="31" t="s">
        <v>67</v>
      </c>
      <c r="F25" s="54">
        <v>0.41964285714285715</v>
      </c>
      <c r="G25" s="54">
        <v>0.38271604938271603</v>
      </c>
      <c r="H25" s="62">
        <v>0.39428571428571429</v>
      </c>
      <c r="I25" s="62">
        <v>0.503</v>
      </c>
      <c r="J25" s="37" t="str">
        <f t="shared" si="1"/>
        <v>↑</v>
      </c>
      <c r="K25" s="19">
        <v>212</v>
      </c>
      <c r="M25" s="48"/>
      <c r="N25" s="48"/>
      <c r="O25" s="48"/>
      <c r="P25" s="46"/>
      <c r="Q25" s="51"/>
    </row>
    <row r="26" spans="1:17" x14ac:dyDescent="0.15">
      <c r="A26" s="12"/>
      <c r="B26" s="12"/>
      <c r="C26" s="27"/>
      <c r="D26" s="31"/>
      <c r="E26" s="31"/>
      <c r="F26" s="54"/>
      <c r="G26" s="54"/>
      <c r="H26" s="62"/>
      <c r="I26" s="62"/>
      <c r="J26" s="37" t="str">
        <f t="shared" si="1"/>
        <v>　→</v>
      </c>
      <c r="K26" s="19"/>
      <c r="M26" s="48"/>
      <c r="N26" s="48"/>
      <c r="O26" s="48"/>
      <c r="Q26" s="50"/>
    </row>
    <row r="27" spans="1:17" x14ac:dyDescent="0.15">
      <c r="A27" s="12"/>
      <c r="B27" s="12"/>
      <c r="C27" s="27"/>
      <c r="D27" s="31"/>
      <c r="E27" s="31"/>
      <c r="F27" s="54"/>
      <c r="G27" s="54"/>
      <c r="H27" s="62"/>
      <c r="I27" s="62"/>
      <c r="J27" s="37" t="str">
        <f t="shared" si="1"/>
        <v>　→</v>
      </c>
      <c r="K27" s="19"/>
      <c r="M27" s="48"/>
      <c r="N27" s="48"/>
      <c r="O27" s="48"/>
      <c r="Q27" s="52"/>
    </row>
    <row r="28" spans="1:17" x14ac:dyDescent="0.15">
      <c r="A28" s="13"/>
      <c r="B28" s="13"/>
      <c r="C28" s="28"/>
      <c r="D28" s="32"/>
      <c r="E28" s="32"/>
      <c r="F28" s="55"/>
      <c r="G28" s="55"/>
      <c r="H28" s="63"/>
      <c r="I28" s="63"/>
      <c r="J28" s="38" t="str">
        <f t="shared" si="1"/>
        <v>　→</v>
      </c>
      <c r="K28" s="20"/>
      <c r="M28" s="49"/>
      <c r="N28" s="49"/>
      <c r="O28" s="49"/>
      <c r="Q28" s="50"/>
    </row>
    <row r="29" spans="1:17" x14ac:dyDescent="0.15">
      <c r="A29" s="65" t="s">
        <v>52</v>
      </c>
      <c r="B29" s="12">
        <v>1</v>
      </c>
      <c r="C29" s="29">
        <v>21038</v>
      </c>
      <c r="D29" s="33" t="s">
        <v>55</v>
      </c>
      <c r="E29" s="33" t="s">
        <v>56</v>
      </c>
      <c r="F29" s="56">
        <v>1</v>
      </c>
      <c r="G29" s="56">
        <v>1</v>
      </c>
      <c r="H29" s="64">
        <v>1</v>
      </c>
      <c r="I29" s="64">
        <v>1</v>
      </c>
      <c r="J29" s="36" t="str">
        <f t="shared" ref="J29:J33" si="2">IF(H29&lt;I29,$J$3,IF(H29=I29,$J$4,$J$5))</f>
        <v>　→</v>
      </c>
      <c r="K29" s="21"/>
      <c r="M29" s="47"/>
      <c r="N29" s="47"/>
      <c r="O29" s="47"/>
      <c r="Q29" s="52"/>
    </row>
    <row r="30" spans="1:17" s="45" customFormat="1" x14ac:dyDescent="0.15">
      <c r="A30" s="66" t="s">
        <v>53</v>
      </c>
      <c r="B30" s="12">
        <v>2</v>
      </c>
      <c r="C30" s="27">
        <v>21068</v>
      </c>
      <c r="D30" s="31" t="s">
        <v>57</v>
      </c>
      <c r="E30" s="31" t="s">
        <v>58</v>
      </c>
      <c r="F30" s="54">
        <v>0.92352941176470593</v>
      </c>
      <c r="G30" s="54">
        <v>0.88532110091743121</v>
      </c>
      <c r="H30" s="62">
        <v>0.89400000000000002</v>
      </c>
      <c r="I30" s="62">
        <v>0.89400000000000002</v>
      </c>
      <c r="J30" s="37" t="str">
        <f t="shared" si="2"/>
        <v>　→</v>
      </c>
      <c r="K30" s="19">
        <v>50</v>
      </c>
      <c r="M30" s="48"/>
      <c r="N30" s="48"/>
      <c r="O30" s="48"/>
      <c r="P30" s="46"/>
      <c r="Q30" s="51"/>
    </row>
    <row r="31" spans="1:17" x14ac:dyDescent="0.15">
      <c r="A31" s="66" t="s">
        <v>53</v>
      </c>
      <c r="B31" s="12">
        <v>3</v>
      </c>
      <c r="C31" s="27">
        <v>21091</v>
      </c>
      <c r="D31" s="31" t="s">
        <v>59</v>
      </c>
      <c r="E31" s="31" t="s">
        <v>63</v>
      </c>
      <c r="F31" s="54">
        <v>0.93100000000000005</v>
      </c>
      <c r="G31" s="54">
        <v>0.92660550458715596</v>
      </c>
      <c r="H31" s="62">
        <v>0.93200000000000005</v>
      </c>
      <c r="I31" s="62">
        <v>0.93200000000000005</v>
      </c>
      <c r="J31" s="37" t="str">
        <f t="shared" si="2"/>
        <v>　→</v>
      </c>
      <c r="K31" s="19">
        <v>32</v>
      </c>
      <c r="M31" s="48"/>
      <c r="N31" s="48"/>
      <c r="O31" s="48"/>
      <c r="Q31" s="50"/>
    </row>
    <row r="32" spans="1:17" x14ac:dyDescent="0.15">
      <c r="A32" s="66" t="s">
        <v>54</v>
      </c>
      <c r="B32" s="12">
        <v>4</v>
      </c>
      <c r="C32" s="27">
        <v>21096</v>
      </c>
      <c r="D32" s="31" t="s">
        <v>60</v>
      </c>
      <c r="E32" s="31" t="s">
        <v>64</v>
      </c>
      <c r="F32" s="54">
        <v>0.995</v>
      </c>
      <c r="G32" s="54">
        <v>0.98623853211009171</v>
      </c>
      <c r="H32" s="62">
        <v>0.98699999999999999</v>
      </c>
      <c r="I32" s="62">
        <v>0.98699999999999999</v>
      </c>
      <c r="J32" s="37" t="str">
        <f t="shared" si="2"/>
        <v>　→</v>
      </c>
      <c r="K32" s="19">
        <v>6</v>
      </c>
      <c r="M32" s="48"/>
      <c r="N32" s="48"/>
      <c r="O32" s="48"/>
      <c r="Q32" s="52"/>
    </row>
    <row r="33" spans="1:17" x14ac:dyDescent="0.15">
      <c r="A33" s="67" t="s">
        <v>51</v>
      </c>
      <c r="B33" s="13">
        <v>5</v>
      </c>
      <c r="C33" s="28">
        <v>21099</v>
      </c>
      <c r="D33" s="32" t="s">
        <v>61</v>
      </c>
      <c r="E33" s="32" t="s">
        <v>65</v>
      </c>
      <c r="F33" s="55">
        <v>1</v>
      </c>
      <c r="G33" s="55">
        <v>0.98853211009174313</v>
      </c>
      <c r="H33" s="63">
        <v>0.98899999999999999</v>
      </c>
      <c r="I33" s="63">
        <v>0.98899999999999999</v>
      </c>
      <c r="J33" s="38" t="str">
        <f t="shared" si="2"/>
        <v>　→</v>
      </c>
      <c r="K33" s="20">
        <v>5</v>
      </c>
      <c r="M33" s="49"/>
      <c r="N33" s="49"/>
      <c r="O33" s="49"/>
      <c r="Q33" s="50"/>
    </row>
    <row r="34" spans="1:17" x14ac:dyDescent="0.15">
      <c r="A34" s="14"/>
      <c r="B34" s="14"/>
      <c r="C34" s="29"/>
      <c r="D34" s="33"/>
      <c r="E34" s="33"/>
      <c r="F34" s="56"/>
      <c r="G34" s="56"/>
      <c r="H34" s="64"/>
      <c r="I34" s="64"/>
      <c r="J34" s="36" t="str">
        <f t="shared" si="1"/>
        <v>　→</v>
      </c>
      <c r="K34" s="21"/>
      <c r="M34" s="47"/>
      <c r="N34" s="47"/>
      <c r="O34" s="47"/>
      <c r="Q34" s="52"/>
    </row>
    <row r="35" spans="1:17" x14ac:dyDescent="0.15">
      <c r="A35" s="12"/>
      <c r="B35" s="12"/>
      <c r="C35" s="27"/>
      <c r="D35" s="31"/>
      <c r="E35" s="31"/>
      <c r="F35" s="54"/>
      <c r="G35" s="54"/>
      <c r="H35" s="62"/>
      <c r="I35" s="62"/>
      <c r="J35" s="37" t="str">
        <f t="shared" si="1"/>
        <v>　→</v>
      </c>
      <c r="K35" s="19"/>
      <c r="M35" s="48"/>
      <c r="N35" s="48"/>
      <c r="O35" s="48"/>
      <c r="Q35" s="50"/>
    </row>
    <row r="36" spans="1:17" x14ac:dyDescent="0.15">
      <c r="A36" s="12"/>
      <c r="B36" s="12"/>
      <c r="C36" s="27"/>
      <c r="D36" s="31"/>
      <c r="E36" s="31"/>
      <c r="F36" s="54"/>
      <c r="G36" s="54"/>
      <c r="H36" s="62"/>
      <c r="I36" s="62"/>
      <c r="J36" s="37" t="str">
        <f t="shared" si="1"/>
        <v>　→</v>
      </c>
      <c r="K36" s="19"/>
      <c r="M36" s="48"/>
      <c r="N36" s="48"/>
      <c r="O36" s="48"/>
      <c r="Q36" s="52"/>
    </row>
    <row r="37" spans="1:17" x14ac:dyDescent="0.15">
      <c r="A37" s="12"/>
      <c r="B37" s="12"/>
      <c r="C37" s="27"/>
      <c r="D37" s="31"/>
      <c r="E37" s="31"/>
      <c r="F37" s="54"/>
      <c r="G37" s="54"/>
      <c r="H37" s="62"/>
      <c r="I37" s="62"/>
      <c r="J37" s="37" t="str">
        <f t="shared" si="1"/>
        <v>　→</v>
      </c>
      <c r="K37" s="19"/>
      <c r="M37" s="48"/>
      <c r="N37" s="48"/>
      <c r="O37" s="48"/>
      <c r="Q37" s="50"/>
    </row>
    <row r="38" spans="1:17" ht="12" thickBot="1" x14ac:dyDescent="0.2">
      <c r="A38" s="13"/>
      <c r="B38" s="13" t="str">
        <f t="shared" ref="B38" si="3">IF(C38&lt;&gt;"",B37+1,"")</f>
        <v/>
      </c>
      <c r="C38" s="28"/>
      <c r="D38" s="32"/>
      <c r="E38" s="32"/>
      <c r="F38" s="55"/>
      <c r="G38" s="55"/>
      <c r="H38" s="63"/>
      <c r="I38" s="63"/>
      <c r="J38" s="38" t="str">
        <f t="shared" si="1"/>
        <v>　→</v>
      </c>
      <c r="K38" s="20"/>
      <c r="M38" s="49"/>
      <c r="N38" s="49"/>
      <c r="O38" s="49"/>
      <c r="Q38" s="50"/>
    </row>
    <row r="39" spans="1:17" ht="12" thickBot="1" x14ac:dyDescent="0.2">
      <c r="E39" s="34" t="s">
        <v>12</v>
      </c>
      <c r="F39" s="25">
        <v>0.83328734827264239</v>
      </c>
      <c r="G39" s="25">
        <v>0.81476918865858738</v>
      </c>
      <c r="H39" s="25">
        <v>0.81011111111111123</v>
      </c>
      <c r="I39" s="25">
        <f>AVERAGE(I9:I38)</f>
        <v>0.82246825396825407</v>
      </c>
      <c r="J39" s="10" t="str">
        <f t="shared" si="1"/>
        <v>↑</v>
      </c>
      <c r="Q39" s="50"/>
    </row>
    <row r="40" spans="1:17" x14ac:dyDescent="0.15">
      <c r="F40" s="6"/>
      <c r="G40" s="6"/>
      <c r="H40" s="6"/>
      <c r="I40" s="6"/>
      <c r="Q40" s="50"/>
    </row>
  </sheetData>
  <autoFilter ref="A8:T8"/>
  <mergeCells count="2">
    <mergeCell ref="D1:G1"/>
    <mergeCell ref="D3:D4"/>
  </mergeCells>
  <phoneticPr fontId="3"/>
  <conditionalFormatting sqref="J22 J27 J37">
    <cfRule type="expression" dxfId="333" priority="878">
      <formula>H22&gt;I22</formula>
    </cfRule>
  </conditionalFormatting>
  <conditionalFormatting sqref="J10:J18">
    <cfRule type="expression" dxfId="332" priority="877">
      <formula>H10&gt;I10</formula>
    </cfRule>
  </conditionalFormatting>
  <conditionalFormatting sqref="J39">
    <cfRule type="expression" dxfId="331" priority="876">
      <formula>H39&gt;I39</formula>
    </cfRule>
  </conditionalFormatting>
  <conditionalFormatting sqref="F39:I39">
    <cfRule type="expression" dxfId="330" priority="872">
      <formula>AND(0.75&lt;=F39,F39&lt;0.8)</formula>
    </cfRule>
    <cfRule type="expression" dxfId="329" priority="873">
      <formula>AND(0.65 &lt;= F39,F39&lt;0.75)</formula>
    </cfRule>
    <cfRule type="expression" dxfId="328" priority="874">
      <formula>F39 &lt; 0.65</formula>
    </cfRule>
  </conditionalFormatting>
  <conditionalFormatting sqref="J19:J20">
    <cfRule type="expression" dxfId="327" priority="856">
      <formula>H19&gt;I19</formula>
    </cfRule>
  </conditionalFormatting>
  <conditionalFormatting sqref="J9">
    <cfRule type="expression" dxfId="326" priority="855">
      <formula>H9&gt;I9</formula>
    </cfRule>
  </conditionalFormatting>
  <conditionalFormatting sqref="J21">
    <cfRule type="expression" dxfId="325" priority="854">
      <formula>H21&gt;I21</formula>
    </cfRule>
  </conditionalFormatting>
  <conditionalFormatting sqref="J23">
    <cfRule type="expression" dxfId="324" priority="853">
      <formula>H23&gt;I23</formula>
    </cfRule>
  </conditionalFormatting>
  <conditionalFormatting sqref="J24:J25">
    <cfRule type="expression" dxfId="323" priority="850">
      <formula>H24&gt;I24</formula>
    </cfRule>
  </conditionalFormatting>
  <conditionalFormatting sqref="J26">
    <cfRule type="expression" dxfId="322" priority="849">
      <formula>H26&gt;I26</formula>
    </cfRule>
  </conditionalFormatting>
  <conditionalFormatting sqref="J28">
    <cfRule type="expression" dxfId="321" priority="848">
      <formula>H28&gt;I28</formula>
    </cfRule>
  </conditionalFormatting>
  <conditionalFormatting sqref="J34:J35">
    <cfRule type="expression" dxfId="320" priority="847">
      <formula>H34&gt;I34</formula>
    </cfRule>
  </conditionalFormatting>
  <conditionalFormatting sqref="J36">
    <cfRule type="expression" dxfId="319" priority="846">
      <formula>H36&gt;I36</formula>
    </cfRule>
  </conditionalFormatting>
  <conditionalFormatting sqref="J38">
    <cfRule type="expression" dxfId="318" priority="845">
      <formula>H38&gt;I38</formula>
    </cfRule>
  </conditionalFormatting>
  <conditionalFormatting sqref="M9:O28 M34:O38">
    <cfRule type="cellIs" dxfId="317" priority="777" operator="equal">
      <formula>2</formula>
    </cfRule>
  </conditionalFormatting>
  <conditionalFormatting sqref="F9:I28 F34:I38">
    <cfRule type="expression" dxfId="316" priority="433">
      <formula>F9 &lt; 0.65</formula>
    </cfRule>
    <cfRule type="expression" dxfId="315" priority="434">
      <formula>AND(0.65 &lt;= F9,F9&lt;0.75)</formula>
    </cfRule>
    <cfRule type="expression" dxfId="314" priority="435">
      <formula>AND(0.75&lt;=F9,F9&lt;0.8)</formula>
    </cfRule>
  </conditionalFormatting>
  <conditionalFormatting sqref="F9:I28 F34:I38">
    <cfRule type="expression" dxfId="313" priority="436" stopIfTrue="1">
      <formula>F9 &lt; 0.85</formula>
    </cfRule>
  </conditionalFormatting>
  <conditionalFormatting sqref="J32">
    <cfRule type="expression" dxfId="312" priority="9">
      <formula>H32&gt;I32</formula>
    </cfRule>
  </conditionalFormatting>
  <conditionalFormatting sqref="J29:J30">
    <cfRule type="expression" dxfId="311" priority="8">
      <formula>H29&gt;I29</formula>
    </cfRule>
  </conditionalFormatting>
  <conditionalFormatting sqref="J31">
    <cfRule type="expression" dxfId="310" priority="7">
      <formula>H31&gt;I31</formula>
    </cfRule>
  </conditionalFormatting>
  <conditionalFormatting sqref="J33">
    <cfRule type="expression" dxfId="309" priority="6">
      <formula>H33&gt;I33</formula>
    </cfRule>
  </conditionalFormatting>
  <conditionalFormatting sqref="M29:O33">
    <cfRule type="cellIs" dxfId="308" priority="5" operator="equal">
      <formula>2</formula>
    </cfRule>
  </conditionalFormatting>
  <conditionalFormatting sqref="F29:I33">
    <cfRule type="expression" dxfId="307" priority="1">
      <formula>F29 &lt; 0.65</formula>
    </cfRule>
    <cfRule type="expression" dxfId="306" priority="2">
      <formula>AND(0.65 &lt;= F29,F29&lt;0.75)</formula>
    </cfRule>
    <cfRule type="expression" dxfId="305" priority="3">
      <formula>AND(0.75&lt;=F29,F29&lt;0.8)</formula>
    </cfRule>
  </conditionalFormatting>
  <conditionalFormatting sqref="F29:I33">
    <cfRule type="expression" dxfId="304" priority="4" stopIfTrue="1">
      <formula>F29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Normal="10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0" sqref="I10"/>
    </sheetView>
  </sheetViews>
  <sheetFormatPr defaultColWidth="9" defaultRowHeight="11.25" outlineLevelCol="1" x14ac:dyDescent="0.15"/>
  <cols>
    <col min="1" max="1" width="13.37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7" width="8.875" style="1" customWidth="1"/>
    <col min="8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25" style="46" bestFit="1" customWidth="1"/>
    <col min="17" max="20" width="2.625" style="44" customWidth="1"/>
    <col min="21" max="16384" width="9" style="44"/>
  </cols>
  <sheetData>
    <row r="1" spans="1:18" ht="17.25" x14ac:dyDescent="0.15">
      <c r="D1" s="83" t="s">
        <v>3</v>
      </c>
      <c r="E1" s="83"/>
      <c r="F1" s="83"/>
      <c r="G1" s="83"/>
    </row>
    <row r="2" spans="1:18" ht="12" thickBot="1" x14ac:dyDescent="0.2">
      <c r="D2" s="1"/>
      <c r="E2" s="1"/>
      <c r="H2" s="4" t="s">
        <v>8</v>
      </c>
    </row>
    <row r="3" spans="1:18" s="2" customFormat="1" x14ac:dyDescent="0.15">
      <c r="B3" s="1"/>
      <c r="D3" s="84" t="s">
        <v>4</v>
      </c>
      <c r="E3" s="23" t="s">
        <v>17</v>
      </c>
      <c r="H3" s="7" t="s">
        <v>10</v>
      </c>
      <c r="J3" s="44" t="s">
        <v>5</v>
      </c>
      <c r="K3" s="15" t="s">
        <v>15</v>
      </c>
      <c r="M3" s="44">
        <f>COUNTIF(M$9:M$38,"=2")</f>
        <v>0</v>
      </c>
      <c r="N3" s="44">
        <f>COUNTIF(N$9:N$38,"=2")</f>
        <v>0</v>
      </c>
      <c r="O3" s="44">
        <f>COUNTIF(O$9:O$38,"=2")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84"/>
      <c r="E4" s="22" t="s">
        <v>16</v>
      </c>
      <c r="H4" s="5" t="s">
        <v>9</v>
      </c>
      <c r="I4" s="1"/>
      <c r="J4" s="2" t="s">
        <v>6</v>
      </c>
      <c r="K4" s="17"/>
      <c r="M4" s="44">
        <f>COUNTIF(M$9:M$38,"=3")</f>
        <v>0</v>
      </c>
      <c r="N4" s="44">
        <f>COUNTIF(N$9:N$38,"=3")</f>
        <v>0</v>
      </c>
      <c r="O4" s="44">
        <f>COUNTIF(O$9:O$38,"=3")</f>
        <v>0</v>
      </c>
      <c r="P4" s="46"/>
      <c r="Q4" s="44" t="s">
        <v>20</v>
      </c>
      <c r="R4" s="44"/>
    </row>
    <row r="5" spans="1:18" x14ac:dyDescent="0.15">
      <c r="H5" s="43" t="s">
        <v>22</v>
      </c>
      <c r="J5" s="3" t="s">
        <v>7</v>
      </c>
    </row>
    <row r="6" spans="1:18" ht="12" thickBot="1" x14ac:dyDescent="0.2">
      <c r="F6" s="9"/>
      <c r="G6" s="9"/>
      <c r="J6" s="3"/>
    </row>
    <row r="7" spans="1:18" ht="12" thickBot="1" x14ac:dyDescent="0.2">
      <c r="C7" s="44" t="s">
        <v>62</v>
      </c>
      <c r="K7" s="15" t="s">
        <v>14</v>
      </c>
      <c r="M7" s="44" t="s">
        <v>18</v>
      </c>
    </row>
    <row r="8" spans="1:18" ht="12" thickBot="1" x14ac:dyDescent="0.2">
      <c r="A8" s="39" t="s">
        <v>23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44520</v>
      </c>
      <c r="G8" s="42">
        <v>44527</v>
      </c>
      <c r="H8" s="57">
        <v>44534</v>
      </c>
      <c r="I8" s="57">
        <f t="shared" ref="I8" si="0">H8+7</f>
        <v>44541</v>
      </c>
      <c r="J8" s="11" t="s">
        <v>13</v>
      </c>
      <c r="K8" s="16">
        <f>I8</f>
        <v>44541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24" t="s">
        <v>50</v>
      </c>
      <c r="B9" s="24">
        <v>1</v>
      </c>
      <c r="C9" s="26">
        <v>21090</v>
      </c>
      <c r="D9" s="30" t="s">
        <v>24</v>
      </c>
      <c r="E9" s="30"/>
      <c r="F9" s="53">
        <v>0.74865350089766602</v>
      </c>
      <c r="G9" s="53">
        <v>0.73499999999999999</v>
      </c>
      <c r="H9" s="61">
        <v>0.71599999999999997</v>
      </c>
      <c r="I9" s="61">
        <v>0.69299999999999995</v>
      </c>
      <c r="J9" s="35" t="str">
        <f t="shared" ref="J9:J39" si="1">IF(H9&lt;I9,$J$3,IF(H9=I9,$J$4,$J$5))</f>
        <v>　　↓</v>
      </c>
      <c r="K9" s="18">
        <v>170</v>
      </c>
      <c r="M9" s="47"/>
      <c r="N9" s="47"/>
      <c r="O9" s="47"/>
      <c r="Q9" s="50"/>
    </row>
    <row r="10" spans="1:18" x14ac:dyDescent="0.15">
      <c r="A10" s="12"/>
      <c r="B10" s="12"/>
      <c r="C10" s="27"/>
      <c r="D10" s="31"/>
      <c r="E10" s="31"/>
      <c r="F10" s="54"/>
      <c r="G10" s="54"/>
      <c r="H10" s="62"/>
      <c r="I10" s="62"/>
      <c r="J10" s="37" t="str">
        <f t="shared" si="1"/>
        <v>　→</v>
      </c>
      <c r="K10" s="19"/>
      <c r="M10" s="48"/>
      <c r="N10" s="48"/>
      <c r="O10" s="48"/>
      <c r="Q10" s="50"/>
    </row>
    <row r="11" spans="1:18" x14ac:dyDescent="0.15">
      <c r="A11" s="12"/>
      <c r="B11" s="12"/>
      <c r="C11" s="27"/>
      <c r="D11" s="31"/>
      <c r="E11" s="31"/>
      <c r="F11" s="54"/>
      <c r="G11" s="54"/>
      <c r="H11" s="62"/>
      <c r="I11" s="62"/>
      <c r="J11" s="37" t="str">
        <f t="shared" si="1"/>
        <v>　→</v>
      </c>
      <c r="K11" s="19"/>
      <c r="M11" s="48"/>
      <c r="N11" s="48"/>
      <c r="O11" s="48"/>
      <c r="Q11" s="52"/>
    </row>
    <row r="12" spans="1:18" x14ac:dyDescent="0.15">
      <c r="A12" s="12"/>
      <c r="B12" s="12"/>
      <c r="C12" s="27"/>
      <c r="D12" s="31"/>
      <c r="E12" s="31"/>
      <c r="F12" s="54"/>
      <c r="G12" s="54"/>
      <c r="H12" s="62"/>
      <c r="I12" s="62"/>
      <c r="J12" s="37" t="str">
        <f t="shared" si="1"/>
        <v>　→</v>
      </c>
      <c r="K12" s="19"/>
      <c r="M12" s="48"/>
      <c r="N12" s="48"/>
      <c r="O12" s="48"/>
      <c r="Q12" s="50"/>
    </row>
    <row r="13" spans="1:18" x14ac:dyDescent="0.15">
      <c r="A13" s="12"/>
      <c r="B13" s="12"/>
      <c r="C13" s="28"/>
      <c r="D13" s="32"/>
      <c r="E13" s="32"/>
      <c r="F13" s="55"/>
      <c r="G13" s="55"/>
      <c r="H13" s="63"/>
      <c r="I13" s="63"/>
      <c r="J13" s="38" t="str">
        <f t="shared" si="1"/>
        <v>　→</v>
      </c>
      <c r="K13" s="20"/>
      <c r="M13" s="49"/>
      <c r="N13" s="49"/>
      <c r="O13" s="49"/>
      <c r="Q13" s="58"/>
    </row>
    <row r="14" spans="1:18" x14ac:dyDescent="0.15">
      <c r="A14" s="65" t="s">
        <v>25</v>
      </c>
      <c r="B14" s="14">
        <v>1</v>
      </c>
      <c r="C14" s="29">
        <v>21003</v>
      </c>
      <c r="D14" s="33" t="s">
        <v>26</v>
      </c>
      <c r="E14" s="33" t="s">
        <v>27</v>
      </c>
      <c r="F14" s="56">
        <v>0.98263888888888884</v>
      </c>
      <c r="G14" s="56">
        <v>0.98263888888888884</v>
      </c>
      <c r="H14" s="64">
        <v>0.98263888888888884</v>
      </c>
      <c r="I14" s="64">
        <v>0.98499999999999999</v>
      </c>
      <c r="J14" s="36" t="str">
        <f t="shared" si="1"/>
        <v>↑</v>
      </c>
      <c r="K14" s="21">
        <v>0</v>
      </c>
      <c r="M14" s="47"/>
      <c r="N14" s="47"/>
      <c r="O14" s="47"/>
      <c r="Q14" s="58"/>
    </row>
    <row r="15" spans="1:18" x14ac:dyDescent="0.15">
      <c r="A15" s="66" t="s">
        <v>25</v>
      </c>
      <c r="B15" s="12">
        <v>2</v>
      </c>
      <c r="C15" s="27">
        <v>21004</v>
      </c>
      <c r="D15" s="31" t="s">
        <v>28</v>
      </c>
      <c r="E15" s="31" t="s">
        <v>29</v>
      </c>
      <c r="F15" s="54">
        <v>1</v>
      </c>
      <c r="G15" s="54">
        <v>1</v>
      </c>
      <c r="H15" s="62">
        <v>1</v>
      </c>
      <c r="I15" s="62">
        <v>1</v>
      </c>
      <c r="J15" s="37" t="str">
        <f t="shared" si="1"/>
        <v>　→</v>
      </c>
      <c r="K15" s="19">
        <v>0</v>
      </c>
      <c r="M15" s="48"/>
      <c r="N15" s="48"/>
      <c r="O15" s="48"/>
      <c r="Q15" s="58"/>
    </row>
    <row r="16" spans="1:18" x14ac:dyDescent="0.15">
      <c r="A16" s="66" t="s">
        <v>25</v>
      </c>
      <c r="B16" s="12">
        <v>3</v>
      </c>
      <c r="C16" s="27">
        <v>21008</v>
      </c>
      <c r="D16" s="31" t="s">
        <v>30</v>
      </c>
      <c r="E16" s="31" t="s">
        <v>31</v>
      </c>
      <c r="F16" s="54">
        <v>1</v>
      </c>
      <c r="G16" s="54">
        <v>1</v>
      </c>
      <c r="H16" s="62">
        <v>1</v>
      </c>
      <c r="I16" s="62">
        <v>1</v>
      </c>
      <c r="J16" s="37" t="str">
        <f t="shared" si="1"/>
        <v>　→</v>
      </c>
      <c r="K16" s="60">
        <v>0</v>
      </c>
      <c r="M16" s="48"/>
      <c r="N16" s="48"/>
      <c r="O16" s="48"/>
      <c r="Q16" s="50"/>
    </row>
    <row r="17" spans="1:17" x14ac:dyDescent="0.15">
      <c r="A17" s="76" t="s">
        <v>25</v>
      </c>
      <c r="B17" s="69">
        <v>4</v>
      </c>
      <c r="C17" s="77">
        <v>21028</v>
      </c>
      <c r="D17" s="78" t="s">
        <v>32</v>
      </c>
      <c r="E17" s="78" t="s">
        <v>33</v>
      </c>
      <c r="F17" s="79"/>
      <c r="G17" s="79"/>
      <c r="H17" s="80"/>
      <c r="I17" s="80"/>
      <c r="J17" s="81" t="str">
        <f t="shared" si="1"/>
        <v>　→</v>
      </c>
      <c r="K17" s="82">
        <v>0</v>
      </c>
      <c r="M17" s="48"/>
      <c r="N17" s="48"/>
      <c r="O17" s="48"/>
      <c r="Q17" s="52"/>
    </row>
    <row r="18" spans="1:17" x14ac:dyDescent="0.15">
      <c r="A18" s="67" t="s">
        <v>25</v>
      </c>
      <c r="B18" s="12">
        <v>5</v>
      </c>
      <c r="C18" s="28">
        <v>21036</v>
      </c>
      <c r="D18" s="32" t="s">
        <v>34</v>
      </c>
      <c r="E18" s="32" t="s">
        <v>35</v>
      </c>
      <c r="F18" s="55">
        <v>0.50868055555555558</v>
      </c>
      <c r="G18" s="55">
        <v>0.50868055555555558</v>
      </c>
      <c r="H18" s="63">
        <v>0.50868055555555558</v>
      </c>
      <c r="I18" s="63">
        <v>0.45800000000000002</v>
      </c>
      <c r="J18" s="38" t="str">
        <f t="shared" si="1"/>
        <v>　　↓</v>
      </c>
      <c r="K18" s="20">
        <v>23</v>
      </c>
      <c r="M18" s="49"/>
      <c r="N18" s="49"/>
      <c r="O18" s="49"/>
      <c r="Q18" s="50"/>
    </row>
    <row r="19" spans="1:17" x14ac:dyDescent="0.15">
      <c r="A19" s="65" t="s">
        <v>25</v>
      </c>
      <c r="B19" s="12">
        <v>6</v>
      </c>
      <c r="C19" s="29">
        <v>21041</v>
      </c>
      <c r="D19" s="33" t="s">
        <v>36</v>
      </c>
      <c r="E19" s="33" t="s">
        <v>37</v>
      </c>
      <c r="F19" s="56">
        <v>1</v>
      </c>
      <c r="G19" s="56">
        <v>1</v>
      </c>
      <c r="H19" s="64">
        <v>1</v>
      </c>
      <c r="I19" s="64">
        <v>1</v>
      </c>
      <c r="J19" s="36" t="str">
        <f t="shared" si="1"/>
        <v>　→</v>
      </c>
      <c r="K19" s="21">
        <v>0</v>
      </c>
      <c r="M19" s="47"/>
      <c r="N19" s="47"/>
      <c r="O19" s="47"/>
      <c r="Q19" s="50"/>
    </row>
    <row r="20" spans="1:17" ht="13.5" customHeight="1" x14ac:dyDescent="0.15">
      <c r="A20" s="66" t="s">
        <v>25</v>
      </c>
      <c r="B20" s="12">
        <v>7</v>
      </c>
      <c r="C20" s="27">
        <v>21049</v>
      </c>
      <c r="D20" s="31" t="s">
        <v>38</v>
      </c>
      <c r="E20" s="31" t="s">
        <v>39</v>
      </c>
      <c r="F20" s="54">
        <v>0.93229166666666663</v>
      </c>
      <c r="G20" s="54">
        <v>0.93229166666666663</v>
      </c>
      <c r="H20" s="62">
        <v>0.93229166666666663</v>
      </c>
      <c r="I20" s="62">
        <v>0.91200000000000003</v>
      </c>
      <c r="J20" s="37" t="str">
        <f t="shared" si="1"/>
        <v>　　↓</v>
      </c>
      <c r="K20" s="19">
        <v>0</v>
      </c>
      <c r="M20" s="48"/>
      <c r="N20" s="48"/>
      <c r="O20" s="48"/>
      <c r="Q20" s="50"/>
    </row>
    <row r="21" spans="1:17" ht="13.5" customHeight="1" x14ac:dyDescent="0.15">
      <c r="A21" s="66" t="s">
        <v>25</v>
      </c>
      <c r="B21" s="12">
        <v>8</v>
      </c>
      <c r="C21" s="27">
        <v>21061</v>
      </c>
      <c r="D21" s="31" t="s">
        <v>40</v>
      </c>
      <c r="E21" s="31" t="s">
        <v>41</v>
      </c>
      <c r="F21" s="54">
        <v>0.99305555555555558</v>
      </c>
      <c r="G21" s="54">
        <v>0.99305555555555558</v>
      </c>
      <c r="H21" s="62">
        <v>0.99305555555555558</v>
      </c>
      <c r="I21" s="62">
        <v>0.99399999999999999</v>
      </c>
      <c r="J21" s="37" t="str">
        <f t="shared" si="1"/>
        <v>↑</v>
      </c>
      <c r="K21" s="19">
        <v>0</v>
      </c>
      <c r="M21" s="48"/>
      <c r="N21" s="48"/>
      <c r="O21" s="48"/>
      <c r="Q21" s="59"/>
    </row>
    <row r="22" spans="1:17" ht="13.5" customHeight="1" x14ac:dyDescent="0.15">
      <c r="A22" s="66" t="s">
        <v>25</v>
      </c>
      <c r="B22" s="12">
        <v>9</v>
      </c>
      <c r="C22" s="27">
        <v>21071</v>
      </c>
      <c r="D22" s="31" t="s">
        <v>42</v>
      </c>
      <c r="E22" s="31" t="s">
        <v>43</v>
      </c>
      <c r="F22" s="54">
        <v>0.50347222222222221</v>
      </c>
      <c r="G22" s="54">
        <v>0.50347222222222221</v>
      </c>
      <c r="H22" s="62">
        <v>0.50347222222222221</v>
      </c>
      <c r="I22" s="62">
        <v>0.434</v>
      </c>
      <c r="J22" s="37" t="str">
        <f t="shared" si="1"/>
        <v>　　↓</v>
      </c>
      <c r="K22" s="19">
        <v>71</v>
      </c>
      <c r="M22" s="48"/>
      <c r="N22" s="48"/>
      <c r="O22" s="48"/>
      <c r="Q22" s="50"/>
    </row>
    <row r="23" spans="1:17" ht="14.25" customHeight="1" x14ac:dyDescent="0.15">
      <c r="A23" s="67" t="s">
        <v>25</v>
      </c>
      <c r="B23" s="12">
        <v>10</v>
      </c>
      <c r="C23" s="28">
        <v>21074</v>
      </c>
      <c r="D23" s="32" t="s">
        <v>44</v>
      </c>
      <c r="E23" s="32" t="s">
        <v>45</v>
      </c>
      <c r="F23" s="55">
        <v>0.66666666666666663</v>
      </c>
      <c r="G23" s="55">
        <v>0.66666666666666663</v>
      </c>
      <c r="H23" s="63">
        <v>0.66666666666666663</v>
      </c>
      <c r="I23" s="63">
        <v>0.57299999999999995</v>
      </c>
      <c r="J23" s="38" t="str">
        <f t="shared" si="1"/>
        <v>　　↓</v>
      </c>
      <c r="K23" s="20">
        <v>4</v>
      </c>
      <c r="M23" s="49"/>
      <c r="N23" s="49"/>
      <c r="O23" s="49"/>
      <c r="Q23" s="50"/>
    </row>
    <row r="24" spans="1:17" x14ac:dyDescent="0.15">
      <c r="A24" s="68" t="s">
        <v>25</v>
      </c>
      <c r="B24" s="69">
        <v>11</v>
      </c>
      <c r="C24" s="70">
        <v>21083</v>
      </c>
      <c r="D24" s="71" t="s">
        <v>46</v>
      </c>
      <c r="E24" s="71" t="s">
        <v>66</v>
      </c>
      <c r="F24" s="72"/>
      <c r="G24" s="72"/>
      <c r="H24" s="73"/>
      <c r="I24" s="73"/>
      <c r="J24" s="74" t="str">
        <f t="shared" si="1"/>
        <v>　→</v>
      </c>
      <c r="K24" s="75">
        <v>0</v>
      </c>
      <c r="M24" s="47"/>
      <c r="N24" s="47"/>
      <c r="O24" s="47"/>
      <c r="Q24" s="52"/>
    </row>
    <row r="25" spans="1:17" s="45" customFormat="1" x14ac:dyDescent="0.15">
      <c r="A25" s="66" t="s">
        <v>25</v>
      </c>
      <c r="B25" s="12">
        <v>12</v>
      </c>
      <c r="C25" s="27">
        <v>21087</v>
      </c>
      <c r="D25" s="31" t="s">
        <v>47</v>
      </c>
      <c r="E25" s="31" t="s">
        <v>67</v>
      </c>
      <c r="F25" s="54">
        <v>0.4236111111111111</v>
      </c>
      <c r="G25" s="54">
        <v>0.4236111111111111</v>
      </c>
      <c r="H25" s="62">
        <v>0.4236111111111111</v>
      </c>
      <c r="I25" s="62">
        <v>0.375</v>
      </c>
      <c r="J25" s="37" t="str">
        <f t="shared" si="1"/>
        <v>　　↓</v>
      </c>
      <c r="K25" s="19">
        <v>46</v>
      </c>
      <c r="M25" s="48"/>
      <c r="N25" s="48"/>
      <c r="O25" s="48"/>
      <c r="P25" s="46"/>
      <c r="Q25" s="51"/>
    </row>
    <row r="26" spans="1:17" x14ac:dyDescent="0.15">
      <c r="A26" s="12"/>
      <c r="B26" s="12"/>
      <c r="C26" s="27"/>
      <c r="D26" s="31"/>
      <c r="E26" s="31"/>
      <c r="F26" s="54"/>
      <c r="G26" s="54"/>
      <c r="H26" s="62"/>
      <c r="I26" s="62"/>
      <c r="J26" s="37" t="str">
        <f t="shared" si="1"/>
        <v>　→</v>
      </c>
      <c r="K26" s="19"/>
      <c r="M26" s="48"/>
      <c r="N26" s="48"/>
      <c r="O26" s="48"/>
      <c r="Q26" s="50"/>
    </row>
    <row r="27" spans="1:17" x14ac:dyDescent="0.15">
      <c r="A27" s="12"/>
      <c r="B27" s="12"/>
      <c r="C27" s="27"/>
      <c r="D27" s="31"/>
      <c r="E27" s="31"/>
      <c r="F27" s="54"/>
      <c r="G27" s="54"/>
      <c r="H27" s="62"/>
      <c r="I27" s="62"/>
      <c r="J27" s="37" t="str">
        <f t="shared" si="1"/>
        <v>　→</v>
      </c>
      <c r="K27" s="19"/>
      <c r="M27" s="48"/>
      <c r="N27" s="48"/>
      <c r="O27" s="48"/>
      <c r="Q27" s="52"/>
    </row>
    <row r="28" spans="1:17" x14ac:dyDescent="0.15">
      <c r="A28" s="13"/>
      <c r="B28" s="13"/>
      <c r="C28" s="28"/>
      <c r="D28" s="32"/>
      <c r="E28" s="32"/>
      <c r="F28" s="55"/>
      <c r="G28" s="55"/>
      <c r="H28" s="63"/>
      <c r="I28" s="63"/>
      <c r="J28" s="38" t="str">
        <f t="shared" si="1"/>
        <v>　→</v>
      </c>
      <c r="K28" s="20"/>
      <c r="M28" s="49"/>
      <c r="N28" s="49"/>
      <c r="O28" s="49"/>
      <c r="Q28" s="50"/>
    </row>
    <row r="29" spans="1:17" x14ac:dyDescent="0.15">
      <c r="A29" s="65" t="s">
        <v>51</v>
      </c>
      <c r="B29" s="12">
        <v>1</v>
      </c>
      <c r="C29" s="29">
        <v>21038</v>
      </c>
      <c r="D29" s="33" t="s">
        <v>55</v>
      </c>
      <c r="E29" s="33" t="s">
        <v>56</v>
      </c>
      <c r="F29" s="56">
        <v>0.99746835443037973</v>
      </c>
      <c r="G29" s="56">
        <v>0.99746835443037973</v>
      </c>
      <c r="H29" s="64">
        <v>0.99760765550239239</v>
      </c>
      <c r="I29" s="64">
        <v>0.96199999999999997</v>
      </c>
      <c r="J29" s="36" t="str">
        <f t="shared" si="1"/>
        <v>　　↓</v>
      </c>
      <c r="K29" s="21">
        <v>36</v>
      </c>
      <c r="M29" s="47"/>
      <c r="N29" s="47"/>
      <c r="O29" s="47"/>
      <c r="Q29" s="52"/>
    </row>
    <row r="30" spans="1:17" s="45" customFormat="1" x14ac:dyDescent="0.15">
      <c r="A30" s="66" t="s">
        <v>51</v>
      </c>
      <c r="B30" s="12">
        <v>2</v>
      </c>
      <c r="C30" s="27">
        <v>21068</v>
      </c>
      <c r="D30" s="31" t="s">
        <v>57</v>
      </c>
      <c r="E30" s="31" t="s">
        <v>58</v>
      </c>
      <c r="F30" s="54">
        <v>0.80886075949367087</v>
      </c>
      <c r="G30" s="54">
        <v>0.80886075949367087</v>
      </c>
      <c r="H30" s="62">
        <v>0.78349282296650713</v>
      </c>
      <c r="I30" s="62">
        <v>0.749</v>
      </c>
      <c r="J30" s="37" t="str">
        <f t="shared" si="1"/>
        <v>　　↓</v>
      </c>
      <c r="K30" s="19">
        <v>250</v>
      </c>
      <c r="M30" s="48"/>
      <c r="N30" s="48"/>
      <c r="O30" s="48"/>
      <c r="P30" s="46"/>
      <c r="Q30" s="51"/>
    </row>
    <row r="31" spans="1:17" x14ac:dyDescent="0.15">
      <c r="A31" s="66" t="s">
        <v>51</v>
      </c>
      <c r="B31" s="12">
        <v>3</v>
      </c>
      <c r="C31" s="27">
        <v>21091</v>
      </c>
      <c r="D31" s="31" t="s">
        <v>59</v>
      </c>
      <c r="E31" s="31" t="s">
        <v>63</v>
      </c>
      <c r="F31" s="54">
        <v>0.91645569620253164</v>
      </c>
      <c r="G31" s="54">
        <v>0.91645569620253164</v>
      </c>
      <c r="H31" s="62">
        <v>0.91148325358851678</v>
      </c>
      <c r="I31" s="62">
        <v>0.91300000000000003</v>
      </c>
      <c r="J31" s="37" t="str">
        <f t="shared" si="1"/>
        <v>↑</v>
      </c>
      <c r="K31" s="19">
        <v>82</v>
      </c>
      <c r="M31" s="48"/>
      <c r="N31" s="48"/>
      <c r="O31" s="48"/>
      <c r="Q31" s="50"/>
    </row>
    <row r="32" spans="1:17" x14ac:dyDescent="0.15">
      <c r="A32" s="66" t="s">
        <v>51</v>
      </c>
      <c r="B32" s="12">
        <v>4</v>
      </c>
      <c r="C32" s="27">
        <v>21096</v>
      </c>
      <c r="D32" s="31" t="s">
        <v>60</v>
      </c>
      <c r="E32" s="31" t="s">
        <v>64</v>
      </c>
      <c r="F32" s="54">
        <v>0.98227848101265824</v>
      </c>
      <c r="G32" s="54">
        <v>0.98227848101265824</v>
      </c>
      <c r="H32" s="62">
        <v>0.96889952153110048</v>
      </c>
      <c r="I32" s="62">
        <v>0.92300000000000004</v>
      </c>
      <c r="J32" s="37" t="str">
        <f t="shared" si="1"/>
        <v>　　↓</v>
      </c>
      <c r="K32" s="19">
        <v>72</v>
      </c>
      <c r="M32" s="48"/>
      <c r="N32" s="48"/>
      <c r="O32" s="48"/>
      <c r="Q32" s="52"/>
    </row>
    <row r="33" spans="1:17" x14ac:dyDescent="0.15">
      <c r="A33" s="67" t="s">
        <v>51</v>
      </c>
      <c r="B33" s="13">
        <v>5</v>
      </c>
      <c r="C33" s="28">
        <v>21099</v>
      </c>
      <c r="D33" s="32" t="s">
        <v>61</v>
      </c>
      <c r="E33" s="32" t="s">
        <v>65</v>
      </c>
      <c r="F33" s="55">
        <v>0.98354430379746838</v>
      </c>
      <c r="G33" s="55">
        <v>0.98354430379746838</v>
      </c>
      <c r="H33" s="63">
        <v>0.97368421052631582</v>
      </c>
      <c r="I33" s="63">
        <v>0.99299999999999999</v>
      </c>
      <c r="J33" s="38" t="str">
        <f t="shared" si="1"/>
        <v>↑</v>
      </c>
      <c r="K33" s="20">
        <v>30</v>
      </c>
      <c r="M33" s="49"/>
      <c r="N33" s="49"/>
      <c r="O33" s="49"/>
      <c r="Q33" s="50"/>
    </row>
    <row r="34" spans="1:17" x14ac:dyDescent="0.15">
      <c r="A34" s="14"/>
      <c r="B34" s="14"/>
      <c r="C34" s="29"/>
      <c r="D34" s="33"/>
      <c r="E34" s="33"/>
      <c r="F34" s="56"/>
      <c r="G34" s="56"/>
      <c r="H34" s="64"/>
      <c r="I34" s="64"/>
      <c r="J34" s="36" t="str">
        <f t="shared" si="1"/>
        <v>　→</v>
      </c>
      <c r="K34" s="21"/>
      <c r="M34" s="47"/>
      <c r="N34" s="47"/>
      <c r="O34" s="47"/>
      <c r="Q34" s="52"/>
    </row>
    <row r="35" spans="1:17" x14ac:dyDescent="0.15">
      <c r="A35" s="12"/>
      <c r="B35" s="12"/>
      <c r="C35" s="27"/>
      <c r="D35" s="31"/>
      <c r="E35" s="31"/>
      <c r="F35" s="54"/>
      <c r="G35" s="54"/>
      <c r="H35" s="62"/>
      <c r="I35" s="62"/>
      <c r="J35" s="37" t="str">
        <f t="shared" si="1"/>
        <v>　→</v>
      </c>
      <c r="K35" s="19"/>
      <c r="M35" s="48"/>
      <c r="N35" s="48"/>
      <c r="O35" s="48"/>
      <c r="Q35" s="50"/>
    </row>
    <row r="36" spans="1:17" x14ac:dyDescent="0.15">
      <c r="A36" s="12"/>
      <c r="B36" s="12"/>
      <c r="C36" s="27"/>
      <c r="D36" s="31"/>
      <c r="E36" s="31"/>
      <c r="F36" s="54"/>
      <c r="G36" s="54"/>
      <c r="H36" s="62"/>
      <c r="I36" s="62"/>
      <c r="J36" s="37" t="str">
        <f t="shared" si="1"/>
        <v>　→</v>
      </c>
      <c r="K36" s="19"/>
      <c r="M36" s="48"/>
      <c r="N36" s="48"/>
      <c r="O36" s="48"/>
      <c r="Q36" s="52"/>
    </row>
    <row r="37" spans="1:17" x14ac:dyDescent="0.15">
      <c r="A37" s="12"/>
      <c r="B37" s="12"/>
      <c r="C37" s="27"/>
      <c r="D37" s="31"/>
      <c r="E37" s="31"/>
      <c r="F37" s="54"/>
      <c r="G37" s="54"/>
      <c r="H37" s="62"/>
      <c r="I37" s="62"/>
      <c r="J37" s="37" t="str">
        <f t="shared" si="1"/>
        <v>　→</v>
      </c>
      <c r="K37" s="19"/>
      <c r="M37" s="48"/>
      <c r="N37" s="48"/>
      <c r="O37" s="48"/>
      <c r="Q37" s="50"/>
    </row>
    <row r="38" spans="1:17" ht="12" thickBot="1" x14ac:dyDescent="0.2">
      <c r="A38" s="13"/>
      <c r="B38" s="13" t="str">
        <f t="shared" ref="B38" si="2">IF(C38&lt;&gt;"",B37+1,"")</f>
        <v/>
      </c>
      <c r="C38" s="28"/>
      <c r="D38" s="32"/>
      <c r="E38" s="32"/>
      <c r="F38" s="55"/>
      <c r="G38" s="55"/>
      <c r="H38" s="63"/>
      <c r="I38" s="63"/>
      <c r="J38" s="38" t="str">
        <f t="shared" si="1"/>
        <v>　→</v>
      </c>
      <c r="K38" s="20"/>
      <c r="M38" s="49"/>
      <c r="N38" s="49"/>
      <c r="O38" s="49"/>
      <c r="Q38" s="50"/>
    </row>
    <row r="39" spans="1:17" ht="12" thickBot="1" x14ac:dyDescent="0.2">
      <c r="E39" s="34" t="s">
        <v>12</v>
      </c>
      <c r="F39" s="25">
        <v>0.84047986015631504</v>
      </c>
      <c r="G39" s="25">
        <v>0.83962651635021091</v>
      </c>
      <c r="H39" s="25">
        <v>0.83509900817384342</v>
      </c>
      <c r="I39" s="25">
        <f>AVERAGE(I9:I38)</f>
        <v>0.81025000000000003</v>
      </c>
      <c r="J39" s="10" t="str">
        <f t="shared" si="1"/>
        <v>　　↓</v>
      </c>
      <c r="Q39" s="50"/>
    </row>
    <row r="40" spans="1:17" x14ac:dyDescent="0.15">
      <c r="F40" s="6"/>
      <c r="G40" s="6"/>
      <c r="H40" s="6"/>
      <c r="I40" s="6"/>
      <c r="Q40" s="50"/>
    </row>
  </sheetData>
  <autoFilter ref="A8:T8"/>
  <mergeCells count="2">
    <mergeCell ref="D1:G1"/>
    <mergeCell ref="D3:D4"/>
  </mergeCells>
  <phoneticPr fontId="3"/>
  <conditionalFormatting sqref="J22 J27 J37">
    <cfRule type="expression" dxfId="63" priority="30">
      <formula>H22&gt;I22</formula>
    </cfRule>
  </conditionalFormatting>
  <conditionalFormatting sqref="J10:J18">
    <cfRule type="expression" dxfId="62" priority="29">
      <formula>H10&gt;I10</formula>
    </cfRule>
  </conditionalFormatting>
  <conditionalFormatting sqref="J39">
    <cfRule type="expression" dxfId="61" priority="28">
      <formula>H39&gt;I39</formula>
    </cfRule>
  </conditionalFormatting>
  <conditionalFormatting sqref="F39:I39">
    <cfRule type="expression" dxfId="60" priority="25">
      <formula>AND(0.75&lt;=F39,F39&lt;0.8)</formula>
    </cfRule>
    <cfRule type="expression" dxfId="59" priority="26">
      <formula>AND(0.65 &lt;= F39,F39&lt;0.75)</formula>
    </cfRule>
    <cfRule type="expression" dxfId="58" priority="27">
      <formula>F39 &lt; 0.65</formula>
    </cfRule>
  </conditionalFormatting>
  <conditionalFormatting sqref="J19:J20">
    <cfRule type="expression" dxfId="57" priority="24">
      <formula>H19&gt;I19</formula>
    </cfRule>
  </conditionalFormatting>
  <conditionalFormatting sqref="J9">
    <cfRule type="expression" dxfId="56" priority="23">
      <formula>H9&gt;I9</formula>
    </cfRule>
  </conditionalFormatting>
  <conditionalFormatting sqref="J21">
    <cfRule type="expression" dxfId="55" priority="22">
      <formula>H21&gt;I21</formula>
    </cfRule>
  </conditionalFormatting>
  <conditionalFormatting sqref="J23">
    <cfRule type="expression" dxfId="54" priority="21">
      <formula>H23&gt;I23</formula>
    </cfRule>
  </conditionalFormatting>
  <conditionalFormatting sqref="J24:J25">
    <cfRule type="expression" dxfId="53" priority="20">
      <formula>H24&gt;I24</formula>
    </cfRule>
  </conditionalFormatting>
  <conditionalFormatting sqref="J26">
    <cfRule type="expression" dxfId="52" priority="19">
      <formula>H26&gt;I26</formula>
    </cfRule>
  </conditionalFormatting>
  <conditionalFormatting sqref="J28">
    <cfRule type="expression" dxfId="51" priority="18">
      <formula>H28&gt;I28</formula>
    </cfRule>
  </conditionalFormatting>
  <conditionalFormatting sqref="J34:J35">
    <cfRule type="expression" dxfId="50" priority="17">
      <formula>H34&gt;I34</formula>
    </cfRule>
  </conditionalFormatting>
  <conditionalFormatting sqref="J36">
    <cfRule type="expression" dxfId="49" priority="16">
      <formula>H36&gt;I36</formula>
    </cfRule>
  </conditionalFormatting>
  <conditionalFormatting sqref="J38">
    <cfRule type="expression" dxfId="48" priority="15">
      <formula>H38&gt;I38</formula>
    </cfRule>
  </conditionalFormatting>
  <conditionalFormatting sqref="M9:O28 M34:O38">
    <cfRule type="cellIs" dxfId="47" priority="14" operator="equal">
      <formula>2</formula>
    </cfRule>
  </conditionalFormatting>
  <conditionalFormatting sqref="F9:I28 F34:I38">
    <cfRule type="expression" dxfId="46" priority="10">
      <formula>F9 &lt; 0.65</formula>
    </cfRule>
    <cfRule type="expression" dxfId="45" priority="11">
      <formula>AND(0.65 &lt;= F9,F9&lt;0.75)</formula>
    </cfRule>
    <cfRule type="expression" dxfId="44" priority="12">
      <formula>AND(0.75&lt;=F9,F9&lt;0.8)</formula>
    </cfRule>
  </conditionalFormatting>
  <conditionalFormatting sqref="F9:I28 F34:I38">
    <cfRule type="expression" dxfId="43" priority="13" stopIfTrue="1">
      <formula>F9 &lt; 0.85</formula>
    </cfRule>
  </conditionalFormatting>
  <conditionalFormatting sqref="J32">
    <cfRule type="expression" dxfId="42" priority="9">
      <formula>H32&gt;I32</formula>
    </cfRule>
  </conditionalFormatting>
  <conditionalFormatting sqref="J29:J30">
    <cfRule type="expression" dxfId="41" priority="8">
      <formula>H29&gt;I29</formula>
    </cfRule>
  </conditionalFormatting>
  <conditionalFormatting sqref="J31">
    <cfRule type="expression" dxfId="40" priority="7">
      <formula>H31&gt;I31</formula>
    </cfRule>
  </conditionalFormatting>
  <conditionalFormatting sqref="J33">
    <cfRule type="expression" dxfId="39" priority="6">
      <formula>H33&gt;I33</formula>
    </cfRule>
  </conditionalFormatting>
  <conditionalFormatting sqref="M29:O33">
    <cfRule type="cellIs" dxfId="38" priority="5" operator="equal">
      <formula>2</formula>
    </cfRule>
  </conditionalFormatting>
  <conditionalFormatting sqref="F29:I33">
    <cfRule type="expression" dxfId="37" priority="1">
      <formula>F29 &lt; 0.65</formula>
    </cfRule>
    <cfRule type="expression" dxfId="36" priority="2">
      <formula>AND(0.65 &lt;= F29,F29&lt;0.75)</formula>
    </cfRule>
    <cfRule type="expression" dxfId="35" priority="3">
      <formula>AND(0.75&lt;=F29,F29&lt;0.8)</formula>
    </cfRule>
  </conditionalFormatting>
  <conditionalFormatting sqref="F29:I33">
    <cfRule type="expression" dxfId="34" priority="4" stopIfTrue="1">
      <formula>F29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tabSelected="1" zoomScaleNormal="10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29" sqref="I29:I31"/>
    </sheetView>
  </sheetViews>
  <sheetFormatPr defaultColWidth="9" defaultRowHeight="11.25" outlineLevelCol="1" x14ac:dyDescent="0.15"/>
  <cols>
    <col min="1" max="1" width="13.37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7" width="8.875" style="1" customWidth="1"/>
    <col min="8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25" style="46" bestFit="1" customWidth="1"/>
    <col min="17" max="20" width="2.625" style="44" customWidth="1"/>
    <col min="21" max="16384" width="9" style="44"/>
  </cols>
  <sheetData>
    <row r="1" spans="1:18" ht="17.25" x14ac:dyDescent="0.15">
      <c r="D1" s="83" t="s">
        <v>3</v>
      </c>
      <c r="E1" s="83"/>
      <c r="F1" s="83"/>
      <c r="G1" s="83"/>
    </row>
    <row r="2" spans="1:18" ht="12" thickBot="1" x14ac:dyDescent="0.2">
      <c r="D2" s="1"/>
      <c r="E2" s="1"/>
      <c r="H2" s="4" t="s">
        <v>8</v>
      </c>
    </row>
    <row r="3" spans="1:18" s="2" customFormat="1" x14ac:dyDescent="0.15">
      <c r="B3" s="1"/>
      <c r="D3" s="84" t="s">
        <v>4</v>
      </c>
      <c r="E3" s="23" t="s">
        <v>17</v>
      </c>
      <c r="H3" s="7" t="s">
        <v>10</v>
      </c>
      <c r="J3" s="44" t="s">
        <v>5</v>
      </c>
      <c r="K3" s="15" t="s">
        <v>15</v>
      </c>
      <c r="M3" s="44">
        <f>COUNTIF(M$9:M$38,"=2")</f>
        <v>0</v>
      </c>
      <c r="N3" s="44">
        <f>COUNTIF(N$9:N$38,"=2")</f>
        <v>0</v>
      </c>
      <c r="O3" s="44">
        <f>COUNTIF(O$9:O$38,"=2")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84"/>
      <c r="E4" s="22" t="s">
        <v>16</v>
      </c>
      <c r="H4" s="5" t="s">
        <v>9</v>
      </c>
      <c r="I4" s="1"/>
      <c r="J4" s="2" t="s">
        <v>6</v>
      </c>
      <c r="K4" s="17"/>
      <c r="M4" s="44">
        <f>COUNTIF(M$9:M$38,"=3")</f>
        <v>0</v>
      </c>
      <c r="N4" s="44">
        <f>COUNTIF(N$9:N$38,"=3")</f>
        <v>0</v>
      </c>
      <c r="O4" s="44">
        <f>COUNTIF(O$9:O$38,"=3")</f>
        <v>0</v>
      </c>
      <c r="P4" s="46"/>
      <c r="Q4" s="44" t="s">
        <v>20</v>
      </c>
      <c r="R4" s="44"/>
    </row>
    <row r="5" spans="1:18" x14ac:dyDescent="0.15">
      <c r="H5" s="43" t="s">
        <v>22</v>
      </c>
      <c r="J5" s="3" t="s">
        <v>7</v>
      </c>
    </row>
    <row r="6" spans="1:18" ht="12" thickBot="1" x14ac:dyDescent="0.2">
      <c r="F6" s="9"/>
      <c r="G6" s="9"/>
      <c r="J6" s="3"/>
    </row>
    <row r="7" spans="1:18" ht="12" thickBot="1" x14ac:dyDescent="0.2">
      <c r="C7" s="44" t="s">
        <v>62</v>
      </c>
      <c r="K7" s="15" t="s">
        <v>14</v>
      </c>
      <c r="M7" s="44" t="s">
        <v>18</v>
      </c>
    </row>
    <row r="8" spans="1:18" ht="12" thickBot="1" x14ac:dyDescent="0.2">
      <c r="A8" s="39" t="s">
        <v>23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44527</v>
      </c>
      <c r="G8" s="42">
        <v>44534</v>
      </c>
      <c r="H8" s="57">
        <v>44541</v>
      </c>
      <c r="I8" s="57">
        <v>44920</v>
      </c>
      <c r="J8" s="11" t="s">
        <v>13</v>
      </c>
      <c r="K8" s="16">
        <f>I8</f>
        <v>44920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24" t="s">
        <v>50</v>
      </c>
      <c r="B9" s="24">
        <v>1</v>
      </c>
      <c r="C9" s="26">
        <v>21090</v>
      </c>
      <c r="D9" s="30" t="s">
        <v>24</v>
      </c>
      <c r="E9" s="30"/>
      <c r="F9" s="53">
        <v>0.73499999999999999</v>
      </c>
      <c r="G9" s="53">
        <v>0.71599999999999997</v>
      </c>
      <c r="H9" s="61">
        <v>0.69299999999999995</v>
      </c>
      <c r="I9" s="61">
        <v>0.70299999999999996</v>
      </c>
      <c r="J9" s="35" t="str">
        <f t="shared" ref="J9:J39" si="0">IF(H9&lt;I9,$J$3,IF(H9=I9,$J$4,$J$5))</f>
        <v>↑</v>
      </c>
      <c r="K9" s="18">
        <v>214</v>
      </c>
      <c r="M9" s="47"/>
      <c r="N9" s="47"/>
      <c r="O9" s="47"/>
      <c r="Q9" s="50"/>
    </row>
    <row r="10" spans="1:18" x14ac:dyDescent="0.15">
      <c r="A10" s="12"/>
      <c r="B10" s="12"/>
      <c r="C10" s="27"/>
      <c r="D10" s="31"/>
      <c r="E10" s="31"/>
      <c r="F10" s="54"/>
      <c r="G10" s="54"/>
      <c r="H10" s="62"/>
      <c r="I10" s="62"/>
      <c r="J10" s="37" t="str">
        <f t="shared" si="0"/>
        <v>　→</v>
      </c>
      <c r="K10" s="19"/>
      <c r="M10" s="48"/>
      <c r="N10" s="48"/>
      <c r="O10" s="48"/>
      <c r="Q10" s="50"/>
    </row>
    <row r="11" spans="1:18" x14ac:dyDescent="0.15">
      <c r="A11" s="12"/>
      <c r="B11" s="12"/>
      <c r="C11" s="27"/>
      <c r="D11" s="31"/>
      <c r="E11" s="31"/>
      <c r="F11" s="54"/>
      <c r="G11" s="54"/>
      <c r="H11" s="62"/>
      <c r="I11" s="62"/>
      <c r="J11" s="37" t="str">
        <f t="shared" si="0"/>
        <v>　→</v>
      </c>
      <c r="K11" s="19"/>
      <c r="M11" s="48"/>
      <c r="N11" s="48"/>
      <c r="O11" s="48"/>
      <c r="Q11" s="52"/>
    </row>
    <row r="12" spans="1:18" x14ac:dyDescent="0.15">
      <c r="A12" s="12"/>
      <c r="B12" s="12"/>
      <c r="C12" s="27"/>
      <c r="D12" s="31"/>
      <c r="E12" s="31"/>
      <c r="F12" s="54"/>
      <c r="G12" s="54"/>
      <c r="H12" s="62"/>
      <c r="I12" s="62"/>
      <c r="J12" s="37" t="str">
        <f t="shared" si="0"/>
        <v>　→</v>
      </c>
      <c r="K12" s="19"/>
      <c r="M12" s="48"/>
      <c r="N12" s="48"/>
      <c r="O12" s="48"/>
      <c r="Q12" s="50"/>
    </row>
    <row r="13" spans="1:18" x14ac:dyDescent="0.15">
      <c r="A13" s="12"/>
      <c r="B13" s="12"/>
      <c r="C13" s="28"/>
      <c r="D13" s="32"/>
      <c r="E13" s="32"/>
      <c r="F13" s="55"/>
      <c r="G13" s="55"/>
      <c r="H13" s="63"/>
      <c r="I13" s="63"/>
      <c r="J13" s="38" t="str">
        <f t="shared" si="0"/>
        <v>　→</v>
      </c>
      <c r="K13" s="20"/>
      <c r="M13" s="49"/>
      <c r="N13" s="49"/>
      <c r="O13" s="49"/>
      <c r="Q13" s="58"/>
    </row>
    <row r="14" spans="1:18" x14ac:dyDescent="0.15">
      <c r="A14" s="65" t="s">
        <v>25</v>
      </c>
      <c r="B14" s="14">
        <v>1</v>
      </c>
      <c r="C14" s="29">
        <v>21003</v>
      </c>
      <c r="D14" s="33" t="s">
        <v>26</v>
      </c>
      <c r="E14" s="33" t="s">
        <v>27</v>
      </c>
      <c r="F14" s="56">
        <v>0.98263888888888884</v>
      </c>
      <c r="G14" s="56">
        <v>0.98263888888888884</v>
      </c>
      <c r="H14" s="64">
        <v>0.98499999999999999</v>
      </c>
      <c r="I14" s="64">
        <v>0.98499999999999999</v>
      </c>
      <c r="J14" s="36" t="str">
        <f t="shared" si="0"/>
        <v>　→</v>
      </c>
      <c r="K14" s="21">
        <v>10</v>
      </c>
      <c r="M14" s="47"/>
      <c r="N14" s="47"/>
      <c r="O14" s="47"/>
      <c r="Q14" s="58"/>
    </row>
    <row r="15" spans="1:18" x14ac:dyDescent="0.15">
      <c r="A15" s="66" t="s">
        <v>25</v>
      </c>
      <c r="B15" s="12">
        <v>2</v>
      </c>
      <c r="C15" s="27">
        <v>21004</v>
      </c>
      <c r="D15" s="31" t="s">
        <v>28</v>
      </c>
      <c r="E15" s="31" t="s">
        <v>29</v>
      </c>
      <c r="F15" s="54">
        <v>1</v>
      </c>
      <c r="G15" s="54">
        <v>1</v>
      </c>
      <c r="H15" s="62">
        <v>1</v>
      </c>
      <c r="I15" s="62">
        <v>1</v>
      </c>
      <c r="J15" s="37" t="str">
        <f t="shared" si="0"/>
        <v>　→</v>
      </c>
      <c r="K15" s="19">
        <v>0</v>
      </c>
      <c r="M15" s="48"/>
      <c r="N15" s="48"/>
      <c r="O15" s="48"/>
      <c r="Q15" s="58"/>
    </row>
    <row r="16" spans="1:18" x14ac:dyDescent="0.15">
      <c r="A16" s="66" t="s">
        <v>25</v>
      </c>
      <c r="B16" s="12">
        <v>3</v>
      </c>
      <c r="C16" s="27">
        <v>21008</v>
      </c>
      <c r="D16" s="31" t="s">
        <v>30</v>
      </c>
      <c r="E16" s="31" t="s">
        <v>31</v>
      </c>
      <c r="F16" s="54">
        <v>1</v>
      </c>
      <c r="G16" s="54">
        <v>1</v>
      </c>
      <c r="H16" s="62">
        <v>1</v>
      </c>
      <c r="I16" s="62">
        <v>1</v>
      </c>
      <c r="J16" s="37" t="str">
        <f t="shared" si="0"/>
        <v>　→</v>
      </c>
      <c r="K16" s="60">
        <v>0</v>
      </c>
      <c r="M16" s="48"/>
      <c r="N16" s="48"/>
      <c r="O16" s="48"/>
      <c r="Q16" s="50"/>
    </row>
    <row r="17" spans="1:17" x14ac:dyDescent="0.15">
      <c r="A17" s="76" t="s">
        <v>25</v>
      </c>
      <c r="B17" s="69">
        <v>4</v>
      </c>
      <c r="C17" s="77">
        <v>21028</v>
      </c>
      <c r="D17" s="78" t="s">
        <v>32</v>
      </c>
      <c r="E17" s="78" t="s">
        <v>33</v>
      </c>
      <c r="F17" s="79"/>
      <c r="G17" s="79"/>
      <c r="H17" s="80"/>
      <c r="I17" s="80"/>
      <c r="J17" s="81" t="str">
        <f t="shared" si="0"/>
        <v>　→</v>
      </c>
      <c r="K17" s="82">
        <v>0</v>
      </c>
      <c r="M17" s="48"/>
      <c r="N17" s="48"/>
      <c r="O17" s="48"/>
      <c r="Q17" s="52"/>
    </row>
    <row r="18" spans="1:17" x14ac:dyDescent="0.15">
      <c r="A18" s="67" t="s">
        <v>25</v>
      </c>
      <c r="B18" s="12">
        <v>5</v>
      </c>
      <c r="C18" s="28">
        <v>21036</v>
      </c>
      <c r="D18" s="32" t="s">
        <v>34</v>
      </c>
      <c r="E18" s="32" t="s">
        <v>35</v>
      </c>
      <c r="F18" s="55">
        <v>0.50868055555555558</v>
      </c>
      <c r="G18" s="55">
        <v>0.50868055555555558</v>
      </c>
      <c r="H18" s="63">
        <v>0.44</v>
      </c>
      <c r="I18" s="63">
        <v>0.45800000000000002</v>
      </c>
      <c r="J18" s="38" t="str">
        <f t="shared" si="0"/>
        <v>↑</v>
      </c>
      <c r="K18" s="20">
        <v>386</v>
      </c>
      <c r="M18" s="49"/>
      <c r="N18" s="49"/>
      <c r="O18" s="49"/>
      <c r="Q18" s="50"/>
    </row>
    <row r="19" spans="1:17" x14ac:dyDescent="0.15">
      <c r="A19" s="65" t="s">
        <v>25</v>
      </c>
      <c r="B19" s="12">
        <v>6</v>
      </c>
      <c r="C19" s="29">
        <v>21041</v>
      </c>
      <c r="D19" s="33" t="s">
        <v>36</v>
      </c>
      <c r="E19" s="33" t="s">
        <v>37</v>
      </c>
      <c r="F19" s="56">
        <v>1</v>
      </c>
      <c r="G19" s="56">
        <v>1</v>
      </c>
      <c r="H19" s="64">
        <v>1</v>
      </c>
      <c r="I19" s="64">
        <v>1</v>
      </c>
      <c r="J19" s="36" t="str">
        <f t="shared" si="0"/>
        <v>　→</v>
      </c>
      <c r="K19" s="21">
        <v>0</v>
      </c>
      <c r="M19" s="47"/>
      <c r="N19" s="47"/>
      <c r="O19" s="47"/>
      <c r="Q19" s="50"/>
    </row>
    <row r="20" spans="1:17" ht="13.5" customHeight="1" x14ac:dyDescent="0.15">
      <c r="A20" s="66" t="s">
        <v>25</v>
      </c>
      <c r="B20" s="12">
        <v>7</v>
      </c>
      <c r="C20" s="27">
        <v>21049</v>
      </c>
      <c r="D20" s="31" t="s">
        <v>38</v>
      </c>
      <c r="E20" s="31" t="s">
        <v>39</v>
      </c>
      <c r="F20" s="54">
        <v>0.93229166666666663</v>
      </c>
      <c r="G20" s="54">
        <v>0.93229166666666663</v>
      </c>
      <c r="H20" s="62">
        <v>0.90900000000000003</v>
      </c>
      <c r="I20" s="62">
        <v>0.91200000000000003</v>
      </c>
      <c r="J20" s="37" t="str">
        <f t="shared" si="0"/>
        <v>↑</v>
      </c>
      <c r="K20" s="19">
        <v>59</v>
      </c>
      <c r="M20" s="48"/>
      <c r="N20" s="48"/>
      <c r="O20" s="48"/>
      <c r="Q20" s="50"/>
    </row>
    <row r="21" spans="1:17" ht="13.5" customHeight="1" x14ac:dyDescent="0.15">
      <c r="A21" s="66" t="s">
        <v>25</v>
      </c>
      <c r="B21" s="12">
        <v>8</v>
      </c>
      <c r="C21" s="27">
        <v>21061</v>
      </c>
      <c r="D21" s="31" t="s">
        <v>40</v>
      </c>
      <c r="E21" s="31" t="s">
        <v>41</v>
      </c>
      <c r="F21" s="54">
        <v>0.99305555555555558</v>
      </c>
      <c r="G21" s="54">
        <v>0.99305555555555558</v>
      </c>
      <c r="H21" s="62">
        <v>0.99399999999999999</v>
      </c>
      <c r="I21" s="62">
        <v>0.99399999999999999</v>
      </c>
      <c r="J21" s="37" t="str">
        <f t="shared" si="0"/>
        <v>　→</v>
      </c>
      <c r="K21" s="19">
        <v>4</v>
      </c>
      <c r="M21" s="48"/>
      <c r="N21" s="48"/>
      <c r="O21" s="48"/>
      <c r="Q21" s="59"/>
    </row>
    <row r="22" spans="1:17" ht="13.5" customHeight="1" x14ac:dyDescent="0.15">
      <c r="A22" s="66" t="s">
        <v>25</v>
      </c>
      <c r="B22" s="12">
        <v>9</v>
      </c>
      <c r="C22" s="27">
        <v>21071</v>
      </c>
      <c r="D22" s="31" t="s">
        <v>42</v>
      </c>
      <c r="E22" s="31" t="s">
        <v>43</v>
      </c>
      <c r="F22" s="54">
        <v>0.50347222222222221</v>
      </c>
      <c r="G22" s="54">
        <v>0.50347222222222221</v>
      </c>
      <c r="H22" s="62">
        <v>0.41499999999999998</v>
      </c>
      <c r="I22" s="62">
        <v>0.434</v>
      </c>
      <c r="J22" s="37" t="str">
        <f t="shared" si="0"/>
        <v>↑</v>
      </c>
      <c r="K22" s="19">
        <v>450</v>
      </c>
      <c r="M22" s="48"/>
      <c r="N22" s="48"/>
      <c r="O22" s="48"/>
      <c r="Q22" s="50"/>
    </row>
    <row r="23" spans="1:17" ht="14.25" customHeight="1" x14ac:dyDescent="0.15">
      <c r="A23" s="67" t="s">
        <v>25</v>
      </c>
      <c r="B23" s="12">
        <v>10</v>
      </c>
      <c r="C23" s="28">
        <v>21074</v>
      </c>
      <c r="D23" s="32" t="s">
        <v>44</v>
      </c>
      <c r="E23" s="32" t="s">
        <v>45</v>
      </c>
      <c r="F23" s="55">
        <v>0.66666666666666663</v>
      </c>
      <c r="G23" s="55">
        <v>0.66666666666666663</v>
      </c>
      <c r="H23" s="63">
        <v>0.55900000000000005</v>
      </c>
      <c r="I23" s="63">
        <v>0.57299999999999995</v>
      </c>
      <c r="J23" s="38" t="str">
        <f t="shared" si="0"/>
        <v>↑</v>
      </c>
      <c r="K23" s="20">
        <v>290</v>
      </c>
      <c r="M23" s="49"/>
      <c r="N23" s="49"/>
      <c r="O23" s="49"/>
      <c r="Q23" s="50"/>
    </row>
    <row r="24" spans="1:17" x14ac:dyDescent="0.15">
      <c r="A24" s="68" t="s">
        <v>25</v>
      </c>
      <c r="B24" s="69">
        <v>11</v>
      </c>
      <c r="C24" s="70">
        <v>21083</v>
      </c>
      <c r="D24" s="71" t="s">
        <v>46</v>
      </c>
      <c r="E24" s="71" t="s">
        <v>66</v>
      </c>
      <c r="F24" s="72"/>
      <c r="G24" s="72"/>
      <c r="H24" s="73"/>
      <c r="I24" s="73"/>
      <c r="J24" s="74" t="str">
        <f t="shared" si="0"/>
        <v>　→</v>
      </c>
      <c r="K24" s="75">
        <v>0</v>
      </c>
      <c r="M24" s="47"/>
      <c r="N24" s="47"/>
      <c r="O24" s="47"/>
      <c r="Q24" s="52"/>
    </row>
    <row r="25" spans="1:17" s="45" customFormat="1" x14ac:dyDescent="0.15">
      <c r="A25" s="66" t="s">
        <v>25</v>
      </c>
      <c r="B25" s="12">
        <v>12</v>
      </c>
      <c r="C25" s="27">
        <v>21087</v>
      </c>
      <c r="D25" s="31" t="s">
        <v>47</v>
      </c>
      <c r="E25" s="31" t="s">
        <v>67</v>
      </c>
      <c r="F25" s="54">
        <v>0.4236111111111111</v>
      </c>
      <c r="G25" s="54">
        <v>0.4236111111111111</v>
      </c>
      <c r="H25" s="62">
        <v>0.35299999999999998</v>
      </c>
      <c r="I25" s="62">
        <v>0.375</v>
      </c>
      <c r="J25" s="37" t="str">
        <f t="shared" si="0"/>
        <v>↑</v>
      </c>
      <c r="K25" s="19">
        <v>465</v>
      </c>
      <c r="M25" s="48"/>
      <c r="N25" s="48"/>
      <c r="O25" s="48"/>
      <c r="P25" s="46"/>
      <c r="Q25" s="51"/>
    </row>
    <row r="26" spans="1:17" x14ac:dyDescent="0.15">
      <c r="A26" s="12" t="s">
        <v>68</v>
      </c>
      <c r="B26" s="12">
        <v>2</v>
      </c>
      <c r="C26" s="27">
        <v>21068</v>
      </c>
      <c r="D26" s="31" t="s">
        <v>57</v>
      </c>
      <c r="E26" s="31" t="s">
        <v>58</v>
      </c>
      <c r="F26" s="54">
        <v>0.80886075949367087</v>
      </c>
      <c r="G26" s="54">
        <v>0.78349282296650713</v>
      </c>
      <c r="H26" s="62">
        <v>0.749</v>
      </c>
      <c r="I26" s="62">
        <v>0.76300000000000001</v>
      </c>
      <c r="J26" s="37" t="str">
        <f t="shared" si="0"/>
        <v>↑</v>
      </c>
      <c r="K26" s="19">
        <v>250</v>
      </c>
      <c r="M26" s="48"/>
      <c r="N26" s="48"/>
      <c r="O26" s="48"/>
      <c r="Q26" s="50"/>
    </row>
    <row r="27" spans="1:17" x14ac:dyDescent="0.15">
      <c r="A27" s="66" t="s">
        <v>68</v>
      </c>
      <c r="B27" s="12">
        <v>4</v>
      </c>
      <c r="C27" s="27">
        <v>21096</v>
      </c>
      <c r="D27" s="31" t="s">
        <v>60</v>
      </c>
      <c r="E27" s="31" t="s">
        <v>64</v>
      </c>
      <c r="F27" s="54">
        <v>0.98227848101265824</v>
      </c>
      <c r="G27" s="54">
        <v>0.96889952153110048</v>
      </c>
      <c r="H27" s="62">
        <v>0.95599999999999996</v>
      </c>
      <c r="I27" s="62">
        <v>0.92300000000000004</v>
      </c>
      <c r="J27" s="37" t="str">
        <f t="shared" si="0"/>
        <v>　　↓</v>
      </c>
      <c r="K27" s="19">
        <v>72</v>
      </c>
      <c r="M27" s="48"/>
      <c r="N27" s="48"/>
      <c r="O27" s="48"/>
      <c r="Q27" s="52"/>
    </row>
    <row r="28" spans="1:17" x14ac:dyDescent="0.15">
      <c r="A28" s="13"/>
      <c r="B28" s="13"/>
      <c r="C28" s="28"/>
      <c r="D28" s="32"/>
      <c r="E28" s="32"/>
      <c r="F28" s="55"/>
      <c r="G28" s="55"/>
      <c r="H28" s="63"/>
      <c r="I28" s="63"/>
      <c r="J28" s="38" t="str">
        <f t="shared" si="0"/>
        <v>　→</v>
      </c>
      <c r="K28" s="20"/>
      <c r="M28" s="49"/>
      <c r="N28" s="49"/>
      <c r="O28" s="49"/>
      <c r="Q28" s="50"/>
    </row>
    <row r="29" spans="1:17" x14ac:dyDescent="0.15">
      <c r="A29" s="65" t="s">
        <v>51</v>
      </c>
      <c r="B29" s="12">
        <v>1</v>
      </c>
      <c r="C29" s="29">
        <v>21038</v>
      </c>
      <c r="D29" s="33" t="s">
        <v>55</v>
      </c>
      <c r="E29" s="33" t="s">
        <v>56</v>
      </c>
      <c r="F29" s="56">
        <v>0.99746835443037973</v>
      </c>
      <c r="G29" s="56">
        <v>0.99760765550239239</v>
      </c>
      <c r="H29" s="64">
        <v>0.97099999999999997</v>
      </c>
      <c r="I29" s="64">
        <v>0.96199999999999997</v>
      </c>
      <c r="J29" s="36" t="str">
        <f t="shared" si="0"/>
        <v>　　↓</v>
      </c>
      <c r="K29" s="21">
        <v>36</v>
      </c>
      <c r="M29" s="47"/>
      <c r="N29" s="47"/>
      <c r="O29" s="47"/>
      <c r="Q29" s="52"/>
    </row>
    <row r="30" spans="1:17" s="45" customFormat="1" x14ac:dyDescent="0.15">
      <c r="A30" s="66" t="s">
        <v>51</v>
      </c>
      <c r="B30" s="12">
        <v>3</v>
      </c>
      <c r="C30" s="27">
        <v>21091</v>
      </c>
      <c r="D30" s="31" t="s">
        <v>59</v>
      </c>
      <c r="E30" s="31" t="s">
        <v>63</v>
      </c>
      <c r="F30" s="54">
        <v>0.91645569620253164</v>
      </c>
      <c r="G30" s="54">
        <v>0.91148325358851678</v>
      </c>
      <c r="H30" s="62">
        <v>0.91</v>
      </c>
      <c r="I30" s="62">
        <v>0.91300000000000003</v>
      </c>
      <c r="J30" s="37"/>
      <c r="K30" s="19">
        <v>82</v>
      </c>
      <c r="M30" s="48"/>
      <c r="N30" s="48"/>
      <c r="O30" s="48"/>
      <c r="P30" s="46"/>
      <c r="Q30" s="51"/>
    </row>
    <row r="31" spans="1:17" x14ac:dyDescent="0.15">
      <c r="A31" s="66" t="s">
        <v>51</v>
      </c>
      <c r="B31" s="12">
        <v>5</v>
      </c>
      <c r="C31" s="27">
        <v>21099</v>
      </c>
      <c r="D31" s="31" t="s">
        <v>61</v>
      </c>
      <c r="E31" s="31" t="s">
        <v>65</v>
      </c>
      <c r="F31" s="54">
        <v>0.98354430379746838</v>
      </c>
      <c r="G31" s="54">
        <v>0.97368421052631582</v>
      </c>
      <c r="H31" s="62">
        <v>0.97399999999999998</v>
      </c>
      <c r="I31" s="62">
        <v>0.96799999999999997</v>
      </c>
      <c r="J31" s="37" t="str">
        <f t="shared" si="0"/>
        <v>　　↓</v>
      </c>
      <c r="K31" s="19">
        <v>30</v>
      </c>
      <c r="M31" s="48"/>
      <c r="N31" s="48"/>
      <c r="O31" s="48"/>
      <c r="Q31" s="50"/>
    </row>
    <row r="32" spans="1:17" x14ac:dyDescent="0.15">
      <c r="A32" s="66"/>
      <c r="B32" s="12"/>
      <c r="C32" s="27"/>
      <c r="D32" s="31"/>
      <c r="E32" s="31"/>
      <c r="F32" s="54"/>
      <c r="G32" s="54"/>
      <c r="H32" s="62"/>
      <c r="I32" s="62"/>
      <c r="J32" s="37" t="str">
        <f t="shared" si="0"/>
        <v>　→</v>
      </c>
      <c r="K32" s="19"/>
      <c r="M32" s="48"/>
      <c r="N32" s="48"/>
      <c r="O32" s="48"/>
      <c r="Q32" s="52"/>
    </row>
    <row r="33" spans="1:17" x14ac:dyDescent="0.15">
      <c r="A33" s="67"/>
      <c r="B33" s="13"/>
      <c r="C33" s="28"/>
      <c r="D33" s="32"/>
      <c r="E33" s="32"/>
      <c r="F33" s="55"/>
      <c r="G33" s="55"/>
      <c r="H33" s="63"/>
      <c r="I33" s="63"/>
      <c r="J33" s="38" t="str">
        <f t="shared" si="0"/>
        <v>　→</v>
      </c>
      <c r="K33" s="20"/>
      <c r="M33" s="49"/>
      <c r="N33" s="49"/>
      <c r="O33" s="49"/>
      <c r="Q33" s="50"/>
    </row>
    <row r="34" spans="1:17" x14ac:dyDescent="0.15">
      <c r="A34" s="14"/>
      <c r="B34" s="14"/>
      <c r="C34" s="29"/>
      <c r="D34" s="33"/>
      <c r="E34" s="33"/>
      <c r="F34" s="56"/>
      <c r="G34" s="56"/>
      <c r="H34" s="64"/>
      <c r="I34" s="64"/>
      <c r="J34" s="36" t="str">
        <f t="shared" si="0"/>
        <v>　→</v>
      </c>
      <c r="K34" s="21"/>
      <c r="M34" s="47"/>
      <c r="N34" s="47"/>
      <c r="O34" s="47"/>
      <c r="Q34" s="52"/>
    </row>
    <row r="35" spans="1:17" x14ac:dyDescent="0.15">
      <c r="A35" s="12"/>
      <c r="B35" s="12"/>
      <c r="C35" s="27"/>
      <c r="D35" s="31"/>
      <c r="E35" s="31"/>
      <c r="F35" s="54"/>
      <c r="G35" s="54"/>
      <c r="H35" s="62"/>
      <c r="I35" s="62"/>
      <c r="J35" s="37" t="str">
        <f t="shared" si="0"/>
        <v>　→</v>
      </c>
      <c r="K35" s="19"/>
      <c r="M35" s="48"/>
      <c r="N35" s="48"/>
      <c r="O35" s="48"/>
      <c r="Q35" s="50"/>
    </row>
    <row r="36" spans="1:17" x14ac:dyDescent="0.15">
      <c r="A36" s="12"/>
      <c r="B36" s="12"/>
      <c r="C36" s="27"/>
      <c r="D36" s="31"/>
      <c r="E36" s="31"/>
      <c r="F36" s="54"/>
      <c r="G36" s="54"/>
      <c r="H36" s="62"/>
      <c r="I36" s="62"/>
      <c r="J36" s="37" t="str">
        <f t="shared" si="0"/>
        <v>　→</v>
      </c>
      <c r="K36" s="19"/>
      <c r="M36" s="48"/>
      <c r="N36" s="48"/>
      <c r="O36" s="48"/>
      <c r="Q36" s="52"/>
    </row>
    <row r="37" spans="1:17" x14ac:dyDescent="0.15">
      <c r="A37" s="12"/>
      <c r="B37" s="12"/>
      <c r="C37" s="27"/>
      <c r="D37" s="31"/>
      <c r="E37" s="31"/>
      <c r="F37" s="54"/>
      <c r="G37" s="54"/>
      <c r="H37" s="62"/>
      <c r="I37" s="62"/>
      <c r="J37" s="37" t="str">
        <f t="shared" si="0"/>
        <v>　→</v>
      </c>
      <c r="K37" s="19"/>
      <c r="M37" s="48"/>
      <c r="N37" s="48"/>
      <c r="O37" s="48"/>
      <c r="Q37" s="50"/>
    </row>
    <row r="38" spans="1:17" ht="12" thickBot="1" x14ac:dyDescent="0.2">
      <c r="A38" s="13"/>
      <c r="B38" s="13" t="str">
        <f t="shared" ref="B38" si="1">IF(C38&lt;&gt;"",B37+1,"")</f>
        <v/>
      </c>
      <c r="C38" s="28"/>
      <c r="D38" s="32"/>
      <c r="E38" s="32"/>
      <c r="F38" s="55"/>
      <c r="G38" s="55"/>
      <c r="H38" s="63"/>
      <c r="I38" s="63"/>
      <c r="J38" s="38" t="str">
        <f t="shared" si="0"/>
        <v>　→</v>
      </c>
      <c r="K38" s="20"/>
      <c r="M38" s="49"/>
      <c r="N38" s="49"/>
      <c r="O38" s="49"/>
      <c r="Q38" s="50"/>
    </row>
    <row r="39" spans="1:17" ht="12" thickBot="1" x14ac:dyDescent="0.2">
      <c r="E39" s="34" t="s">
        <v>12</v>
      </c>
      <c r="F39" s="25">
        <v>0.83962651635021091</v>
      </c>
      <c r="G39" s="25">
        <v>0.83509900817384342</v>
      </c>
      <c r="H39" s="25">
        <v>0.81025000000000003</v>
      </c>
      <c r="I39" s="25">
        <f>AVERAGE(I9:I38)</f>
        <v>0.81018749999999995</v>
      </c>
      <c r="J39" s="10" t="str">
        <f t="shared" si="0"/>
        <v>　　↓</v>
      </c>
      <c r="Q39" s="50"/>
    </row>
    <row r="40" spans="1:17" x14ac:dyDescent="0.15">
      <c r="F40" s="6"/>
      <c r="G40" s="6"/>
      <c r="H40" s="6"/>
      <c r="I40" s="6"/>
      <c r="Q40" s="50"/>
    </row>
  </sheetData>
  <autoFilter ref="A8:T8"/>
  <sortState ref="A29:I33">
    <sortCondition ref="A29:A33"/>
  </sortState>
  <mergeCells count="2">
    <mergeCell ref="D1:G1"/>
    <mergeCell ref="D3:D4"/>
  </mergeCells>
  <phoneticPr fontId="3"/>
  <conditionalFormatting sqref="J22 J27 J37">
    <cfRule type="expression" dxfId="33" priority="34">
      <formula>H22&gt;I22</formula>
    </cfRule>
  </conditionalFormatting>
  <conditionalFormatting sqref="J10:J18">
    <cfRule type="expression" dxfId="32" priority="33">
      <formula>H10&gt;I10</formula>
    </cfRule>
  </conditionalFormatting>
  <conditionalFormatting sqref="J39">
    <cfRule type="expression" dxfId="31" priority="32">
      <formula>H39&gt;I39</formula>
    </cfRule>
  </conditionalFormatting>
  <conditionalFormatting sqref="F39:I39">
    <cfRule type="expression" dxfId="30" priority="29">
      <formula>AND(0.75&lt;=F39,F39&lt;0.8)</formula>
    </cfRule>
    <cfRule type="expression" dxfId="29" priority="30">
      <formula>AND(0.65 &lt;= F39,F39&lt;0.75)</formula>
    </cfRule>
    <cfRule type="expression" dxfId="28" priority="31">
      <formula>F39 &lt; 0.65</formula>
    </cfRule>
  </conditionalFormatting>
  <conditionalFormatting sqref="J19:J20">
    <cfRule type="expression" dxfId="27" priority="28">
      <formula>H19&gt;I19</formula>
    </cfRule>
  </conditionalFormatting>
  <conditionalFormatting sqref="J9">
    <cfRule type="expression" dxfId="26" priority="27">
      <formula>H9&gt;I9</formula>
    </cfRule>
  </conditionalFormatting>
  <conditionalFormatting sqref="J21">
    <cfRule type="expression" dxfId="25" priority="26">
      <formula>H21&gt;I21</formula>
    </cfRule>
  </conditionalFormatting>
  <conditionalFormatting sqref="J23">
    <cfRule type="expression" dxfId="24" priority="25">
      <formula>H23&gt;I23</formula>
    </cfRule>
  </conditionalFormatting>
  <conditionalFormatting sqref="J24:J25">
    <cfRule type="expression" dxfId="23" priority="24">
      <formula>H24&gt;I24</formula>
    </cfRule>
  </conditionalFormatting>
  <conditionalFormatting sqref="J26">
    <cfRule type="expression" dxfId="22" priority="23">
      <formula>H26&gt;I26</formula>
    </cfRule>
  </conditionalFormatting>
  <conditionalFormatting sqref="J28">
    <cfRule type="expression" dxfId="21" priority="22">
      <formula>H28&gt;I28</formula>
    </cfRule>
  </conditionalFormatting>
  <conditionalFormatting sqref="J34:J35">
    <cfRule type="expression" dxfId="20" priority="21">
      <formula>H34&gt;I34</formula>
    </cfRule>
  </conditionalFormatting>
  <conditionalFormatting sqref="J36">
    <cfRule type="expression" dxfId="19" priority="20">
      <formula>H36&gt;I36</formula>
    </cfRule>
  </conditionalFormatting>
  <conditionalFormatting sqref="J38">
    <cfRule type="expression" dxfId="18" priority="19">
      <formula>H38&gt;I38</formula>
    </cfRule>
  </conditionalFormatting>
  <conditionalFormatting sqref="M9:O28 M34:O38">
    <cfRule type="cellIs" dxfId="17" priority="18" operator="equal">
      <formula>2</formula>
    </cfRule>
  </conditionalFormatting>
  <conditionalFormatting sqref="F9:I26 F34:I38 F28:I28">
    <cfRule type="expression" dxfId="16" priority="14">
      <formula>F9 &lt; 0.65</formula>
    </cfRule>
    <cfRule type="expression" dxfId="15" priority="15">
      <formula>AND(0.65 &lt;= F9,F9&lt;0.75)</formula>
    </cfRule>
    <cfRule type="expression" dxfId="14" priority="16">
      <formula>AND(0.75&lt;=F9,F9&lt;0.8)</formula>
    </cfRule>
  </conditionalFormatting>
  <conditionalFormatting sqref="F9:I26 F34:I38 F28:I28">
    <cfRule type="expression" dxfId="13" priority="17" stopIfTrue="1">
      <formula>F9 &lt; 0.85</formula>
    </cfRule>
  </conditionalFormatting>
  <conditionalFormatting sqref="J32">
    <cfRule type="expression" dxfId="12" priority="13">
      <formula>H32&gt;I32</formula>
    </cfRule>
  </conditionalFormatting>
  <conditionalFormatting sqref="J29:J30">
    <cfRule type="expression" dxfId="11" priority="12">
      <formula>H29&gt;I29</formula>
    </cfRule>
  </conditionalFormatting>
  <conditionalFormatting sqref="J31">
    <cfRule type="expression" dxfId="10" priority="11">
      <formula>H31&gt;I31</formula>
    </cfRule>
  </conditionalFormatting>
  <conditionalFormatting sqref="J33">
    <cfRule type="expression" dxfId="9" priority="10">
      <formula>H33&gt;I33</formula>
    </cfRule>
  </conditionalFormatting>
  <conditionalFormatting sqref="M29:O33">
    <cfRule type="cellIs" dxfId="8" priority="9" operator="equal">
      <formula>2</formula>
    </cfRule>
  </conditionalFormatting>
  <conditionalFormatting sqref="F29:I33">
    <cfRule type="expression" dxfId="7" priority="5">
      <formula>F29 &lt; 0.65</formula>
    </cfRule>
    <cfRule type="expression" dxfId="6" priority="6">
      <formula>AND(0.65 &lt;= F29,F29&lt;0.75)</formula>
    </cfRule>
    <cfRule type="expression" dxfId="5" priority="7">
      <formula>AND(0.75&lt;=F29,F29&lt;0.8)</formula>
    </cfRule>
  </conditionalFormatting>
  <conditionalFormatting sqref="F29:I33">
    <cfRule type="expression" dxfId="4" priority="8" stopIfTrue="1">
      <formula>F29 &lt; 0.85</formula>
    </cfRule>
  </conditionalFormatting>
  <conditionalFormatting sqref="F27:I27">
    <cfRule type="expression" dxfId="3" priority="1">
      <formula>F27 &lt; 0.65</formula>
    </cfRule>
    <cfRule type="expression" dxfId="2" priority="2">
      <formula>AND(0.65 &lt;= F27,F27&lt;0.75)</formula>
    </cfRule>
    <cfRule type="expression" dxfId="1" priority="3">
      <formula>AND(0.75&lt;=F27,F27&lt;0.8)</formula>
    </cfRule>
  </conditionalFormatting>
  <conditionalFormatting sqref="F27:I27">
    <cfRule type="expression" dxfId="0" priority="4" stopIfTrue="1">
      <formula>F27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Normal="10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U20" sqref="U20"/>
    </sheetView>
  </sheetViews>
  <sheetFormatPr defaultColWidth="9" defaultRowHeight="11.25" outlineLevelCol="1" x14ac:dyDescent="0.15"/>
  <cols>
    <col min="1" max="1" width="13.37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7" width="8.875" style="1" customWidth="1"/>
    <col min="8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25" style="46" bestFit="1" customWidth="1"/>
    <col min="17" max="20" width="2.625" style="44" customWidth="1"/>
    <col min="21" max="16384" width="9" style="44"/>
  </cols>
  <sheetData>
    <row r="1" spans="1:18" ht="17.25" x14ac:dyDescent="0.15">
      <c r="D1" s="83" t="s">
        <v>3</v>
      </c>
      <c r="E1" s="83"/>
      <c r="F1" s="83"/>
      <c r="G1" s="83"/>
    </row>
    <row r="2" spans="1:18" ht="12" thickBot="1" x14ac:dyDescent="0.2">
      <c r="D2" s="1"/>
      <c r="E2" s="1"/>
      <c r="H2" s="4" t="s">
        <v>8</v>
      </c>
    </row>
    <row r="3" spans="1:18" s="2" customFormat="1" x14ac:dyDescent="0.15">
      <c r="B3" s="1"/>
      <c r="D3" s="84" t="s">
        <v>4</v>
      </c>
      <c r="E3" s="23" t="s">
        <v>17</v>
      </c>
      <c r="H3" s="7" t="s">
        <v>10</v>
      </c>
      <c r="J3" s="44" t="s">
        <v>5</v>
      </c>
      <c r="K3" s="15" t="s">
        <v>15</v>
      </c>
      <c r="M3" s="44">
        <f>COUNTIF(M$9:M$38,"=2")</f>
        <v>0</v>
      </c>
      <c r="N3" s="44">
        <f>COUNTIF(N$9:N$38,"=2")</f>
        <v>0</v>
      </c>
      <c r="O3" s="44">
        <f>COUNTIF(O$9:O$38,"=2")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84"/>
      <c r="E4" s="22" t="s">
        <v>16</v>
      </c>
      <c r="H4" s="5" t="s">
        <v>9</v>
      </c>
      <c r="I4" s="1"/>
      <c r="J4" s="2" t="s">
        <v>6</v>
      </c>
      <c r="K4" s="17"/>
      <c r="M4" s="44">
        <f>COUNTIF(M$9:M$38,"=3")</f>
        <v>0</v>
      </c>
      <c r="N4" s="44">
        <f>COUNTIF(N$9:N$38,"=3")</f>
        <v>0</v>
      </c>
      <c r="O4" s="44">
        <f>COUNTIF(O$9:O$38,"=3")</f>
        <v>0</v>
      </c>
      <c r="P4" s="46"/>
      <c r="Q4" s="44" t="s">
        <v>20</v>
      </c>
      <c r="R4" s="44"/>
    </row>
    <row r="5" spans="1:18" x14ac:dyDescent="0.15">
      <c r="H5" s="43" t="s">
        <v>22</v>
      </c>
      <c r="J5" s="3" t="s">
        <v>7</v>
      </c>
    </row>
    <row r="6" spans="1:18" ht="12" thickBot="1" x14ac:dyDescent="0.2">
      <c r="F6" s="9"/>
      <c r="G6" s="9"/>
      <c r="J6" s="3"/>
    </row>
    <row r="7" spans="1:18" ht="12" thickBot="1" x14ac:dyDescent="0.2">
      <c r="C7" s="44" t="s">
        <v>62</v>
      </c>
      <c r="K7" s="15" t="s">
        <v>14</v>
      </c>
      <c r="M7" s="44" t="s">
        <v>18</v>
      </c>
    </row>
    <row r="8" spans="1:18" ht="12" thickBot="1" x14ac:dyDescent="0.2">
      <c r="A8" s="39" t="s">
        <v>23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44401</v>
      </c>
      <c r="G8" s="42">
        <v>44428</v>
      </c>
      <c r="H8" s="57">
        <v>44435</v>
      </c>
      <c r="I8" s="57">
        <f t="shared" ref="I8" si="0">H8+7</f>
        <v>44442</v>
      </c>
      <c r="J8" s="11" t="s">
        <v>13</v>
      </c>
      <c r="K8" s="16">
        <f>I8</f>
        <v>44442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24" t="s">
        <v>50</v>
      </c>
      <c r="B9" s="24">
        <v>1</v>
      </c>
      <c r="C9" s="26">
        <v>21090</v>
      </c>
      <c r="D9" s="30" t="s">
        <v>24</v>
      </c>
      <c r="E9" s="30"/>
      <c r="F9" s="53">
        <v>0.73099999999999998</v>
      </c>
      <c r="G9" s="53">
        <v>0.74</v>
      </c>
      <c r="H9" s="61">
        <v>0.8</v>
      </c>
      <c r="I9" s="61">
        <v>0.75900000000000001</v>
      </c>
      <c r="J9" s="35" t="str">
        <f t="shared" ref="J9:J39" si="1">IF(H9&lt;I9,$J$3,IF(H9=I9,$J$4,$J$5))</f>
        <v>　　↓</v>
      </c>
      <c r="K9" s="18">
        <v>104</v>
      </c>
      <c r="M9" s="47"/>
      <c r="N9" s="47"/>
      <c r="O9" s="47"/>
      <c r="Q9" s="50"/>
    </row>
    <row r="10" spans="1:18" x14ac:dyDescent="0.15">
      <c r="A10" s="12"/>
      <c r="B10" s="12"/>
      <c r="C10" s="27"/>
      <c r="D10" s="31"/>
      <c r="E10" s="31"/>
      <c r="F10" s="54"/>
      <c r="G10" s="54"/>
      <c r="H10" s="62"/>
      <c r="I10" s="62"/>
      <c r="J10" s="37" t="str">
        <f t="shared" si="1"/>
        <v>　→</v>
      </c>
      <c r="K10" s="19"/>
      <c r="M10" s="48"/>
      <c r="N10" s="48"/>
      <c r="O10" s="48"/>
      <c r="Q10" s="50"/>
    </row>
    <row r="11" spans="1:18" x14ac:dyDescent="0.15">
      <c r="A11" s="12"/>
      <c r="B11" s="12"/>
      <c r="C11" s="27"/>
      <c r="D11" s="31"/>
      <c r="E11" s="31"/>
      <c r="F11" s="54"/>
      <c r="G11" s="54"/>
      <c r="H11" s="62"/>
      <c r="I11" s="62"/>
      <c r="J11" s="37" t="str">
        <f t="shared" si="1"/>
        <v>　→</v>
      </c>
      <c r="K11" s="19"/>
      <c r="M11" s="48"/>
      <c r="N11" s="48"/>
      <c r="O11" s="48"/>
      <c r="Q11" s="52"/>
    </row>
    <row r="12" spans="1:18" x14ac:dyDescent="0.15">
      <c r="A12" s="12"/>
      <c r="B12" s="12"/>
      <c r="C12" s="27"/>
      <c r="D12" s="31"/>
      <c r="E12" s="31"/>
      <c r="F12" s="54"/>
      <c r="G12" s="54"/>
      <c r="H12" s="62"/>
      <c r="I12" s="62"/>
      <c r="J12" s="37" t="str">
        <f t="shared" si="1"/>
        <v>　→</v>
      </c>
      <c r="K12" s="19"/>
      <c r="M12" s="48"/>
      <c r="N12" s="48"/>
      <c r="O12" s="48"/>
      <c r="Q12" s="50"/>
    </row>
    <row r="13" spans="1:18" x14ac:dyDescent="0.15">
      <c r="A13" s="12"/>
      <c r="B13" s="12"/>
      <c r="C13" s="28"/>
      <c r="D13" s="32"/>
      <c r="E13" s="32"/>
      <c r="F13" s="55"/>
      <c r="G13" s="55"/>
      <c r="H13" s="63"/>
      <c r="I13" s="63"/>
      <c r="J13" s="38" t="str">
        <f t="shared" si="1"/>
        <v>　→</v>
      </c>
      <c r="K13" s="20"/>
      <c r="M13" s="49"/>
      <c r="N13" s="49"/>
      <c r="O13" s="49"/>
      <c r="Q13" s="58"/>
    </row>
    <row r="14" spans="1:18" x14ac:dyDescent="0.15">
      <c r="A14" s="65" t="s">
        <v>25</v>
      </c>
      <c r="B14" s="14">
        <v>1</v>
      </c>
      <c r="C14" s="29">
        <v>21003</v>
      </c>
      <c r="D14" s="33" t="s">
        <v>26</v>
      </c>
      <c r="E14" s="33" t="s">
        <v>27</v>
      </c>
      <c r="F14" s="56">
        <v>0.98148148148148151</v>
      </c>
      <c r="G14" s="56">
        <v>0.97142857142857142</v>
      </c>
      <c r="H14" s="64">
        <v>0.97142857142857142</v>
      </c>
      <c r="I14" s="64">
        <v>0.97448979591836737</v>
      </c>
      <c r="J14" s="36" t="str">
        <f t="shared" si="1"/>
        <v>↑</v>
      </c>
      <c r="K14" s="21">
        <v>10</v>
      </c>
      <c r="M14" s="47"/>
      <c r="N14" s="47"/>
      <c r="O14" s="47"/>
      <c r="Q14" s="58"/>
    </row>
    <row r="15" spans="1:18" x14ac:dyDescent="0.15">
      <c r="A15" s="66" t="s">
        <v>25</v>
      </c>
      <c r="B15" s="12">
        <v>2</v>
      </c>
      <c r="C15" s="27">
        <v>21004</v>
      </c>
      <c r="D15" s="31" t="s">
        <v>28</v>
      </c>
      <c r="E15" s="31" t="s">
        <v>29</v>
      </c>
      <c r="F15" s="54">
        <v>1</v>
      </c>
      <c r="G15" s="54">
        <v>1</v>
      </c>
      <c r="H15" s="62">
        <v>1</v>
      </c>
      <c r="I15" s="62">
        <v>1</v>
      </c>
      <c r="J15" s="37" t="str">
        <f t="shared" si="1"/>
        <v>　→</v>
      </c>
      <c r="K15" s="19">
        <v>0</v>
      </c>
      <c r="M15" s="48"/>
      <c r="N15" s="48"/>
      <c r="O15" s="48"/>
      <c r="Q15" s="58"/>
    </row>
    <row r="16" spans="1:18" x14ac:dyDescent="0.15">
      <c r="A16" s="66" t="s">
        <v>25</v>
      </c>
      <c r="B16" s="12">
        <v>3</v>
      </c>
      <c r="C16" s="27">
        <v>21008</v>
      </c>
      <c r="D16" s="31" t="s">
        <v>30</v>
      </c>
      <c r="E16" s="31" t="s">
        <v>31</v>
      </c>
      <c r="F16" s="54">
        <v>1</v>
      </c>
      <c r="G16" s="54">
        <v>1</v>
      </c>
      <c r="H16" s="62">
        <v>1</v>
      </c>
      <c r="I16" s="62">
        <v>1</v>
      </c>
      <c r="J16" s="37" t="str">
        <f t="shared" si="1"/>
        <v>　→</v>
      </c>
      <c r="K16" s="60">
        <v>0</v>
      </c>
      <c r="M16" s="48"/>
      <c r="N16" s="48"/>
      <c r="O16" s="48"/>
      <c r="Q16" s="50"/>
    </row>
    <row r="17" spans="1:17" x14ac:dyDescent="0.15">
      <c r="A17" s="66" t="s">
        <v>25</v>
      </c>
      <c r="B17" s="12">
        <v>4</v>
      </c>
      <c r="C17" s="27">
        <v>21028</v>
      </c>
      <c r="D17" s="31" t="s">
        <v>32</v>
      </c>
      <c r="E17" s="31" t="s">
        <v>33</v>
      </c>
      <c r="F17" s="54">
        <v>0.86419753086419748</v>
      </c>
      <c r="G17" s="54">
        <v>0.8</v>
      </c>
      <c r="H17" s="62">
        <v>0.8</v>
      </c>
      <c r="I17" s="62">
        <v>0.77040816326530615</v>
      </c>
      <c r="J17" s="37" t="str">
        <f t="shared" si="1"/>
        <v>　　↓</v>
      </c>
      <c r="K17" s="19">
        <v>90</v>
      </c>
      <c r="M17" s="48"/>
      <c r="N17" s="48"/>
      <c r="O17" s="48"/>
      <c r="Q17" s="52"/>
    </row>
    <row r="18" spans="1:17" x14ac:dyDescent="0.15">
      <c r="A18" s="67" t="s">
        <v>25</v>
      </c>
      <c r="B18" s="12">
        <v>5</v>
      </c>
      <c r="C18" s="28">
        <v>21036</v>
      </c>
      <c r="D18" s="32" t="s">
        <v>34</v>
      </c>
      <c r="E18" s="32" t="s">
        <v>35</v>
      </c>
      <c r="F18" s="55">
        <v>0.44444444444444442</v>
      </c>
      <c r="G18" s="55">
        <v>0.44571428571428573</v>
      </c>
      <c r="H18" s="63">
        <v>0.47699999999999998</v>
      </c>
      <c r="I18" s="63">
        <v>0.49744897959183676</v>
      </c>
      <c r="J18" s="38" t="str">
        <f t="shared" si="1"/>
        <v>↑</v>
      </c>
      <c r="K18" s="20">
        <v>210</v>
      </c>
      <c r="M18" s="49"/>
      <c r="N18" s="49"/>
      <c r="O18" s="49"/>
      <c r="Q18" s="50"/>
    </row>
    <row r="19" spans="1:17" x14ac:dyDescent="0.15">
      <c r="A19" s="65" t="s">
        <v>25</v>
      </c>
      <c r="B19" s="12">
        <v>6</v>
      </c>
      <c r="C19" s="29">
        <v>21041</v>
      </c>
      <c r="D19" s="33" t="s">
        <v>36</v>
      </c>
      <c r="E19" s="33" t="s">
        <v>37</v>
      </c>
      <c r="F19" s="56">
        <v>1</v>
      </c>
      <c r="G19" s="56">
        <v>1</v>
      </c>
      <c r="H19" s="64">
        <v>1</v>
      </c>
      <c r="I19" s="64">
        <v>1</v>
      </c>
      <c r="J19" s="36" t="str">
        <f t="shared" si="1"/>
        <v>　→</v>
      </c>
      <c r="K19" s="21">
        <v>0</v>
      </c>
      <c r="M19" s="47"/>
      <c r="N19" s="47"/>
      <c r="O19" s="47"/>
      <c r="Q19" s="50"/>
    </row>
    <row r="20" spans="1:17" ht="13.5" customHeight="1" x14ac:dyDescent="0.15">
      <c r="A20" s="66" t="s">
        <v>25</v>
      </c>
      <c r="B20" s="12">
        <v>7</v>
      </c>
      <c r="C20" s="27">
        <v>21049</v>
      </c>
      <c r="D20" s="31" t="s">
        <v>38</v>
      </c>
      <c r="E20" s="31" t="s">
        <v>39</v>
      </c>
      <c r="F20" s="54">
        <v>0.9907407407407407</v>
      </c>
      <c r="G20" s="54">
        <v>0.98</v>
      </c>
      <c r="H20" s="62">
        <v>0.98</v>
      </c>
      <c r="I20" s="62">
        <v>0.97704081632653061</v>
      </c>
      <c r="J20" s="37" t="str">
        <f t="shared" si="1"/>
        <v>　　↓</v>
      </c>
      <c r="K20" s="19">
        <v>9</v>
      </c>
      <c r="M20" s="48"/>
      <c r="N20" s="48"/>
      <c r="O20" s="48"/>
      <c r="Q20" s="50"/>
    </row>
    <row r="21" spans="1:17" ht="13.5" customHeight="1" x14ac:dyDescent="0.15">
      <c r="A21" s="66" t="s">
        <v>25</v>
      </c>
      <c r="B21" s="12">
        <v>8</v>
      </c>
      <c r="C21" s="27">
        <v>21061</v>
      </c>
      <c r="D21" s="31" t="s">
        <v>40</v>
      </c>
      <c r="E21" s="31" t="s">
        <v>41</v>
      </c>
      <c r="F21" s="54">
        <v>1</v>
      </c>
      <c r="G21" s="54">
        <v>1</v>
      </c>
      <c r="H21" s="62">
        <v>1</v>
      </c>
      <c r="I21" s="62">
        <v>1</v>
      </c>
      <c r="J21" s="37" t="str">
        <f t="shared" si="1"/>
        <v>　→</v>
      </c>
      <c r="K21" s="19">
        <v>0</v>
      </c>
      <c r="M21" s="48"/>
      <c r="N21" s="48"/>
      <c r="O21" s="48"/>
      <c r="Q21" s="59"/>
    </row>
    <row r="22" spans="1:17" ht="13.5" customHeight="1" x14ac:dyDescent="0.15">
      <c r="A22" s="66" t="s">
        <v>25</v>
      </c>
      <c r="B22" s="12">
        <v>9</v>
      </c>
      <c r="C22" s="27">
        <v>21071</v>
      </c>
      <c r="D22" s="31" t="s">
        <v>42</v>
      </c>
      <c r="E22" s="31" t="s">
        <v>43</v>
      </c>
      <c r="F22" s="54">
        <v>0.48456790123456789</v>
      </c>
      <c r="G22" s="54">
        <v>0.44857142857142857</v>
      </c>
      <c r="H22" s="62">
        <v>0.47099999999999997</v>
      </c>
      <c r="I22" s="62">
        <v>0.55612244897959184</v>
      </c>
      <c r="J22" s="37" t="str">
        <f t="shared" si="1"/>
        <v>↑</v>
      </c>
      <c r="K22" s="19">
        <v>217</v>
      </c>
      <c r="M22" s="48"/>
      <c r="N22" s="48"/>
      <c r="O22" s="48"/>
      <c r="Q22" s="50"/>
    </row>
    <row r="23" spans="1:17" ht="14.25" customHeight="1" x14ac:dyDescent="0.15">
      <c r="A23" s="67" t="s">
        <v>25</v>
      </c>
      <c r="B23" s="12">
        <v>10</v>
      </c>
      <c r="C23" s="28">
        <v>21074</v>
      </c>
      <c r="D23" s="32" t="s">
        <v>44</v>
      </c>
      <c r="E23" s="32" t="s">
        <v>45</v>
      </c>
      <c r="F23" s="55">
        <v>0.86419753086419748</v>
      </c>
      <c r="G23" s="55">
        <v>0.87428571428571433</v>
      </c>
      <c r="H23" s="63">
        <v>0.87428571428571433</v>
      </c>
      <c r="I23" s="63">
        <v>0.86734693877551017</v>
      </c>
      <c r="J23" s="38" t="str">
        <f t="shared" si="1"/>
        <v>　　↓</v>
      </c>
      <c r="K23" s="20">
        <v>52</v>
      </c>
      <c r="M23" s="49"/>
      <c r="N23" s="49"/>
      <c r="O23" s="49"/>
      <c r="Q23" s="50"/>
    </row>
    <row r="24" spans="1:17" x14ac:dyDescent="0.15">
      <c r="A24" s="65" t="s">
        <v>25</v>
      </c>
      <c r="B24" s="12">
        <v>11</v>
      </c>
      <c r="C24" s="29">
        <v>21083</v>
      </c>
      <c r="D24" s="33" t="s">
        <v>46</v>
      </c>
      <c r="E24" s="33" t="s">
        <v>66</v>
      </c>
      <c r="F24" s="56">
        <v>0.13580246913580246</v>
      </c>
      <c r="G24" s="56">
        <v>0.12571428571428572</v>
      </c>
      <c r="H24" s="64">
        <v>0.12571428571428572</v>
      </c>
      <c r="I24" s="64">
        <v>0.12755102040816327</v>
      </c>
      <c r="J24" s="36" t="str">
        <f t="shared" si="1"/>
        <v>↑</v>
      </c>
      <c r="K24" s="21">
        <v>342</v>
      </c>
      <c r="M24" s="47"/>
      <c r="N24" s="47"/>
      <c r="O24" s="47"/>
      <c r="Q24" s="52"/>
    </row>
    <row r="25" spans="1:17" s="45" customFormat="1" x14ac:dyDescent="0.15">
      <c r="A25" s="66" t="s">
        <v>25</v>
      </c>
      <c r="B25" s="12">
        <v>12</v>
      </c>
      <c r="C25" s="27">
        <v>21087</v>
      </c>
      <c r="D25" s="31" t="s">
        <v>47</v>
      </c>
      <c r="E25" s="31" t="s">
        <v>67</v>
      </c>
      <c r="F25" s="54">
        <v>0.38271604938271603</v>
      </c>
      <c r="G25" s="54">
        <v>0.39428571428571429</v>
      </c>
      <c r="H25" s="62">
        <v>0.503</v>
      </c>
      <c r="I25" s="62">
        <v>0.53061224489795922</v>
      </c>
      <c r="J25" s="37" t="str">
        <f t="shared" si="1"/>
        <v>↑</v>
      </c>
      <c r="K25" s="19">
        <v>230</v>
      </c>
      <c r="M25" s="48"/>
      <c r="N25" s="48"/>
      <c r="O25" s="48"/>
      <c r="P25" s="46"/>
      <c r="Q25" s="51"/>
    </row>
    <row r="26" spans="1:17" x14ac:dyDescent="0.15">
      <c r="A26" s="12"/>
      <c r="B26" s="12"/>
      <c r="C26" s="27"/>
      <c r="D26" s="31"/>
      <c r="E26" s="31"/>
      <c r="F26" s="54"/>
      <c r="G26" s="54"/>
      <c r="H26" s="62"/>
      <c r="I26" s="62"/>
      <c r="J26" s="37" t="str">
        <f t="shared" si="1"/>
        <v>　→</v>
      </c>
      <c r="K26" s="19"/>
      <c r="M26" s="48"/>
      <c r="N26" s="48"/>
      <c r="O26" s="48"/>
      <c r="Q26" s="50"/>
    </row>
    <row r="27" spans="1:17" x14ac:dyDescent="0.15">
      <c r="A27" s="12"/>
      <c r="B27" s="12"/>
      <c r="C27" s="27"/>
      <c r="D27" s="31"/>
      <c r="E27" s="31"/>
      <c r="F27" s="54"/>
      <c r="G27" s="54"/>
      <c r="H27" s="62"/>
      <c r="I27" s="62"/>
      <c r="J27" s="37" t="str">
        <f t="shared" si="1"/>
        <v>　→</v>
      </c>
      <c r="K27" s="19"/>
      <c r="M27" s="48"/>
      <c r="N27" s="48"/>
      <c r="O27" s="48"/>
      <c r="Q27" s="52"/>
    </row>
    <row r="28" spans="1:17" x14ac:dyDescent="0.15">
      <c r="A28" s="13"/>
      <c r="B28" s="13"/>
      <c r="C28" s="28"/>
      <c r="D28" s="32"/>
      <c r="E28" s="32"/>
      <c r="F28" s="55"/>
      <c r="G28" s="55"/>
      <c r="H28" s="63"/>
      <c r="I28" s="63"/>
      <c r="J28" s="38" t="str">
        <f t="shared" si="1"/>
        <v>　→</v>
      </c>
      <c r="K28" s="20"/>
      <c r="M28" s="49"/>
      <c r="N28" s="49"/>
      <c r="O28" s="49"/>
      <c r="Q28" s="50"/>
    </row>
    <row r="29" spans="1:17" x14ac:dyDescent="0.15">
      <c r="A29" s="65" t="s">
        <v>51</v>
      </c>
      <c r="B29" s="12">
        <v>1</v>
      </c>
      <c r="C29" s="29">
        <v>21038</v>
      </c>
      <c r="D29" s="33" t="s">
        <v>55</v>
      </c>
      <c r="E29" s="33" t="s">
        <v>56</v>
      </c>
      <c r="F29" s="56">
        <v>1</v>
      </c>
      <c r="G29" s="56">
        <v>1</v>
      </c>
      <c r="H29" s="64">
        <v>1</v>
      </c>
      <c r="I29" s="64">
        <v>1</v>
      </c>
      <c r="J29" s="36" t="str">
        <f t="shared" si="1"/>
        <v>　→</v>
      </c>
      <c r="K29" s="21"/>
      <c r="M29" s="47"/>
      <c r="N29" s="47"/>
      <c r="O29" s="47"/>
      <c r="Q29" s="52"/>
    </row>
    <row r="30" spans="1:17" s="45" customFormat="1" x14ac:dyDescent="0.15">
      <c r="A30" s="66" t="s">
        <v>51</v>
      </c>
      <c r="B30" s="12">
        <v>2</v>
      </c>
      <c r="C30" s="27">
        <v>21068</v>
      </c>
      <c r="D30" s="31" t="s">
        <v>57</v>
      </c>
      <c r="E30" s="31" t="s">
        <v>58</v>
      </c>
      <c r="F30" s="54">
        <v>0.88532110091743121</v>
      </c>
      <c r="G30" s="54">
        <v>0.89400000000000002</v>
      </c>
      <c r="H30" s="62">
        <v>0.89400000000000002</v>
      </c>
      <c r="I30" s="62">
        <v>0.88800000000000001</v>
      </c>
      <c r="J30" s="37" t="str">
        <f t="shared" si="1"/>
        <v>　　↓</v>
      </c>
      <c r="K30" s="19">
        <v>60</v>
      </c>
      <c r="M30" s="48"/>
      <c r="N30" s="48"/>
      <c r="O30" s="48"/>
      <c r="P30" s="46"/>
      <c r="Q30" s="51"/>
    </row>
    <row r="31" spans="1:17" x14ac:dyDescent="0.15">
      <c r="A31" s="66" t="s">
        <v>51</v>
      </c>
      <c r="B31" s="12">
        <v>3</v>
      </c>
      <c r="C31" s="27">
        <v>21091</v>
      </c>
      <c r="D31" s="31" t="s">
        <v>59</v>
      </c>
      <c r="E31" s="31" t="s">
        <v>63</v>
      </c>
      <c r="F31" s="54">
        <v>0.92660550458715596</v>
      </c>
      <c r="G31" s="54">
        <v>0.93200000000000005</v>
      </c>
      <c r="H31" s="62">
        <v>0.93200000000000005</v>
      </c>
      <c r="I31" s="62">
        <v>0.94</v>
      </c>
      <c r="J31" s="37" t="str">
        <f t="shared" si="1"/>
        <v>↑</v>
      </c>
      <c r="K31" s="19">
        <v>32</v>
      </c>
      <c r="M31" s="48"/>
      <c r="N31" s="48"/>
      <c r="O31" s="48"/>
      <c r="Q31" s="50"/>
    </row>
    <row r="32" spans="1:17" x14ac:dyDescent="0.15">
      <c r="A32" s="66" t="s">
        <v>51</v>
      </c>
      <c r="B32" s="12">
        <v>4</v>
      </c>
      <c r="C32" s="27">
        <v>21096</v>
      </c>
      <c r="D32" s="31" t="s">
        <v>60</v>
      </c>
      <c r="E32" s="31" t="s">
        <v>64</v>
      </c>
      <c r="F32" s="54">
        <v>0.98623853211009171</v>
      </c>
      <c r="G32" s="54">
        <v>0.98699999999999999</v>
      </c>
      <c r="H32" s="62">
        <v>0.98699999999999999</v>
      </c>
      <c r="I32" s="62">
        <v>0.98099999999999998</v>
      </c>
      <c r="J32" s="37" t="str">
        <f t="shared" si="1"/>
        <v>　　↓</v>
      </c>
      <c r="K32" s="19">
        <v>10</v>
      </c>
      <c r="M32" s="48"/>
      <c r="N32" s="48"/>
      <c r="O32" s="48"/>
      <c r="Q32" s="52"/>
    </row>
    <row r="33" spans="1:17" x14ac:dyDescent="0.15">
      <c r="A33" s="67" t="s">
        <v>51</v>
      </c>
      <c r="B33" s="13">
        <v>5</v>
      </c>
      <c r="C33" s="28">
        <v>21099</v>
      </c>
      <c r="D33" s="32" t="s">
        <v>61</v>
      </c>
      <c r="E33" s="32" t="s">
        <v>65</v>
      </c>
      <c r="F33" s="55">
        <v>0.98853211009174313</v>
      </c>
      <c r="G33" s="55">
        <v>0.98899999999999999</v>
      </c>
      <c r="H33" s="63">
        <v>0.98899999999999999</v>
      </c>
      <c r="I33" s="63">
        <v>0.99099999999999999</v>
      </c>
      <c r="J33" s="38" t="str">
        <f t="shared" si="1"/>
        <v>↑</v>
      </c>
      <c r="K33" s="20">
        <v>5</v>
      </c>
      <c r="M33" s="49"/>
      <c r="N33" s="49"/>
      <c r="O33" s="49"/>
      <c r="Q33" s="50"/>
    </row>
    <row r="34" spans="1:17" x14ac:dyDescent="0.15">
      <c r="A34" s="14"/>
      <c r="B34" s="14"/>
      <c r="C34" s="29"/>
      <c r="D34" s="33"/>
      <c r="E34" s="33"/>
      <c r="F34" s="56"/>
      <c r="G34" s="56"/>
      <c r="H34" s="64"/>
      <c r="I34" s="64"/>
      <c r="J34" s="36" t="str">
        <f t="shared" si="1"/>
        <v>　→</v>
      </c>
      <c r="K34" s="21"/>
      <c r="M34" s="47"/>
      <c r="N34" s="47"/>
      <c r="O34" s="47"/>
      <c r="Q34" s="52"/>
    </row>
    <row r="35" spans="1:17" x14ac:dyDescent="0.15">
      <c r="A35" s="12"/>
      <c r="B35" s="12"/>
      <c r="C35" s="27"/>
      <c r="D35" s="31"/>
      <c r="E35" s="31"/>
      <c r="F35" s="54"/>
      <c r="G35" s="54"/>
      <c r="H35" s="62"/>
      <c r="I35" s="62"/>
      <c r="J35" s="37" t="str">
        <f t="shared" si="1"/>
        <v>　→</v>
      </c>
      <c r="K35" s="19"/>
      <c r="M35" s="48"/>
      <c r="N35" s="48"/>
      <c r="O35" s="48"/>
      <c r="Q35" s="50"/>
    </row>
    <row r="36" spans="1:17" x14ac:dyDescent="0.15">
      <c r="A36" s="12"/>
      <c r="B36" s="12"/>
      <c r="C36" s="27"/>
      <c r="D36" s="31"/>
      <c r="E36" s="31"/>
      <c r="F36" s="54"/>
      <c r="G36" s="54"/>
      <c r="H36" s="62"/>
      <c r="I36" s="62"/>
      <c r="J36" s="37" t="str">
        <f t="shared" si="1"/>
        <v>　→</v>
      </c>
      <c r="K36" s="19"/>
      <c r="M36" s="48"/>
      <c r="N36" s="48"/>
      <c r="O36" s="48"/>
      <c r="Q36" s="52"/>
    </row>
    <row r="37" spans="1:17" x14ac:dyDescent="0.15">
      <c r="A37" s="12"/>
      <c r="B37" s="12"/>
      <c r="C37" s="27"/>
      <c r="D37" s="31"/>
      <c r="E37" s="31"/>
      <c r="F37" s="54"/>
      <c r="G37" s="54"/>
      <c r="H37" s="62"/>
      <c r="I37" s="62"/>
      <c r="J37" s="37" t="str">
        <f t="shared" si="1"/>
        <v>　→</v>
      </c>
      <c r="K37" s="19"/>
      <c r="M37" s="48"/>
      <c r="N37" s="48"/>
      <c r="O37" s="48"/>
      <c r="Q37" s="50"/>
    </row>
    <row r="38" spans="1:17" ht="12" thickBot="1" x14ac:dyDescent="0.2">
      <c r="A38" s="13"/>
      <c r="B38" s="13" t="str">
        <f t="shared" ref="B38" si="2">IF(C38&lt;&gt;"",B37+1,"")</f>
        <v/>
      </c>
      <c r="C38" s="28"/>
      <c r="D38" s="32"/>
      <c r="E38" s="32"/>
      <c r="F38" s="55"/>
      <c r="G38" s="55"/>
      <c r="H38" s="63"/>
      <c r="I38" s="63"/>
      <c r="J38" s="38" t="str">
        <f t="shared" si="1"/>
        <v>　→</v>
      </c>
      <c r="K38" s="20"/>
      <c r="M38" s="49"/>
      <c r="N38" s="49"/>
      <c r="O38" s="49"/>
      <c r="Q38" s="50"/>
    </row>
    <row r="39" spans="1:17" ht="12" thickBot="1" x14ac:dyDescent="0.2">
      <c r="E39" s="34" t="s">
        <v>12</v>
      </c>
      <c r="F39" s="25">
        <v>0.81476918865858738</v>
      </c>
      <c r="G39" s="25">
        <v>0.81011111111111123</v>
      </c>
      <c r="H39" s="25">
        <v>0.82246825396825407</v>
      </c>
      <c r="I39" s="25">
        <f>AVERAGE(I9:I38)</f>
        <v>0.82555668934240356</v>
      </c>
      <c r="J39" s="10" t="str">
        <f t="shared" si="1"/>
        <v>↑</v>
      </c>
      <c r="Q39" s="50"/>
    </row>
    <row r="40" spans="1:17" x14ac:dyDescent="0.15">
      <c r="F40" s="6"/>
      <c r="G40" s="6"/>
      <c r="H40" s="6"/>
      <c r="I40" s="6"/>
      <c r="Q40" s="50"/>
    </row>
  </sheetData>
  <autoFilter ref="A8:T8"/>
  <mergeCells count="2">
    <mergeCell ref="D1:G1"/>
    <mergeCell ref="D3:D4"/>
  </mergeCells>
  <phoneticPr fontId="3"/>
  <conditionalFormatting sqref="J22 J27 J37">
    <cfRule type="expression" dxfId="303" priority="30">
      <formula>H22&gt;I22</formula>
    </cfRule>
  </conditionalFormatting>
  <conditionalFormatting sqref="J10:J18">
    <cfRule type="expression" dxfId="302" priority="29">
      <formula>H10&gt;I10</formula>
    </cfRule>
  </conditionalFormatting>
  <conditionalFormatting sqref="J39">
    <cfRule type="expression" dxfId="301" priority="28">
      <formula>H39&gt;I39</formula>
    </cfRule>
  </conditionalFormatting>
  <conditionalFormatting sqref="F39:I39">
    <cfRule type="expression" dxfId="300" priority="25">
      <formula>AND(0.75&lt;=F39,F39&lt;0.8)</formula>
    </cfRule>
    <cfRule type="expression" dxfId="299" priority="26">
      <formula>AND(0.65 &lt;= F39,F39&lt;0.75)</formula>
    </cfRule>
    <cfRule type="expression" dxfId="298" priority="27">
      <formula>F39 &lt; 0.65</formula>
    </cfRule>
  </conditionalFormatting>
  <conditionalFormatting sqref="J19:J20">
    <cfRule type="expression" dxfId="297" priority="24">
      <formula>H19&gt;I19</formula>
    </cfRule>
  </conditionalFormatting>
  <conditionalFormatting sqref="J9">
    <cfRule type="expression" dxfId="296" priority="23">
      <formula>H9&gt;I9</formula>
    </cfRule>
  </conditionalFormatting>
  <conditionalFormatting sqref="J21">
    <cfRule type="expression" dxfId="295" priority="22">
      <formula>H21&gt;I21</formula>
    </cfRule>
  </conditionalFormatting>
  <conditionalFormatting sqref="J23">
    <cfRule type="expression" dxfId="294" priority="21">
      <formula>H23&gt;I23</formula>
    </cfRule>
  </conditionalFormatting>
  <conditionalFormatting sqref="J24:J25">
    <cfRule type="expression" dxfId="293" priority="20">
      <formula>H24&gt;I24</formula>
    </cfRule>
  </conditionalFormatting>
  <conditionalFormatting sqref="J26">
    <cfRule type="expression" dxfId="292" priority="19">
      <formula>H26&gt;I26</formula>
    </cfRule>
  </conditionalFormatting>
  <conditionalFormatting sqref="J28">
    <cfRule type="expression" dxfId="291" priority="18">
      <formula>H28&gt;I28</formula>
    </cfRule>
  </conditionalFormatting>
  <conditionalFormatting sqref="J34:J35">
    <cfRule type="expression" dxfId="290" priority="17">
      <formula>H34&gt;I34</formula>
    </cfRule>
  </conditionalFormatting>
  <conditionalFormatting sqref="J36">
    <cfRule type="expression" dxfId="289" priority="16">
      <formula>H36&gt;I36</formula>
    </cfRule>
  </conditionalFormatting>
  <conditionalFormatting sqref="J38">
    <cfRule type="expression" dxfId="288" priority="15">
      <formula>H38&gt;I38</formula>
    </cfRule>
  </conditionalFormatting>
  <conditionalFormatting sqref="M9:O28 M34:O38">
    <cfRule type="cellIs" dxfId="287" priority="14" operator="equal">
      <formula>2</formula>
    </cfRule>
  </conditionalFormatting>
  <conditionalFormatting sqref="F9:I28 F34:I38">
    <cfRule type="expression" dxfId="286" priority="10">
      <formula>F9 &lt; 0.65</formula>
    </cfRule>
    <cfRule type="expression" dxfId="285" priority="11">
      <formula>AND(0.65 &lt;= F9,F9&lt;0.75)</formula>
    </cfRule>
    <cfRule type="expression" dxfId="284" priority="12">
      <formula>AND(0.75&lt;=F9,F9&lt;0.8)</formula>
    </cfRule>
  </conditionalFormatting>
  <conditionalFormatting sqref="F9:I28 F34:I38">
    <cfRule type="expression" dxfId="283" priority="13" stopIfTrue="1">
      <formula>F9 &lt; 0.85</formula>
    </cfRule>
  </conditionalFormatting>
  <conditionalFormatting sqref="J32">
    <cfRule type="expression" dxfId="282" priority="9">
      <formula>H32&gt;I32</formula>
    </cfRule>
  </conditionalFormatting>
  <conditionalFormatting sqref="J29:J30">
    <cfRule type="expression" dxfId="281" priority="8">
      <formula>H29&gt;I29</formula>
    </cfRule>
  </conditionalFormatting>
  <conditionalFormatting sqref="J31">
    <cfRule type="expression" dxfId="280" priority="7">
      <formula>H31&gt;I31</formula>
    </cfRule>
  </conditionalFormatting>
  <conditionalFormatting sqref="J33">
    <cfRule type="expression" dxfId="279" priority="6">
      <formula>H33&gt;I33</formula>
    </cfRule>
  </conditionalFormatting>
  <conditionalFormatting sqref="M29:O33">
    <cfRule type="cellIs" dxfId="278" priority="5" operator="equal">
      <formula>2</formula>
    </cfRule>
  </conditionalFormatting>
  <conditionalFormatting sqref="F29:I33">
    <cfRule type="expression" dxfId="277" priority="1">
      <formula>F29 &lt; 0.65</formula>
    </cfRule>
    <cfRule type="expression" dxfId="276" priority="2">
      <formula>AND(0.65 &lt;= F29,F29&lt;0.75)</formula>
    </cfRule>
    <cfRule type="expression" dxfId="275" priority="3">
      <formula>AND(0.75&lt;=F29,F29&lt;0.8)</formula>
    </cfRule>
  </conditionalFormatting>
  <conditionalFormatting sqref="F29:I33">
    <cfRule type="expression" dxfId="274" priority="4" stopIfTrue="1">
      <formula>F29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Normal="10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Q29" sqref="Q29"/>
    </sheetView>
  </sheetViews>
  <sheetFormatPr defaultColWidth="9" defaultRowHeight="11.25" outlineLevelCol="1" x14ac:dyDescent="0.15"/>
  <cols>
    <col min="1" max="1" width="13.37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7" width="8.875" style="1" customWidth="1"/>
    <col min="8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25" style="46" bestFit="1" customWidth="1"/>
    <col min="17" max="20" width="2.625" style="44" customWidth="1"/>
    <col min="21" max="16384" width="9" style="44"/>
  </cols>
  <sheetData>
    <row r="1" spans="1:18" ht="17.25" x14ac:dyDescent="0.15">
      <c r="D1" s="83" t="s">
        <v>3</v>
      </c>
      <c r="E1" s="83"/>
      <c r="F1" s="83"/>
      <c r="G1" s="83"/>
    </row>
    <row r="2" spans="1:18" ht="12" thickBot="1" x14ac:dyDescent="0.2">
      <c r="D2" s="1"/>
      <c r="E2" s="1"/>
      <c r="H2" s="4" t="s">
        <v>8</v>
      </c>
    </row>
    <row r="3" spans="1:18" s="2" customFormat="1" x14ac:dyDescent="0.15">
      <c r="B3" s="1"/>
      <c r="D3" s="84" t="s">
        <v>4</v>
      </c>
      <c r="E3" s="23" t="s">
        <v>17</v>
      </c>
      <c r="H3" s="7" t="s">
        <v>10</v>
      </c>
      <c r="J3" s="44" t="s">
        <v>5</v>
      </c>
      <c r="K3" s="15" t="s">
        <v>15</v>
      </c>
      <c r="M3" s="44">
        <f>COUNTIF(M$9:M$38,"=2")</f>
        <v>0</v>
      </c>
      <c r="N3" s="44">
        <f>COUNTIF(N$9:N$38,"=2")</f>
        <v>0</v>
      </c>
      <c r="O3" s="44">
        <f>COUNTIF(O$9:O$38,"=2")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84"/>
      <c r="E4" s="22" t="s">
        <v>16</v>
      </c>
      <c r="H4" s="5" t="s">
        <v>9</v>
      </c>
      <c r="I4" s="1"/>
      <c r="J4" s="2" t="s">
        <v>6</v>
      </c>
      <c r="K4" s="17"/>
      <c r="M4" s="44">
        <f>COUNTIF(M$9:M$38,"=3")</f>
        <v>0</v>
      </c>
      <c r="N4" s="44">
        <f>COUNTIF(N$9:N$38,"=3")</f>
        <v>0</v>
      </c>
      <c r="O4" s="44">
        <f>COUNTIF(O$9:O$38,"=3")</f>
        <v>0</v>
      </c>
      <c r="P4" s="46"/>
      <c r="Q4" s="44" t="s">
        <v>20</v>
      </c>
      <c r="R4" s="44"/>
    </row>
    <row r="5" spans="1:18" x14ac:dyDescent="0.15">
      <c r="H5" s="43" t="s">
        <v>22</v>
      </c>
      <c r="J5" s="3" t="s">
        <v>7</v>
      </c>
    </row>
    <row r="6" spans="1:18" ht="12" thickBot="1" x14ac:dyDescent="0.2">
      <c r="F6" s="9"/>
      <c r="G6" s="9"/>
      <c r="J6" s="3"/>
    </row>
    <row r="7" spans="1:18" ht="12" thickBot="1" x14ac:dyDescent="0.2">
      <c r="C7" s="44" t="s">
        <v>62</v>
      </c>
      <c r="K7" s="15" t="s">
        <v>14</v>
      </c>
      <c r="M7" s="44" t="s">
        <v>18</v>
      </c>
    </row>
    <row r="8" spans="1:18" ht="12" thickBot="1" x14ac:dyDescent="0.2">
      <c r="A8" s="39" t="s">
        <v>23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44428</v>
      </c>
      <c r="G8" s="42">
        <v>44435</v>
      </c>
      <c r="H8" s="57">
        <v>44442</v>
      </c>
      <c r="I8" s="57">
        <f t="shared" ref="I8" si="0">H8+7</f>
        <v>44449</v>
      </c>
      <c r="J8" s="11" t="s">
        <v>13</v>
      </c>
      <c r="K8" s="16">
        <f>I8</f>
        <v>44449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24" t="s">
        <v>50</v>
      </c>
      <c r="B9" s="24">
        <v>1</v>
      </c>
      <c r="C9" s="26">
        <v>21090</v>
      </c>
      <c r="D9" s="30" t="s">
        <v>24</v>
      </c>
      <c r="E9" s="30"/>
      <c r="F9" s="53">
        <v>0.74</v>
      </c>
      <c r="G9" s="53">
        <v>0.8</v>
      </c>
      <c r="H9" s="61">
        <v>0.75900000000000001</v>
      </c>
      <c r="I9" s="61">
        <v>0.7782705099778271</v>
      </c>
      <c r="J9" s="35" t="str">
        <f t="shared" ref="J9:J39" si="1">IF(H9&lt;I9,$J$3,IF(H9=I9,$J$4,$J$5))</f>
        <v>↑</v>
      </c>
      <c r="K9" s="18">
        <v>118</v>
      </c>
      <c r="M9" s="47"/>
      <c r="N9" s="47"/>
      <c r="O9" s="47"/>
      <c r="Q9" s="50"/>
    </row>
    <row r="10" spans="1:18" x14ac:dyDescent="0.15">
      <c r="A10" s="12"/>
      <c r="B10" s="12"/>
      <c r="C10" s="27"/>
      <c r="D10" s="31"/>
      <c r="E10" s="31"/>
      <c r="F10" s="54"/>
      <c r="G10" s="54"/>
      <c r="H10" s="62"/>
      <c r="I10" s="62"/>
      <c r="J10" s="37" t="str">
        <f t="shared" si="1"/>
        <v>　→</v>
      </c>
      <c r="K10" s="19"/>
      <c r="M10" s="48"/>
      <c r="N10" s="48"/>
      <c r="O10" s="48"/>
      <c r="Q10" s="50"/>
    </row>
    <row r="11" spans="1:18" x14ac:dyDescent="0.15">
      <c r="A11" s="12"/>
      <c r="B11" s="12"/>
      <c r="C11" s="27"/>
      <c r="D11" s="31"/>
      <c r="E11" s="31"/>
      <c r="F11" s="54"/>
      <c r="G11" s="54"/>
      <c r="H11" s="62"/>
      <c r="I11" s="62"/>
      <c r="J11" s="37" t="str">
        <f t="shared" si="1"/>
        <v>　→</v>
      </c>
      <c r="K11" s="19"/>
      <c r="M11" s="48"/>
      <c r="N11" s="48"/>
      <c r="O11" s="48"/>
      <c r="Q11" s="52"/>
    </row>
    <row r="12" spans="1:18" x14ac:dyDescent="0.15">
      <c r="A12" s="12"/>
      <c r="B12" s="12"/>
      <c r="C12" s="27"/>
      <c r="D12" s="31"/>
      <c r="E12" s="31"/>
      <c r="F12" s="54"/>
      <c r="G12" s="54"/>
      <c r="H12" s="62"/>
      <c r="I12" s="62"/>
      <c r="J12" s="37" t="str">
        <f t="shared" si="1"/>
        <v>　→</v>
      </c>
      <c r="K12" s="19"/>
      <c r="M12" s="48"/>
      <c r="N12" s="48"/>
      <c r="O12" s="48"/>
      <c r="Q12" s="50"/>
    </row>
    <row r="13" spans="1:18" x14ac:dyDescent="0.15">
      <c r="A13" s="12"/>
      <c r="B13" s="12"/>
      <c r="C13" s="28"/>
      <c r="D13" s="32"/>
      <c r="E13" s="32"/>
      <c r="F13" s="55"/>
      <c r="G13" s="55"/>
      <c r="H13" s="63"/>
      <c r="I13" s="63"/>
      <c r="J13" s="38" t="str">
        <f t="shared" si="1"/>
        <v>　→</v>
      </c>
      <c r="K13" s="20"/>
      <c r="M13" s="49"/>
      <c r="N13" s="49"/>
      <c r="O13" s="49"/>
      <c r="Q13" s="58"/>
    </row>
    <row r="14" spans="1:18" x14ac:dyDescent="0.15">
      <c r="A14" s="65" t="s">
        <v>25</v>
      </c>
      <c r="B14" s="14">
        <v>1</v>
      </c>
      <c r="C14" s="29">
        <v>21003</v>
      </c>
      <c r="D14" s="33" t="s">
        <v>26</v>
      </c>
      <c r="E14" s="33" t="s">
        <v>27</v>
      </c>
      <c r="F14" s="56">
        <v>0.97142857142857142</v>
      </c>
      <c r="G14" s="56">
        <v>0.97142857142857142</v>
      </c>
      <c r="H14" s="64">
        <v>0.97448979591836737</v>
      </c>
      <c r="I14" s="64">
        <v>0.97872340425531912</v>
      </c>
      <c r="J14" s="36" t="str">
        <f t="shared" si="1"/>
        <v>↑</v>
      </c>
      <c r="K14" s="21">
        <v>10</v>
      </c>
      <c r="M14" s="47"/>
      <c r="N14" s="47"/>
      <c r="O14" s="47"/>
      <c r="Q14" s="58"/>
    </row>
    <row r="15" spans="1:18" x14ac:dyDescent="0.15">
      <c r="A15" s="66" t="s">
        <v>25</v>
      </c>
      <c r="B15" s="12">
        <v>2</v>
      </c>
      <c r="C15" s="27">
        <v>21004</v>
      </c>
      <c r="D15" s="31" t="s">
        <v>28</v>
      </c>
      <c r="E15" s="31" t="s">
        <v>29</v>
      </c>
      <c r="F15" s="54">
        <v>1</v>
      </c>
      <c r="G15" s="54">
        <v>1</v>
      </c>
      <c r="H15" s="62">
        <v>1</v>
      </c>
      <c r="I15" s="62">
        <v>1</v>
      </c>
      <c r="J15" s="37" t="str">
        <f t="shared" si="1"/>
        <v>　→</v>
      </c>
      <c r="K15" s="19">
        <v>0</v>
      </c>
      <c r="M15" s="48"/>
      <c r="N15" s="48"/>
      <c r="O15" s="48"/>
      <c r="Q15" s="58"/>
    </row>
    <row r="16" spans="1:18" x14ac:dyDescent="0.15">
      <c r="A16" s="66" t="s">
        <v>25</v>
      </c>
      <c r="B16" s="12">
        <v>3</v>
      </c>
      <c r="C16" s="27">
        <v>21008</v>
      </c>
      <c r="D16" s="31" t="s">
        <v>30</v>
      </c>
      <c r="E16" s="31" t="s">
        <v>31</v>
      </c>
      <c r="F16" s="54">
        <v>1</v>
      </c>
      <c r="G16" s="54">
        <v>1</v>
      </c>
      <c r="H16" s="62">
        <v>1</v>
      </c>
      <c r="I16" s="62">
        <v>1</v>
      </c>
      <c r="J16" s="37" t="str">
        <f t="shared" si="1"/>
        <v>　→</v>
      </c>
      <c r="K16" s="60">
        <v>0</v>
      </c>
      <c r="M16" s="48"/>
      <c r="N16" s="48"/>
      <c r="O16" s="48"/>
      <c r="Q16" s="50"/>
    </row>
    <row r="17" spans="1:17" x14ac:dyDescent="0.15">
      <c r="A17" s="66" t="s">
        <v>25</v>
      </c>
      <c r="B17" s="12">
        <v>4</v>
      </c>
      <c r="C17" s="27">
        <v>21028</v>
      </c>
      <c r="D17" s="31" t="s">
        <v>32</v>
      </c>
      <c r="E17" s="31" t="s">
        <v>33</v>
      </c>
      <c r="F17" s="54">
        <v>0.8</v>
      </c>
      <c r="G17" s="54">
        <v>0.8</v>
      </c>
      <c r="H17" s="62">
        <v>0.77040816326530615</v>
      </c>
      <c r="I17" s="62">
        <v>0.68510638297872339</v>
      </c>
      <c r="J17" s="37" t="str">
        <f t="shared" si="1"/>
        <v>　　↓</v>
      </c>
      <c r="K17" s="19">
        <v>148</v>
      </c>
      <c r="M17" s="48"/>
      <c r="N17" s="48"/>
      <c r="O17" s="48"/>
      <c r="Q17" s="52"/>
    </row>
    <row r="18" spans="1:17" x14ac:dyDescent="0.15">
      <c r="A18" s="67" t="s">
        <v>25</v>
      </c>
      <c r="B18" s="12">
        <v>5</v>
      </c>
      <c r="C18" s="28">
        <v>21036</v>
      </c>
      <c r="D18" s="32" t="s">
        <v>34</v>
      </c>
      <c r="E18" s="32" t="s">
        <v>35</v>
      </c>
      <c r="F18" s="55">
        <v>0.44571428571428573</v>
      </c>
      <c r="G18" s="55">
        <v>0.47699999999999998</v>
      </c>
      <c r="H18" s="63">
        <v>0.49744897959183676</v>
      </c>
      <c r="I18" s="63">
        <v>0.55957446808510636</v>
      </c>
      <c r="J18" s="38" t="str">
        <f t="shared" si="1"/>
        <v>↑</v>
      </c>
      <c r="K18" s="20">
        <v>226</v>
      </c>
      <c r="M18" s="49"/>
      <c r="N18" s="49"/>
      <c r="O18" s="49"/>
      <c r="Q18" s="50"/>
    </row>
    <row r="19" spans="1:17" x14ac:dyDescent="0.15">
      <c r="A19" s="65" t="s">
        <v>25</v>
      </c>
      <c r="B19" s="12">
        <v>6</v>
      </c>
      <c r="C19" s="29">
        <v>21041</v>
      </c>
      <c r="D19" s="33" t="s">
        <v>36</v>
      </c>
      <c r="E19" s="33" t="s">
        <v>37</v>
      </c>
      <c r="F19" s="56">
        <v>1</v>
      </c>
      <c r="G19" s="56">
        <v>1</v>
      </c>
      <c r="H19" s="64">
        <v>1</v>
      </c>
      <c r="I19" s="64">
        <v>1</v>
      </c>
      <c r="J19" s="36" t="str">
        <f t="shared" si="1"/>
        <v>　→</v>
      </c>
      <c r="K19" s="21">
        <v>0</v>
      </c>
      <c r="M19" s="47"/>
      <c r="N19" s="47"/>
      <c r="O19" s="47"/>
      <c r="Q19" s="50"/>
    </row>
    <row r="20" spans="1:17" ht="13.5" customHeight="1" x14ac:dyDescent="0.15">
      <c r="A20" s="66" t="s">
        <v>25</v>
      </c>
      <c r="B20" s="12">
        <v>7</v>
      </c>
      <c r="C20" s="27">
        <v>21049</v>
      </c>
      <c r="D20" s="31" t="s">
        <v>38</v>
      </c>
      <c r="E20" s="31" t="s">
        <v>39</v>
      </c>
      <c r="F20" s="54">
        <v>0.98</v>
      </c>
      <c r="G20" s="54">
        <v>0.98</v>
      </c>
      <c r="H20" s="62">
        <v>0.97704081632653061</v>
      </c>
      <c r="I20" s="62">
        <v>0.98085106382978726</v>
      </c>
      <c r="J20" s="37" t="str">
        <f t="shared" si="1"/>
        <v>↑</v>
      </c>
      <c r="K20" s="19">
        <v>9</v>
      </c>
      <c r="M20" s="48"/>
      <c r="N20" s="48"/>
      <c r="O20" s="48"/>
      <c r="Q20" s="50"/>
    </row>
    <row r="21" spans="1:17" ht="13.5" customHeight="1" x14ac:dyDescent="0.15">
      <c r="A21" s="66" t="s">
        <v>25</v>
      </c>
      <c r="B21" s="12">
        <v>8</v>
      </c>
      <c r="C21" s="27">
        <v>21061</v>
      </c>
      <c r="D21" s="31" t="s">
        <v>40</v>
      </c>
      <c r="E21" s="31" t="s">
        <v>41</v>
      </c>
      <c r="F21" s="54">
        <v>1</v>
      </c>
      <c r="G21" s="54">
        <v>1</v>
      </c>
      <c r="H21" s="62">
        <v>1</v>
      </c>
      <c r="I21" s="62">
        <v>1</v>
      </c>
      <c r="J21" s="37" t="str">
        <f t="shared" si="1"/>
        <v>　→</v>
      </c>
      <c r="K21" s="19">
        <v>0</v>
      </c>
      <c r="M21" s="48"/>
      <c r="N21" s="48"/>
      <c r="O21" s="48"/>
      <c r="Q21" s="59"/>
    </row>
    <row r="22" spans="1:17" ht="13.5" customHeight="1" x14ac:dyDescent="0.15">
      <c r="A22" s="66" t="s">
        <v>25</v>
      </c>
      <c r="B22" s="12">
        <v>9</v>
      </c>
      <c r="C22" s="27">
        <v>21071</v>
      </c>
      <c r="D22" s="31" t="s">
        <v>42</v>
      </c>
      <c r="E22" s="31" t="s">
        <v>43</v>
      </c>
      <c r="F22" s="54">
        <v>0.44857142857142857</v>
      </c>
      <c r="G22" s="54">
        <v>0.47099999999999997</v>
      </c>
      <c r="H22" s="62">
        <v>0.55612244897959184</v>
      </c>
      <c r="I22" s="62">
        <v>0.60425531914893615</v>
      </c>
      <c r="J22" s="37" t="str">
        <f t="shared" si="1"/>
        <v>↑</v>
      </c>
      <c r="K22" s="19">
        <v>257</v>
      </c>
      <c r="M22" s="48"/>
      <c r="N22" s="48"/>
      <c r="O22" s="48"/>
      <c r="Q22" s="50"/>
    </row>
    <row r="23" spans="1:17" ht="14.25" customHeight="1" x14ac:dyDescent="0.15">
      <c r="A23" s="67" t="s">
        <v>25</v>
      </c>
      <c r="B23" s="12">
        <v>10</v>
      </c>
      <c r="C23" s="28">
        <v>21074</v>
      </c>
      <c r="D23" s="32" t="s">
        <v>44</v>
      </c>
      <c r="E23" s="32" t="s">
        <v>45</v>
      </c>
      <c r="F23" s="55">
        <v>0.87428571428571433</v>
      </c>
      <c r="G23" s="55">
        <v>0.87428571428571433</v>
      </c>
      <c r="H23" s="63">
        <v>0.86734693877551017</v>
      </c>
      <c r="I23" s="63">
        <v>0.79148936170212769</v>
      </c>
      <c r="J23" s="38" t="str">
        <f t="shared" si="1"/>
        <v>　　↓</v>
      </c>
      <c r="K23" s="20">
        <v>98</v>
      </c>
      <c r="M23" s="49"/>
      <c r="N23" s="49"/>
      <c r="O23" s="49"/>
      <c r="Q23" s="50"/>
    </row>
    <row r="24" spans="1:17" x14ac:dyDescent="0.15">
      <c r="A24" s="65" t="s">
        <v>25</v>
      </c>
      <c r="B24" s="12">
        <v>11</v>
      </c>
      <c r="C24" s="29">
        <v>21083</v>
      </c>
      <c r="D24" s="33" t="s">
        <v>46</v>
      </c>
      <c r="E24" s="33" t="s">
        <v>66</v>
      </c>
      <c r="F24" s="56">
        <v>0.12571428571428572</v>
      </c>
      <c r="G24" s="56">
        <v>0.12571428571428572</v>
      </c>
      <c r="H24" s="64">
        <v>0.12755102040816327</v>
      </c>
      <c r="I24" s="64">
        <v>0.10638297872340426</v>
      </c>
      <c r="J24" s="36" t="str">
        <f t="shared" si="1"/>
        <v>　　↓</v>
      </c>
      <c r="K24" s="21">
        <v>420</v>
      </c>
      <c r="M24" s="47"/>
      <c r="N24" s="47"/>
      <c r="O24" s="47"/>
      <c r="Q24" s="52"/>
    </row>
    <row r="25" spans="1:17" s="45" customFormat="1" x14ac:dyDescent="0.15">
      <c r="A25" s="66" t="s">
        <v>25</v>
      </c>
      <c r="B25" s="12">
        <v>12</v>
      </c>
      <c r="C25" s="27">
        <v>21087</v>
      </c>
      <c r="D25" s="31" t="s">
        <v>47</v>
      </c>
      <c r="E25" s="31" t="s">
        <v>67</v>
      </c>
      <c r="F25" s="54">
        <v>0.39428571428571429</v>
      </c>
      <c r="G25" s="54">
        <v>0.503</v>
      </c>
      <c r="H25" s="62">
        <v>0.53061224489795922</v>
      </c>
      <c r="I25" s="62">
        <v>0.47659574468085109</v>
      </c>
      <c r="J25" s="37" t="str">
        <f t="shared" si="1"/>
        <v>　　↓</v>
      </c>
      <c r="K25" s="19">
        <v>292</v>
      </c>
      <c r="M25" s="48"/>
      <c r="N25" s="48"/>
      <c r="O25" s="48"/>
      <c r="P25" s="46"/>
      <c r="Q25" s="51"/>
    </row>
    <row r="26" spans="1:17" x14ac:dyDescent="0.15">
      <c r="A26" s="12"/>
      <c r="B26" s="12"/>
      <c r="C26" s="27"/>
      <c r="D26" s="31"/>
      <c r="E26" s="31"/>
      <c r="F26" s="54"/>
      <c r="G26" s="54"/>
      <c r="H26" s="62"/>
      <c r="I26" s="62"/>
      <c r="J26" s="37" t="str">
        <f t="shared" si="1"/>
        <v>　→</v>
      </c>
      <c r="K26" s="19"/>
      <c r="M26" s="48"/>
      <c r="N26" s="48"/>
      <c r="O26" s="48"/>
      <c r="Q26" s="50"/>
    </row>
    <row r="27" spans="1:17" x14ac:dyDescent="0.15">
      <c r="A27" s="12"/>
      <c r="B27" s="12"/>
      <c r="C27" s="27"/>
      <c r="D27" s="31"/>
      <c r="E27" s="31"/>
      <c r="F27" s="54"/>
      <c r="G27" s="54"/>
      <c r="H27" s="62"/>
      <c r="I27" s="62"/>
      <c r="J27" s="37" t="str">
        <f t="shared" si="1"/>
        <v>　→</v>
      </c>
      <c r="K27" s="19"/>
      <c r="M27" s="48"/>
      <c r="N27" s="48"/>
      <c r="O27" s="48"/>
      <c r="Q27" s="52"/>
    </row>
    <row r="28" spans="1:17" x14ac:dyDescent="0.15">
      <c r="A28" s="13"/>
      <c r="B28" s="13"/>
      <c r="C28" s="28"/>
      <c r="D28" s="32"/>
      <c r="E28" s="32"/>
      <c r="F28" s="55"/>
      <c r="G28" s="55"/>
      <c r="H28" s="63"/>
      <c r="I28" s="63"/>
      <c r="J28" s="38" t="str">
        <f t="shared" si="1"/>
        <v>　→</v>
      </c>
      <c r="K28" s="20"/>
      <c r="M28" s="49"/>
      <c r="N28" s="49"/>
      <c r="O28" s="49"/>
      <c r="Q28" s="50"/>
    </row>
    <row r="29" spans="1:17" x14ac:dyDescent="0.15">
      <c r="A29" s="65" t="s">
        <v>51</v>
      </c>
      <c r="B29" s="12">
        <v>1</v>
      </c>
      <c r="C29" s="29">
        <v>21038</v>
      </c>
      <c r="D29" s="33" t="s">
        <v>55</v>
      </c>
      <c r="E29" s="33" t="s">
        <v>56</v>
      </c>
      <c r="F29" s="56">
        <v>1</v>
      </c>
      <c r="G29" s="56">
        <v>1</v>
      </c>
      <c r="H29" s="64">
        <v>1</v>
      </c>
      <c r="I29" s="64">
        <v>1.0078125</v>
      </c>
      <c r="J29" s="36" t="str">
        <f t="shared" si="1"/>
        <v>↑</v>
      </c>
      <c r="K29" s="21">
        <v>0</v>
      </c>
      <c r="M29" s="47"/>
      <c r="N29" s="47"/>
      <c r="O29" s="47"/>
      <c r="Q29" s="52"/>
    </row>
    <row r="30" spans="1:17" s="45" customFormat="1" x14ac:dyDescent="0.15">
      <c r="A30" s="66" t="s">
        <v>51</v>
      </c>
      <c r="B30" s="12">
        <v>2</v>
      </c>
      <c r="C30" s="27">
        <v>21068</v>
      </c>
      <c r="D30" s="31" t="s">
        <v>57</v>
      </c>
      <c r="E30" s="31" t="s">
        <v>58</v>
      </c>
      <c r="F30" s="54">
        <v>0.89400000000000002</v>
      </c>
      <c r="G30" s="54">
        <v>0.89400000000000002</v>
      </c>
      <c r="H30" s="62">
        <v>0.88800000000000001</v>
      </c>
      <c r="I30" s="62">
        <v>0.859375</v>
      </c>
      <c r="J30" s="37" t="str">
        <f t="shared" si="1"/>
        <v>　　↓</v>
      </c>
      <c r="K30" s="19">
        <v>106</v>
      </c>
      <c r="M30" s="48"/>
      <c r="N30" s="48"/>
      <c r="O30" s="48"/>
      <c r="P30" s="46"/>
      <c r="Q30" s="51"/>
    </row>
    <row r="31" spans="1:17" x14ac:dyDescent="0.15">
      <c r="A31" s="66" t="s">
        <v>51</v>
      </c>
      <c r="B31" s="12">
        <v>3</v>
      </c>
      <c r="C31" s="27">
        <v>21091</v>
      </c>
      <c r="D31" s="31" t="s">
        <v>59</v>
      </c>
      <c r="E31" s="31" t="s">
        <v>63</v>
      </c>
      <c r="F31" s="54">
        <v>0.93200000000000005</v>
      </c>
      <c r="G31" s="54">
        <v>0.93200000000000005</v>
      </c>
      <c r="H31" s="62">
        <v>0.94</v>
      </c>
      <c r="I31" s="62">
        <v>0.95</v>
      </c>
      <c r="J31" s="37" t="str">
        <f t="shared" si="1"/>
        <v>↑</v>
      </c>
      <c r="K31" s="19">
        <v>32</v>
      </c>
      <c r="M31" s="48"/>
      <c r="N31" s="48"/>
      <c r="O31" s="48"/>
      <c r="Q31" s="50"/>
    </row>
    <row r="32" spans="1:17" x14ac:dyDescent="0.15">
      <c r="A32" s="66" t="s">
        <v>51</v>
      </c>
      <c r="B32" s="12">
        <v>4</v>
      </c>
      <c r="C32" s="27">
        <v>21096</v>
      </c>
      <c r="D32" s="31" t="s">
        <v>60</v>
      </c>
      <c r="E32" s="31" t="s">
        <v>64</v>
      </c>
      <c r="F32" s="54">
        <v>0.98699999999999999</v>
      </c>
      <c r="G32" s="54">
        <v>0.98699999999999999</v>
      </c>
      <c r="H32" s="62">
        <v>0.98099999999999998</v>
      </c>
      <c r="I32" s="62">
        <v>0.984375</v>
      </c>
      <c r="J32" s="37" t="str">
        <f t="shared" si="1"/>
        <v>↑</v>
      </c>
      <c r="K32" s="19">
        <v>10</v>
      </c>
      <c r="M32" s="48"/>
      <c r="N32" s="48"/>
      <c r="O32" s="48"/>
      <c r="Q32" s="52"/>
    </row>
    <row r="33" spans="1:17" x14ac:dyDescent="0.15">
      <c r="A33" s="67" t="s">
        <v>51</v>
      </c>
      <c r="B33" s="13">
        <v>5</v>
      </c>
      <c r="C33" s="28">
        <v>21099</v>
      </c>
      <c r="D33" s="32" t="s">
        <v>61</v>
      </c>
      <c r="E33" s="32" t="s">
        <v>65</v>
      </c>
      <c r="F33" s="55">
        <v>0.98899999999999999</v>
      </c>
      <c r="G33" s="55">
        <v>0.98899999999999999</v>
      </c>
      <c r="H33" s="63">
        <v>0.99099999999999999</v>
      </c>
      <c r="I33" s="63">
        <v>0.9921875</v>
      </c>
      <c r="J33" s="38" t="str">
        <f t="shared" si="1"/>
        <v>↑</v>
      </c>
      <c r="K33" s="20">
        <v>5</v>
      </c>
      <c r="M33" s="49"/>
      <c r="N33" s="49"/>
      <c r="O33" s="49"/>
      <c r="Q33" s="50"/>
    </row>
    <row r="34" spans="1:17" x14ac:dyDescent="0.15">
      <c r="A34" s="14"/>
      <c r="B34" s="14"/>
      <c r="C34" s="29"/>
      <c r="D34" s="33"/>
      <c r="E34" s="33"/>
      <c r="F34" s="56"/>
      <c r="G34" s="56"/>
      <c r="H34" s="64"/>
      <c r="I34" s="64"/>
      <c r="J34" s="36" t="str">
        <f t="shared" si="1"/>
        <v>　→</v>
      </c>
      <c r="K34" s="21"/>
      <c r="M34" s="47"/>
      <c r="N34" s="47"/>
      <c r="O34" s="47"/>
      <c r="Q34" s="52"/>
    </row>
    <row r="35" spans="1:17" x14ac:dyDescent="0.15">
      <c r="A35" s="12"/>
      <c r="B35" s="12"/>
      <c r="C35" s="27"/>
      <c r="D35" s="31"/>
      <c r="E35" s="31"/>
      <c r="F35" s="54"/>
      <c r="G35" s="54"/>
      <c r="H35" s="62"/>
      <c r="I35" s="62"/>
      <c r="J35" s="37" t="str">
        <f t="shared" si="1"/>
        <v>　→</v>
      </c>
      <c r="K35" s="19"/>
      <c r="M35" s="48"/>
      <c r="N35" s="48"/>
      <c r="O35" s="48"/>
      <c r="Q35" s="50"/>
    </row>
    <row r="36" spans="1:17" x14ac:dyDescent="0.15">
      <c r="A36" s="12"/>
      <c r="B36" s="12"/>
      <c r="C36" s="27"/>
      <c r="D36" s="31"/>
      <c r="E36" s="31"/>
      <c r="F36" s="54"/>
      <c r="G36" s="54"/>
      <c r="H36" s="62"/>
      <c r="I36" s="62"/>
      <c r="J36" s="37" t="str">
        <f t="shared" si="1"/>
        <v>　→</v>
      </c>
      <c r="K36" s="19"/>
      <c r="M36" s="48"/>
      <c r="N36" s="48"/>
      <c r="O36" s="48"/>
      <c r="Q36" s="52"/>
    </row>
    <row r="37" spans="1:17" x14ac:dyDescent="0.15">
      <c r="A37" s="12"/>
      <c r="B37" s="12"/>
      <c r="C37" s="27"/>
      <c r="D37" s="31"/>
      <c r="E37" s="31"/>
      <c r="F37" s="54"/>
      <c r="G37" s="54"/>
      <c r="H37" s="62"/>
      <c r="I37" s="62"/>
      <c r="J37" s="37" t="str">
        <f t="shared" si="1"/>
        <v>　→</v>
      </c>
      <c r="K37" s="19"/>
      <c r="M37" s="48"/>
      <c r="N37" s="48"/>
      <c r="O37" s="48"/>
      <c r="Q37" s="50"/>
    </row>
    <row r="38" spans="1:17" ht="12" thickBot="1" x14ac:dyDescent="0.2">
      <c r="A38" s="13"/>
      <c r="B38" s="13" t="str">
        <f t="shared" ref="B38" si="2">IF(C38&lt;&gt;"",B37+1,"")</f>
        <v/>
      </c>
      <c r="C38" s="28"/>
      <c r="D38" s="32"/>
      <c r="E38" s="32"/>
      <c r="F38" s="55"/>
      <c r="G38" s="55"/>
      <c r="H38" s="63"/>
      <c r="I38" s="63"/>
      <c r="J38" s="38" t="str">
        <f t="shared" si="1"/>
        <v>　→</v>
      </c>
      <c r="K38" s="20"/>
      <c r="M38" s="49"/>
      <c r="N38" s="49"/>
      <c r="O38" s="49"/>
      <c r="Q38" s="50"/>
    </row>
    <row r="39" spans="1:17" ht="12" thickBot="1" x14ac:dyDescent="0.2">
      <c r="E39" s="34" t="s">
        <v>12</v>
      </c>
      <c r="F39" s="25">
        <v>0.81011111111111123</v>
      </c>
      <c r="G39" s="25">
        <v>0.82246825396825407</v>
      </c>
      <c r="H39" s="25">
        <v>0.82555668934240356</v>
      </c>
      <c r="I39" s="25">
        <f>AVERAGE(I9:I38)</f>
        <v>0.81972217963233796</v>
      </c>
      <c r="J39" s="10" t="str">
        <f t="shared" si="1"/>
        <v>　　↓</v>
      </c>
      <c r="Q39" s="50"/>
    </row>
    <row r="40" spans="1:17" x14ac:dyDescent="0.15">
      <c r="F40" s="6"/>
      <c r="G40" s="6"/>
      <c r="H40" s="6"/>
      <c r="I40" s="6"/>
      <c r="Q40" s="50"/>
    </row>
  </sheetData>
  <autoFilter ref="A8:T8"/>
  <mergeCells count="2">
    <mergeCell ref="D1:G1"/>
    <mergeCell ref="D3:D4"/>
  </mergeCells>
  <phoneticPr fontId="3"/>
  <conditionalFormatting sqref="J22 J27 J37">
    <cfRule type="expression" dxfId="273" priority="30">
      <formula>H22&gt;I22</formula>
    </cfRule>
  </conditionalFormatting>
  <conditionalFormatting sqref="J10:J18">
    <cfRule type="expression" dxfId="272" priority="29">
      <formula>H10&gt;I10</formula>
    </cfRule>
  </conditionalFormatting>
  <conditionalFormatting sqref="J39">
    <cfRule type="expression" dxfId="271" priority="28">
      <formula>H39&gt;I39</formula>
    </cfRule>
  </conditionalFormatting>
  <conditionalFormatting sqref="F39:I39">
    <cfRule type="expression" dxfId="270" priority="25">
      <formula>AND(0.75&lt;=F39,F39&lt;0.8)</formula>
    </cfRule>
    <cfRule type="expression" dxfId="269" priority="26">
      <formula>AND(0.65 &lt;= F39,F39&lt;0.75)</formula>
    </cfRule>
    <cfRule type="expression" dxfId="268" priority="27">
      <formula>F39 &lt; 0.65</formula>
    </cfRule>
  </conditionalFormatting>
  <conditionalFormatting sqref="J19:J20">
    <cfRule type="expression" dxfId="267" priority="24">
      <formula>H19&gt;I19</formula>
    </cfRule>
  </conditionalFormatting>
  <conditionalFormatting sqref="J9">
    <cfRule type="expression" dxfId="266" priority="23">
      <formula>H9&gt;I9</formula>
    </cfRule>
  </conditionalFormatting>
  <conditionalFormatting sqref="J21">
    <cfRule type="expression" dxfId="265" priority="22">
      <formula>H21&gt;I21</formula>
    </cfRule>
  </conditionalFormatting>
  <conditionalFormatting sqref="J23">
    <cfRule type="expression" dxfId="264" priority="21">
      <formula>H23&gt;I23</formula>
    </cfRule>
  </conditionalFormatting>
  <conditionalFormatting sqref="J24:J25">
    <cfRule type="expression" dxfId="263" priority="20">
      <formula>H24&gt;I24</formula>
    </cfRule>
  </conditionalFormatting>
  <conditionalFormatting sqref="J26">
    <cfRule type="expression" dxfId="262" priority="19">
      <formula>H26&gt;I26</formula>
    </cfRule>
  </conditionalFormatting>
  <conditionalFormatting sqref="J28">
    <cfRule type="expression" dxfId="261" priority="18">
      <formula>H28&gt;I28</formula>
    </cfRule>
  </conditionalFormatting>
  <conditionalFormatting sqref="J34:J35">
    <cfRule type="expression" dxfId="260" priority="17">
      <formula>H34&gt;I34</formula>
    </cfRule>
  </conditionalFormatting>
  <conditionalFormatting sqref="J36">
    <cfRule type="expression" dxfId="259" priority="16">
      <formula>H36&gt;I36</formula>
    </cfRule>
  </conditionalFormatting>
  <conditionalFormatting sqref="J38">
    <cfRule type="expression" dxfId="258" priority="15">
      <formula>H38&gt;I38</formula>
    </cfRule>
  </conditionalFormatting>
  <conditionalFormatting sqref="M9:O28 M34:O38">
    <cfRule type="cellIs" dxfId="257" priority="14" operator="equal">
      <formula>2</formula>
    </cfRule>
  </conditionalFormatting>
  <conditionalFormatting sqref="F9:I28 F34:I38">
    <cfRule type="expression" dxfId="256" priority="10">
      <formula>F9 &lt; 0.65</formula>
    </cfRule>
    <cfRule type="expression" dxfId="255" priority="11">
      <formula>AND(0.65 &lt;= F9,F9&lt;0.75)</formula>
    </cfRule>
    <cfRule type="expression" dxfId="254" priority="12">
      <formula>AND(0.75&lt;=F9,F9&lt;0.8)</formula>
    </cfRule>
  </conditionalFormatting>
  <conditionalFormatting sqref="F9:I28 F34:I38">
    <cfRule type="expression" dxfId="253" priority="13" stopIfTrue="1">
      <formula>F9 &lt; 0.85</formula>
    </cfRule>
  </conditionalFormatting>
  <conditionalFormatting sqref="J32">
    <cfRule type="expression" dxfId="252" priority="9">
      <formula>H32&gt;I32</formula>
    </cfRule>
  </conditionalFormatting>
  <conditionalFormatting sqref="J29:J30">
    <cfRule type="expression" dxfId="251" priority="8">
      <formula>H29&gt;I29</formula>
    </cfRule>
  </conditionalFormatting>
  <conditionalFormatting sqref="J31">
    <cfRule type="expression" dxfId="250" priority="7">
      <formula>H31&gt;I31</formula>
    </cfRule>
  </conditionalFormatting>
  <conditionalFormatting sqref="J33">
    <cfRule type="expression" dxfId="249" priority="6">
      <formula>H33&gt;I33</formula>
    </cfRule>
  </conditionalFormatting>
  <conditionalFormatting sqref="M29:O33">
    <cfRule type="cellIs" dxfId="248" priority="5" operator="equal">
      <formula>2</formula>
    </cfRule>
  </conditionalFormatting>
  <conditionalFormatting sqref="F29:I33">
    <cfRule type="expression" dxfId="247" priority="1">
      <formula>F29 &lt; 0.65</formula>
    </cfRule>
    <cfRule type="expression" dxfId="246" priority="2">
      <formula>AND(0.65 &lt;= F29,F29&lt;0.75)</formula>
    </cfRule>
    <cfRule type="expression" dxfId="245" priority="3">
      <formula>AND(0.75&lt;=F29,F29&lt;0.8)</formula>
    </cfRule>
  </conditionalFormatting>
  <conditionalFormatting sqref="F29:I33">
    <cfRule type="expression" dxfId="244" priority="4" stopIfTrue="1">
      <formula>F29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Normal="10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8" sqref="F8:H39"/>
    </sheetView>
  </sheetViews>
  <sheetFormatPr defaultColWidth="9" defaultRowHeight="11.25" outlineLevelCol="1" x14ac:dyDescent="0.15"/>
  <cols>
    <col min="1" max="1" width="13.37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7" width="8.875" style="1" customWidth="1"/>
    <col min="8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25" style="46" bestFit="1" customWidth="1"/>
    <col min="17" max="20" width="2.625" style="44" customWidth="1"/>
    <col min="21" max="16384" width="9" style="44"/>
  </cols>
  <sheetData>
    <row r="1" spans="1:18" ht="17.25" x14ac:dyDescent="0.15">
      <c r="D1" s="83" t="s">
        <v>3</v>
      </c>
      <c r="E1" s="83"/>
      <c r="F1" s="83"/>
      <c r="G1" s="83"/>
    </row>
    <row r="2" spans="1:18" ht="12" thickBot="1" x14ac:dyDescent="0.2">
      <c r="D2" s="1"/>
      <c r="E2" s="1"/>
      <c r="H2" s="4" t="s">
        <v>8</v>
      </c>
    </row>
    <row r="3" spans="1:18" s="2" customFormat="1" x14ac:dyDescent="0.15">
      <c r="B3" s="1"/>
      <c r="D3" s="84" t="s">
        <v>4</v>
      </c>
      <c r="E3" s="23" t="s">
        <v>17</v>
      </c>
      <c r="H3" s="7" t="s">
        <v>10</v>
      </c>
      <c r="J3" s="44" t="s">
        <v>5</v>
      </c>
      <c r="K3" s="15" t="s">
        <v>15</v>
      </c>
      <c r="M3" s="44">
        <f>COUNTIF(M$9:M$38,"=2")</f>
        <v>0</v>
      </c>
      <c r="N3" s="44">
        <f>COUNTIF(N$9:N$38,"=2")</f>
        <v>0</v>
      </c>
      <c r="O3" s="44">
        <f>COUNTIF(O$9:O$38,"=2")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84"/>
      <c r="E4" s="22" t="s">
        <v>16</v>
      </c>
      <c r="H4" s="5" t="s">
        <v>9</v>
      </c>
      <c r="I4" s="1"/>
      <c r="J4" s="2" t="s">
        <v>6</v>
      </c>
      <c r="K4" s="17"/>
      <c r="M4" s="44">
        <f>COUNTIF(M$9:M$38,"=3")</f>
        <v>0</v>
      </c>
      <c r="N4" s="44">
        <f>COUNTIF(N$9:N$38,"=3")</f>
        <v>0</v>
      </c>
      <c r="O4" s="44">
        <f>COUNTIF(O$9:O$38,"=3")</f>
        <v>0</v>
      </c>
      <c r="P4" s="46"/>
      <c r="Q4" s="44" t="s">
        <v>20</v>
      </c>
      <c r="R4" s="44"/>
    </row>
    <row r="5" spans="1:18" x14ac:dyDescent="0.15">
      <c r="H5" s="43" t="s">
        <v>22</v>
      </c>
      <c r="J5" s="3" t="s">
        <v>7</v>
      </c>
    </row>
    <row r="6" spans="1:18" ht="12" thickBot="1" x14ac:dyDescent="0.2">
      <c r="F6" s="9"/>
      <c r="G6" s="9"/>
      <c r="J6" s="3"/>
    </row>
    <row r="7" spans="1:18" ht="12" thickBot="1" x14ac:dyDescent="0.2">
      <c r="C7" s="44" t="s">
        <v>62</v>
      </c>
      <c r="K7" s="15" t="s">
        <v>14</v>
      </c>
      <c r="M7" s="44" t="s">
        <v>18</v>
      </c>
    </row>
    <row r="8" spans="1:18" ht="12" thickBot="1" x14ac:dyDescent="0.2">
      <c r="A8" s="39" t="s">
        <v>23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f>G8-7</f>
        <v>44471</v>
      </c>
      <c r="G8" s="42">
        <f>H8-7</f>
        <v>44478</v>
      </c>
      <c r="H8" s="57">
        <v>44485</v>
      </c>
      <c r="I8" s="57">
        <f t="shared" ref="I8" si="0">H8+7</f>
        <v>44492</v>
      </c>
      <c r="J8" s="11" t="s">
        <v>13</v>
      </c>
      <c r="K8" s="16">
        <f>I8</f>
        <v>44492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24" t="s">
        <v>50</v>
      </c>
      <c r="B9" s="24">
        <v>1</v>
      </c>
      <c r="C9" s="26">
        <v>21090</v>
      </c>
      <c r="D9" s="30" t="s">
        <v>24</v>
      </c>
      <c r="E9" s="30"/>
      <c r="F9" s="53">
        <v>0.8</v>
      </c>
      <c r="G9" s="53">
        <v>0.75900000000000001</v>
      </c>
      <c r="H9" s="61">
        <v>0.7782705099778271</v>
      </c>
      <c r="I9" s="61">
        <v>0.77589852008456661</v>
      </c>
      <c r="J9" s="35" t="str">
        <f t="shared" ref="J9:J39" si="1">IF(H9&lt;I9,$J$3,IF(H9=I9,$J$4,$J$5))</f>
        <v>　　↓</v>
      </c>
      <c r="K9" s="18">
        <v>124</v>
      </c>
      <c r="M9" s="47"/>
      <c r="N9" s="47"/>
      <c r="O9" s="47"/>
      <c r="Q9" s="50"/>
    </row>
    <row r="10" spans="1:18" x14ac:dyDescent="0.15">
      <c r="A10" s="12"/>
      <c r="B10" s="12"/>
      <c r="C10" s="27"/>
      <c r="D10" s="31"/>
      <c r="E10" s="31"/>
      <c r="F10" s="54"/>
      <c r="G10" s="54"/>
      <c r="H10" s="62"/>
      <c r="I10" s="62"/>
      <c r="J10" s="37" t="str">
        <f t="shared" si="1"/>
        <v>　→</v>
      </c>
      <c r="K10" s="19"/>
      <c r="M10" s="48"/>
      <c r="N10" s="48"/>
      <c r="O10" s="48"/>
      <c r="Q10" s="50"/>
    </row>
    <row r="11" spans="1:18" x14ac:dyDescent="0.15">
      <c r="A11" s="12"/>
      <c r="B11" s="12"/>
      <c r="C11" s="27"/>
      <c r="D11" s="31"/>
      <c r="E11" s="31"/>
      <c r="F11" s="54"/>
      <c r="G11" s="54"/>
      <c r="H11" s="62"/>
      <c r="I11" s="62"/>
      <c r="J11" s="37" t="str">
        <f t="shared" si="1"/>
        <v>　→</v>
      </c>
      <c r="K11" s="19"/>
      <c r="M11" s="48"/>
      <c r="N11" s="48"/>
      <c r="O11" s="48"/>
      <c r="Q11" s="52"/>
    </row>
    <row r="12" spans="1:18" x14ac:dyDescent="0.15">
      <c r="A12" s="12"/>
      <c r="B12" s="12"/>
      <c r="C12" s="27"/>
      <c r="D12" s="31"/>
      <c r="E12" s="31"/>
      <c r="F12" s="54"/>
      <c r="G12" s="54"/>
      <c r="H12" s="62"/>
      <c r="I12" s="62"/>
      <c r="J12" s="37" t="str">
        <f t="shared" si="1"/>
        <v>　→</v>
      </c>
      <c r="K12" s="19"/>
      <c r="M12" s="48"/>
      <c r="N12" s="48"/>
      <c r="O12" s="48"/>
      <c r="Q12" s="50"/>
    </row>
    <row r="13" spans="1:18" x14ac:dyDescent="0.15">
      <c r="A13" s="12"/>
      <c r="B13" s="12"/>
      <c r="C13" s="28"/>
      <c r="D13" s="32"/>
      <c r="E13" s="32"/>
      <c r="F13" s="55"/>
      <c r="G13" s="55"/>
      <c r="H13" s="63"/>
      <c r="I13" s="63"/>
      <c r="J13" s="38" t="str">
        <f t="shared" si="1"/>
        <v>　→</v>
      </c>
      <c r="K13" s="20"/>
      <c r="M13" s="49"/>
      <c r="N13" s="49"/>
      <c r="O13" s="49"/>
      <c r="Q13" s="58"/>
    </row>
    <row r="14" spans="1:18" x14ac:dyDescent="0.15">
      <c r="A14" s="65" t="s">
        <v>25</v>
      </c>
      <c r="B14" s="14">
        <v>1</v>
      </c>
      <c r="C14" s="29">
        <v>21003</v>
      </c>
      <c r="D14" s="33" t="s">
        <v>26</v>
      </c>
      <c r="E14" s="33" t="s">
        <v>27</v>
      </c>
      <c r="F14" s="56">
        <v>0.97142857142857142</v>
      </c>
      <c r="G14" s="56">
        <v>0.97448979591836737</v>
      </c>
      <c r="H14" s="64">
        <v>0.97872340425531912</v>
      </c>
      <c r="I14" s="64">
        <v>0.97967479674796742</v>
      </c>
      <c r="J14" s="36" t="str">
        <f t="shared" si="1"/>
        <v>↑</v>
      </c>
      <c r="K14" s="21">
        <v>10</v>
      </c>
      <c r="M14" s="47"/>
      <c r="N14" s="47"/>
      <c r="O14" s="47"/>
      <c r="Q14" s="58"/>
    </row>
    <row r="15" spans="1:18" x14ac:dyDescent="0.15">
      <c r="A15" s="66" t="s">
        <v>25</v>
      </c>
      <c r="B15" s="12">
        <v>2</v>
      </c>
      <c r="C15" s="27">
        <v>21004</v>
      </c>
      <c r="D15" s="31" t="s">
        <v>28</v>
      </c>
      <c r="E15" s="31" t="s">
        <v>29</v>
      </c>
      <c r="F15" s="54">
        <v>1</v>
      </c>
      <c r="G15" s="54">
        <v>1</v>
      </c>
      <c r="H15" s="62">
        <v>1</v>
      </c>
      <c r="I15" s="62">
        <v>1</v>
      </c>
      <c r="J15" s="37" t="str">
        <f t="shared" si="1"/>
        <v>　→</v>
      </c>
      <c r="K15" s="19">
        <v>0</v>
      </c>
      <c r="M15" s="48"/>
      <c r="N15" s="48"/>
      <c r="O15" s="48"/>
      <c r="Q15" s="58"/>
    </row>
    <row r="16" spans="1:18" x14ac:dyDescent="0.15">
      <c r="A16" s="66" t="s">
        <v>25</v>
      </c>
      <c r="B16" s="12">
        <v>3</v>
      </c>
      <c r="C16" s="27">
        <v>21008</v>
      </c>
      <c r="D16" s="31" t="s">
        <v>30</v>
      </c>
      <c r="E16" s="31" t="s">
        <v>31</v>
      </c>
      <c r="F16" s="54">
        <v>1</v>
      </c>
      <c r="G16" s="54">
        <v>1</v>
      </c>
      <c r="H16" s="62">
        <v>1</v>
      </c>
      <c r="I16" s="62">
        <v>1</v>
      </c>
      <c r="J16" s="37" t="str">
        <f t="shared" si="1"/>
        <v>　→</v>
      </c>
      <c r="K16" s="60">
        <v>0</v>
      </c>
      <c r="M16" s="48"/>
      <c r="N16" s="48"/>
      <c r="O16" s="48"/>
      <c r="Q16" s="50"/>
    </row>
    <row r="17" spans="1:17" x14ac:dyDescent="0.15">
      <c r="A17" s="66" t="s">
        <v>25</v>
      </c>
      <c r="B17" s="12">
        <v>4</v>
      </c>
      <c r="C17" s="27">
        <v>21028</v>
      </c>
      <c r="D17" s="31" t="s">
        <v>32</v>
      </c>
      <c r="E17" s="31" t="s">
        <v>33</v>
      </c>
      <c r="F17" s="54">
        <v>0.8</v>
      </c>
      <c r="G17" s="54">
        <v>0.77040816326530615</v>
      </c>
      <c r="H17" s="62">
        <v>0.68510638297872339</v>
      </c>
      <c r="I17" s="62">
        <v>0.69918699186991873</v>
      </c>
      <c r="J17" s="37" t="str">
        <f t="shared" si="1"/>
        <v>↑</v>
      </c>
      <c r="K17" s="19">
        <v>148</v>
      </c>
      <c r="M17" s="48"/>
      <c r="N17" s="48"/>
      <c r="O17" s="48"/>
      <c r="Q17" s="52"/>
    </row>
    <row r="18" spans="1:17" x14ac:dyDescent="0.15">
      <c r="A18" s="67" t="s">
        <v>25</v>
      </c>
      <c r="B18" s="12">
        <v>5</v>
      </c>
      <c r="C18" s="28">
        <v>21036</v>
      </c>
      <c r="D18" s="32" t="s">
        <v>34</v>
      </c>
      <c r="E18" s="32" t="s">
        <v>35</v>
      </c>
      <c r="F18" s="55">
        <v>0.47699999999999998</v>
      </c>
      <c r="G18" s="55">
        <v>0.49744897959183676</v>
      </c>
      <c r="H18" s="63">
        <v>0.55957446808510636</v>
      </c>
      <c r="I18" s="63">
        <v>0.56097560975609762</v>
      </c>
      <c r="J18" s="38" t="str">
        <f t="shared" si="1"/>
        <v>↑</v>
      </c>
      <c r="K18" s="20">
        <v>239</v>
      </c>
      <c r="M18" s="49"/>
      <c r="N18" s="49"/>
      <c r="O18" s="49"/>
      <c r="Q18" s="50"/>
    </row>
    <row r="19" spans="1:17" x14ac:dyDescent="0.15">
      <c r="A19" s="65" t="s">
        <v>25</v>
      </c>
      <c r="B19" s="12">
        <v>6</v>
      </c>
      <c r="C19" s="29">
        <v>21041</v>
      </c>
      <c r="D19" s="33" t="s">
        <v>36</v>
      </c>
      <c r="E19" s="33" t="s">
        <v>37</v>
      </c>
      <c r="F19" s="56">
        <v>1</v>
      </c>
      <c r="G19" s="56">
        <v>1</v>
      </c>
      <c r="H19" s="64">
        <v>1</v>
      </c>
      <c r="I19" s="64">
        <v>1</v>
      </c>
      <c r="J19" s="36" t="str">
        <f t="shared" si="1"/>
        <v>　→</v>
      </c>
      <c r="K19" s="21">
        <v>0</v>
      </c>
      <c r="M19" s="47"/>
      <c r="N19" s="47"/>
      <c r="O19" s="47"/>
      <c r="Q19" s="50"/>
    </row>
    <row r="20" spans="1:17" ht="13.5" customHeight="1" x14ac:dyDescent="0.15">
      <c r="A20" s="66" t="s">
        <v>25</v>
      </c>
      <c r="B20" s="12">
        <v>7</v>
      </c>
      <c r="C20" s="27">
        <v>21049</v>
      </c>
      <c r="D20" s="31" t="s">
        <v>38</v>
      </c>
      <c r="E20" s="31" t="s">
        <v>39</v>
      </c>
      <c r="F20" s="54">
        <v>0.98</v>
      </c>
      <c r="G20" s="54">
        <v>0.97704081632653061</v>
      </c>
      <c r="H20" s="62">
        <v>0.98085106382978726</v>
      </c>
      <c r="I20" s="62">
        <v>0.98170731707317072</v>
      </c>
      <c r="J20" s="37" t="str">
        <f t="shared" si="1"/>
        <v>↑</v>
      </c>
      <c r="K20" s="19">
        <v>9</v>
      </c>
      <c r="M20" s="48"/>
      <c r="N20" s="48"/>
      <c r="O20" s="48"/>
      <c r="Q20" s="50"/>
    </row>
    <row r="21" spans="1:17" ht="13.5" customHeight="1" x14ac:dyDescent="0.15">
      <c r="A21" s="66" t="s">
        <v>25</v>
      </c>
      <c r="B21" s="12">
        <v>8</v>
      </c>
      <c r="C21" s="27">
        <v>21061</v>
      </c>
      <c r="D21" s="31" t="s">
        <v>40</v>
      </c>
      <c r="E21" s="31" t="s">
        <v>41</v>
      </c>
      <c r="F21" s="54">
        <v>1</v>
      </c>
      <c r="G21" s="54">
        <v>1</v>
      </c>
      <c r="H21" s="62">
        <v>1</v>
      </c>
      <c r="I21" s="62">
        <v>0.99186991869918695</v>
      </c>
      <c r="J21" s="37" t="str">
        <f t="shared" si="1"/>
        <v>　　↓</v>
      </c>
      <c r="K21" s="19">
        <v>4</v>
      </c>
      <c r="M21" s="48"/>
      <c r="N21" s="48"/>
      <c r="O21" s="48"/>
      <c r="Q21" s="59"/>
    </row>
    <row r="22" spans="1:17" ht="13.5" customHeight="1" x14ac:dyDescent="0.15">
      <c r="A22" s="66" t="s">
        <v>25</v>
      </c>
      <c r="B22" s="12">
        <v>9</v>
      </c>
      <c r="C22" s="27">
        <v>21071</v>
      </c>
      <c r="D22" s="31" t="s">
        <v>42</v>
      </c>
      <c r="E22" s="31" t="s">
        <v>43</v>
      </c>
      <c r="F22" s="54">
        <v>0.47099999999999997</v>
      </c>
      <c r="G22" s="54">
        <v>0.55612244897959184</v>
      </c>
      <c r="H22" s="62">
        <v>0.60425531914893615</v>
      </c>
      <c r="I22" s="62">
        <v>0.58130081300813008</v>
      </c>
      <c r="J22" s="37" t="str">
        <f t="shared" si="1"/>
        <v>　　↓</v>
      </c>
      <c r="K22" s="19">
        <v>277</v>
      </c>
      <c r="M22" s="48"/>
      <c r="N22" s="48"/>
      <c r="O22" s="48"/>
      <c r="Q22" s="50"/>
    </row>
    <row r="23" spans="1:17" ht="14.25" customHeight="1" x14ac:dyDescent="0.15">
      <c r="A23" s="67" t="s">
        <v>25</v>
      </c>
      <c r="B23" s="12">
        <v>10</v>
      </c>
      <c r="C23" s="28">
        <v>21074</v>
      </c>
      <c r="D23" s="32" t="s">
        <v>44</v>
      </c>
      <c r="E23" s="32" t="s">
        <v>45</v>
      </c>
      <c r="F23" s="55">
        <v>0.87428571428571433</v>
      </c>
      <c r="G23" s="55">
        <v>0.86734693877551017</v>
      </c>
      <c r="H23" s="63">
        <v>0.79148936170212769</v>
      </c>
      <c r="I23" s="63">
        <v>0.77235772357723576</v>
      </c>
      <c r="J23" s="38" t="str">
        <f t="shared" si="1"/>
        <v>　　↓</v>
      </c>
      <c r="K23" s="20">
        <v>116</v>
      </c>
      <c r="M23" s="49"/>
      <c r="N23" s="49"/>
      <c r="O23" s="49"/>
      <c r="Q23" s="50"/>
    </row>
    <row r="24" spans="1:17" x14ac:dyDescent="0.15">
      <c r="A24" s="65" t="s">
        <v>25</v>
      </c>
      <c r="B24" s="12">
        <v>11</v>
      </c>
      <c r="C24" s="29">
        <v>21083</v>
      </c>
      <c r="D24" s="33" t="s">
        <v>46</v>
      </c>
      <c r="E24" s="33" t="s">
        <v>66</v>
      </c>
      <c r="F24" s="56">
        <v>0.12571428571428572</v>
      </c>
      <c r="G24" s="56">
        <v>0.12755102040816327</v>
      </c>
      <c r="H24" s="64">
        <v>0.10638297872340426</v>
      </c>
      <c r="I24" s="64">
        <v>0.1016260162601626</v>
      </c>
      <c r="J24" s="36" t="str">
        <f t="shared" si="1"/>
        <v>　　↓</v>
      </c>
      <c r="K24" s="21">
        <v>442</v>
      </c>
      <c r="M24" s="47"/>
      <c r="N24" s="47"/>
      <c r="O24" s="47"/>
      <c r="Q24" s="52"/>
    </row>
    <row r="25" spans="1:17" s="45" customFormat="1" x14ac:dyDescent="0.15">
      <c r="A25" s="66" t="s">
        <v>25</v>
      </c>
      <c r="B25" s="12">
        <v>12</v>
      </c>
      <c r="C25" s="27">
        <v>21087</v>
      </c>
      <c r="D25" s="31" t="s">
        <v>47</v>
      </c>
      <c r="E25" s="31" t="s">
        <v>67</v>
      </c>
      <c r="F25" s="54">
        <v>0.503</v>
      </c>
      <c r="G25" s="54">
        <v>0.53061224489795922</v>
      </c>
      <c r="H25" s="62">
        <v>0.47659574468085109</v>
      </c>
      <c r="I25" s="62">
        <v>0.45528455284552843</v>
      </c>
      <c r="J25" s="37" t="str">
        <f t="shared" si="1"/>
        <v>　　↓</v>
      </c>
      <c r="K25" s="19">
        <v>314</v>
      </c>
      <c r="M25" s="48"/>
      <c r="N25" s="48"/>
      <c r="O25" s="48"/>
      <c r="P25" s="46"/>
      <c r="Q25" s="51"/>
    </row>
    <row r="26" spans="1:17" x14ac:dyDescent="0.15">
      <c r="A26" s="12"/>
      <c r="B26" s="12"/>
      <c r="C26" s="27"/>
      <c r="D26" s="31"/>
      <c r="E26" s="31"/>
      <c r="F26" s="54"/>
      <c r="G26" s="54"/>
      <c r="H26" s="62"/>
      <c r="I26" s="62"/>
      <c r="J26" s="37" t="str">
        <f t="shared" si="1"/>
        <v>　→</v>
      </c>
      <c r="K26" s="19"/>
      <c r="M26" s="48"/>
      <c r="N26" s="48"/>
      <c r="O26" s="48"/>
      <c r="Q26" s="50"/>
    </row>
    <row r="27" spans="1:17" x14ac:dyDescent="0.15">
      <c r="A27" s="12"/>
      <c r="B27" s="12"/>
      <c r="C27" s="27"/>
      <c r="D27" s="31"/>
      <c r="E27" s="31"/>
      <c r="F27" s="54"/>
      <c r="G27" s="54"/>
      <c r="H27" s="62"/>
      <c r="I27" s="62"/>
      <c r="J27" s="37" t="str">
        <f t="shared" si="1"/>
        <v>　→</v>
      </c>
      <c r="K27" s="19"/>
      <c r="M27" s="48"/>
      <c r="N27" s="48"/>
      <c r="O27" s="48"/>
      <c r="Q27" s="52"/>
    </row>
    <row r="28" spans="1:17" x14ac:dyDescent="0.15">
      <c r="A28" s="13"/>
      <c r="B28" s="13"/>
      <c r="C28" s="28"/>
      <c r="D28" s="32"/>
      <c r="E28" s="32"/>
      <c r="F28" s="55"/>
      <c r="G28" s="55"/>
      <c r="H28" s="63"/>
      <c r="I28" s="63"/>
      <c r="J28" s="38" t="str">
        <f t="shared" si="1"/>
        <v>　→</v>
      </c>
      <c r="K28" s="20"/>
      <c r="M28" s="49"/>
      <c r="N28" s="49"/>
      <c r="O28" s="49"/>
      <c r="Q28" s="50"/>
    </row>
    <row r="29" spans="1:17" x14ac:dyDescent="0.15">
      <c r="A29" s="65" t="s">
        <v>51</v>
      </c>
      <c r="B29" s="12">
        <v>1</v>
      </c>
      <c r="C29" s="29">
        <v>21038</v>
      </c>
      <c r="D29" s="33" t="s">
        <v>55</v>
      </c>
      <c r="E29" s="33" t="s">
        <v>56</v>
      </c>
      <c r="F29" s="56">
        <v>1</v>
      </c>
      <c r="G29" s="56">
        <v>1</v>
      </c>
      <c r="H29" s="64">
        <v>1.0078125</v>
      </c>
      <c r="I29" s="64">
        <v>1</v>
      </c>
      <c r="J29" s="36" t="str">
        <f t="shared" si="1"/>
        <v>　　↓</v>
      </c>
      <c r="K29" s="21">
        <v>0</v>
      </c>
      <c r="M29" s="47"/>
      <c r="N29" s="47"/>
      <c r="O29" s="47"/>
      <c r="Q29" s="52"/>
    </row>
    <row r="30" spans="1:17" s="45" customFormat="1" x14ac:dyDescent="0.15">
      <c r="A30" s="66" t="s">
        <v>51</v>
      </c>
      <c r="B30" s="12">
        <v>2</v>
      </c>
      <c r="C30" s="27">
        <v>21068</v>
      </c>
      <c r="D30" s="31" t="s">
        <v>57</v>
      </c>
      <c r="E30" s="31" t="s">
        <v>58</v>
      </c>
      <c r="F30" s="54">
        <v>0.89400000000000002</v>
      </c>
      <c r="G30" s="54">
        <v>0.88800000000000001</v>
      </c>
      <c r="H30" s="62">
        <v>0.859375</v>
      </c>
      <c r="I30" s="62">
        <v>0.84592145015105735</v>
      </c>
      <c r="J30" s="37" t="str">
        <f t="shared" si="1"/>
        <v>　　↓</v>
      </c>
      <c r="K30" s="19">
        <v>118</v>
      </c>
      <c r="M30" s="48"/>
      <c r="N30" s="48"/>
      <c r="O30" s="48"/>
      <c r="P30" s="46"/>
      <c r="Q30" s="51"/>
    </row>
    <row r="31" spans="1:17" x14ac:dyDescent="0.15">
      <c r="A31" s="66" t="s">
        <v>51</v>
      </c>
      <c r="B31" s="12">
        <v>3</v>
      </c>
      <c r="C31" s="27">
        <v>21091</v>
      </c>
      <c r="D31" s="31" t="s">
        <v>59</v>
      </c>
      <c r="E31" s="31" t="s">
        <v>63</v>
      </c>
      <c r="F31" s="54">
        <v>0.93200000000000005</v>
      </c>
      <c r="G31" s="54">
        <v>0.94</v>
      </c>
      <c r="H31" s="62">
        <v>0.95</v>
      </c>
      <c r="I31" s="62">
        <v>0.93957703927492442</v>
      </c>
      <c r="J31" s="37" t="str">
        <f t="shared" si="1"/>
        <v>　　↓</v>
      </c>
      <c r="K31" s="19">
        <v>40</v>
      </c>
      <c r="M31" s="48"/>
      <c r="N31" s="48"/>
      <c r="O31" s="48"/>
      <c r="Q31" s="50"/>
    </row>
    <row r="32" spans="1:17" x14ac:dyDescent="0.15">
      <c r="A32" s="66" t="s">
        <v>51</v>
      </c>
      <c r="B32" s="12">
        <v>4</v>
      </c>
      <c r="C32" s="27">
        <v>21096</v>
      </c>
      <c r="D32" s="31" t="s">
        <v>60</v>
      </c>
      <c r="E32" s="31" t="s">
        <v>64</v>
      </c>
      <c r="F32" s="54">
        <v>0.98699999999999999</v>
      </c>
      <c r="G32" s="54">
        <v>0.98099999999999998</v>
      </c>
      <c r="H32" s="62">
        <v>0.984375</v>
      </c>
      <c r="I32" s="62">
        <v>0.98489425981873113</v>
      </c>
      <c r="J32" s="37" t="str">
        <f t="shared" si="1"/>
        <v>↑</v>
      </c>
      <c r="K32" s="19">
        <v>10</v>
      </c>
      <c r="M32" s="48"/>
      <c r="N32" s="48"/>
      <c r="O32" s="48"/>
      <c r="Q32" s="52"/>
    </row>
    <row r="33" spans="1:17" x14ac:dyDescent="0.15">
      <c r="A33" s="67" t="s">
        <v>51</v>
      </c>
      <c r="B33" s="13">
        <v>5</v>
      </c>
      <c r="C33" s="28">
        <v>21099</v>
      </c>
      <c r="D33" s="32" t="s">
        <v>61</v>
      </c>
      <c r="E33" s="32" t="s">
        <v>65</v>
      </c>
      <c r="F33" s="55">
        <v>0.98899999999999999</v>
      </c>
      <c r="G33" s="55">
        <v>0.99099999999999999</v>
      </c>
      <c r="H33" s="63">
        <v>0.9921875</v>
      </c>
      <c r="I33" s="63">
        <v>0.99244712990936557</v>
      </c>
      <c r="J33" s="38" t="str">
        <f t="shared" si="1"/>
        <v>↑</v>
      </c>
      <c r="K33" s="20">
        <v>5</v>
      </c>
      <c r="M33" s="49"/>
      <c r="N33" s="49"/>
      <c r="O33" s="49"/>
      <c r="Q33" s="50"/>
    </row>
    <row r="34" spans="1:17" x14ac:dyDescent="0.15">
      <c r="A34" s="14"/>
      <c r="B34" s="14"/>
      <c r="C34" s="29"/>
      <c r="D34" s="33"/>
      <c r="E34" s="33"/>
      <c r="F34" s="56"/>
      <c r="G34" s="56"/>
      <c r="H34" s="64"/>
      <c r="I34" s="64"/>
      <c r="J34" s="36" t="str">
        <f t="shared" si="1"/>
        <v>　→</v>
      </c>
      <c r="K34" s="21"/>
      <c r="M34" s="47"/>
      <c r="N34" s="47"/>
      <c r="O34" s="47"/>
      <c r="Q34" s="52"/>
    </row>
    <row r="35" spans="1:17" x14ac:dyDescent="0.15">
      <c r="A35" s="12"/>
      <c r="B35" s="12"/>
      <c r="C35" s="27"/>
      <c r="D35" s="31"/>
      <c r="E35" s="31"/>
      <c r="F35" s="54"/>
      <c r="G35" s="54"/>
      <c r="H35" s="62"/>
      <c r="I35" s="62"/>
      <c r="J35" s="37" t="str">
        <f t="shared" si="1"/>
        <v>　→</v>
      </c>
      <c r="K35" s="19"/>
      <c r="M35" s="48"/>
      <c r="N35" s="48"/>
      <c r="O35" s="48"/>
      <c r="Q35" s="50"/>
    </row>
    <row r="36" spans="1:17" x14ac:dyDescent="0.15">
      <c r="A36" s="12"/>
      <c r="B36" s="12"/>
      <c r="C36" s="27"/>
      <c r="D36" s="31"/>
      <c r="E36" s="31"/>
      <c r="F36" s="54"/>
      <c r="G36" s="54"/>
      <c r="H36" s="62"/>
      <c r="I36" s="62"/>
      <c r="J36" s="37" t="str">
        <f t="shared" si="1"/>
        <v>　→</v>
      </c>
      <c r="K36" s="19"/>
      <c r="M36" s="48"/>
      <c r="N36" s="48"/>
      <c r="O36" s="48"/>
      <c r="Q36" s="52"/>
    </row>
    <row r="37" spans="1:17" x14ac:dyDescent="0.15">
      <c r="A37" s="12"/>
      <c r="B37" s="12"/>
      <c r="C37" s="27"/>
      <c r="D37" s="31"/>
      <c r="E37" s="31"/>
      <c r="F37" s="54"/>
      <c r="G37" s="54"/>
      <c r="H37" s="62"/>
      <c r="I37" s="62"/>
      <c r="J37" s="37" t="str">
        <f t="shared" si="1"/>
        <v>　→</v>
      </c>
      <c r="K37" s="19"/>
      <c r="M37" s="48"/>
      <c r="N37" s="48"/>
      <c r="O37" s="48"/>
      <c r="Q37" s="50"/>
    </row>
    <row r="38" spans="1:17" ht="12" thickBot="1" x14ac:dyDescent="0.2">
      <c r="A38" s="13"/>
      <c r="B38" s="13" t="str">
        <f t="shared" ref="B38" si="2">IF(C38&lt;&gt;"",B37+1,"")</f>
        <v/>
      </c>
      <c r="C38" s="28"/>
      <c r="D38" s="32"/>
      <c r="E38" s="32"/>
      <c r="F38" s="55"/>
      <c r="G38" s="55"/>
      <c r="H38" s="63"/>
      <c r="I38" s="63"/>
      <c r="J38" s="38" t="str">
        <f t="shared" si="1"/>
        <v>　→</v>
      </c>
      <c r="K38" s="20"/>
      <c r="M38" s="49"/>
      <c r="N38" s="49"/>
      <c r="O38" s="49"/>
      <c r="Q38" s="50"/>
    </row>
    <row r="39" spans="1:17" ht="12" thickBot="1" x14ac:dyDescent="0.2">
      <c r="E39" s="34" t="s">
        <v>12</v>
      </c>
      <c r="F39" s="25">
        <v>0.82246825396825407</v>
      </c>
      <c r="G39" s="25">
        <v>0.82555668934240356</v>
      </c>
      <c r="H39" s="25">
        <v>0.81972217963233796</v>
      </c>
      <c r="I39" s="25">
        <f>AVERAGE(I9:I38)</f>
        <v>0.81459567439311331</v>
      </c>
      <c r="J39" s="10" t="str">
        <f t="shared" si="1"/>
        <v>　　↓</v>
      </c>
      <c r="Q39" s="50"/>
    </row>
    <row r="40" spans="1:17" x14ac:dyDescent="0.15">
      <c r="F40" s="6"/>
      <c r="G40" s="6"/>
      <c r="H40" s="6"/>
      <c r="I40" s="6"/>
      <c r="Q40" s="50"/>
    </row>
  </sheetData>
  <autoFilter ref="A8:T8"/>
  <mergeCells count="2">
    <mergeCell ref="D1:G1"/>
    <mergeCell ref="D3:D4"/>
  </mergeCells>
  <phoneticPr fontId="3"/>
  <conditionalFormatting sqref="J22 J27 J37">
    <cfRule type="expression" dxfId="243" priority="30">
      <formula>H22&gt;I22</formula>
    </cfRule>
  </conditionalFormatting>
  <conditionalFormatting sqref="J10:J18">
    <cfRule type="expression" dxfId="242" priority="29">
      <formula>H10&gt;I10</formula>
    </cfRule>
  </conditionalFormatting>
  <conditionalFormatting sqref="J39">
    <cfRule type="expression" dxfId="241" priority="28">
      <formula>H39&gt;I39</formula>
    </cfRule>
  </conditionalFormatting>
  <conditionalFormatting sqref="F39:I39">
    <cfRule type="expression" dxfId="240" priority="25">
      <formula>AND(0.75&lt;=F39,F39&lt;0.8)</formula>
    </cfRule>
    <cfRule type="expression" dxfId="239" priority="26">
      <formula>AND(0.65 &lt;= F39,F39&lt;0.75)</formula>
    </cfRule>
    <cfRule type="expression" dxfId="238" priority="27">
      <formula>F39 &lt; 0.65</formula>
    </cfRule>
  </conditionalFormatting>
  <conditionalFormatting sqref="J19:J20">
    <cfRule type="expression" dxfId="237" priority="24">
      <formula>H19&gt;I19</formula>
    </cfRule>
  </conditionalFormatting>
  <conditionalFormatting sqref="J9">
    <cfRule type="expression" dxfId="236" priority="23">
      <formula>H9&gt;I9</formula>
    </cfRule>
  </conditionalFormatting>
  <conditionalFormatting sqref="J21">
    <cfRule type="expression" dxfId="235" priority="22">
      <formula>H21&gt;I21</formula>
    </cfRule>
  </conditionalFormatting>
  <conditionalFormatting sqref="J23">
    <cfRule type="expression" dxfId="234" priority="21">
      <formula>H23&gt;I23</formula>
    </cfRule>
  </conditionalFormatting>
  <conditionalFormatting sqref="J24:J25">
    <cfRule type="expression" dxfId="233" priority="20">
      <formula>H24&gt;I24</formula>
    </cfRule>
  </conditionalFormatting>
  <conditionalFormatting sqref="J26">
    <cfRule type="expression" dxfId="232" priority="19">
      <formula>H26&gt;I26</formula>
    </cfRule>
  </conditionalFormatting>
  <conditionalFormatting sqref="J28">
    <cfRule type="expression" dxfId="231" priority="18">
      <formula>H28&gt;I28</formula>
    </cfRule>
  </conditionalFormatting>
  <conditionalFormatting sqref="J34:J35">
    <cfRule type="expression" dxfId="230" priority="17">
      <formula>H34&gt;I34</formula>
    </cfRule>
  </conditionalFormatting>
  <conditionalFormatting sqref="J36">
    <cfRule type="expression" dxfId="229" priority="16">
      <formula>H36&gt;I36</formula>
    </cfRule>
  </conditionalFormatting>
  <conditionalFormatting sqref="J38">
    <cfRule type="expression" dxfId="228" priority="15">
      <formula>H38&gt;I38</formula>
    </cfRule>
  </conditionalFormatting>
  <conditionalFormatting sqref="M9:O28 M34:O38">
    <cfRule type="cellIs" dxfId="227" priority="14" operator="equal">
      <formula>2</formula>
    </cfRule>
  </conditionalFormatting>
  <conditionalFormatting sqref="F9:I28 F34:I38">
    <cfRule type="expression" dxfId="226" priority="10">
      <formula>F9 &lt; 0.65</formula>
    </cfRule>
    <cfRule type="expression" dxfId="225" priority="11">
      <formula>AND(0.65 &lt;= F9,F9&lt;0.75)</formula>
    </cfRule>
    <cfRule type="expression" dxfId="224" priority="12">
      <formula>AND(0.75&lt;=F9,F9&lt;0.8)</formula>
    </cfRule>
  </conditionalFormatting>
  <conditionalFormatting sqref="F9:I28 F34:I38">
    <cfRule type="expression" dxfId="223" priority="13" stopIfTrue="1">
      <formula>F9 &lt; 0.85</formula>
    </cfRule>
  </conditionalFormatting>
  <conditionalFormatting sqref="J32">
    <cfRule type="expression" dxfId="222" priority="9">
      <formula>H32&gt;I32</formula>
    </cfRule>
  </conditionalFormatting>
  <conditionalFormatting sqref="J29:J30">
    <cfRule type="expression" dxfId="221" priority="8">
      <formula>H29&gt;I29</formula>
    </cfRule>
  </conditionalFormatting>
  <conditionalFormatting sqref="J31">
    <cfRule type="expression" dxfId="220" priority="7">
      <formula>H31&gt;I31</formula>
    </cfRule>
  </conditionalFormatting>
  <conditionalFormatting sqref="J33">
    <cfRule type="expression" dxfId="219" priority="6">
      <formula>H33&gt;I33</formula>
    </cfRule>
  </conditionalFormatting>
  <conditionalFormatting sqref="M29:O33">
    <cfRule type="cellIs" dxfId="218" priority="5" operator="equal">
      <formula>2</formula>
    </cfRule>
  </conditionalFormatting>
  <conditionalFormatting sqref="F29:I33">
    <cfRule type="expression" dxfId="217" priority="1">
      <formula>F29 &lt; 0.65</formula>
    </cfRule>
    <cfRule type="expression" dxfId="216" priority="2">
      <formula>AND(0.65 &lt;= F29,F29&lt;0.75)</formula>
    </cfRule>
    <cfRule type="expression" dxfId="215" priority="3">
      <formula>AND(0.75&lt;=F29,F29&lt;0.8)</formula>
    </cfRule>
  </conditionalFormatting>
  <conditionalFormatting sqref="F29:I33">
    <cfRule type="expression" dxfId="214" priority="4" stopIfTrue="1">
      <formula>F29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Normal="10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23" sqref="I23"/>
    </sheetView>
  </sheetViews>
  <sheetFormatPr defaultColWidth="9" defaultRowHeight="11.25" outlineLevelCol="1" x14ac:dyDescent="0.15"/>
  <cols>
    <col min="1" max="1" width="13.37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7" width="8.875" style="1" customWidth="1"/>
    <col min="8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25" style="46" bestFit="1" customWidth="1"/>
    <col min="17" max="20" width="2.625" style="44" customWidth="1"/>
    <col min="21" max="16384" width="9" style="44"/>
  </cols>
  <sheetData>
    <row r="1" spans="1:18" ht="17.25" x14ac:dyDescent="0.15">
      <c r="D1" s="83" t="s">
        <v>3</v>
      </c>
      <c r="E1" s="83"/>
      <c r="F1" s="83"/>
      <c r="G1" s="83"/>
    </row>
    <row r="2" spans="1:18" ht="12" thickBot="1" x14ac:dyDescent="0.2">
      <c r="D2" s="1"/>
      <c r="E2" s="1"/>
      <c r="H2" s="4" t="s">
        <v>8</v>
      </c>
    </row>
    <row r="3" spans="1:18" s="2" customFormat="1" x14ac:dyDescent="0.15">
      <c r="B3" s="1"/>
      <c r="D3" s="84" t="s">
        <v>4</v>
      </c>
      <c r="E3" s="23" t="s">
        <v>17</v>
      </c>
      <c r="H3" s="7" t="s">
        <v>10</v>
      </c>
      <c r="J3" s="44" t="s">
        <v>5</v>
      </c>
      <c r="K3" s="15" t="s">
        <v>15</v>
      </c>
      <c r="M3" s="44">
        <f>COUNTIF(M$9:M$38,"=2")</f>
        <v>0</v>
      </c>
      <c r="N3" s="44">
        <f>COUNTIF(N$9:N$38,"=2")</f>
        <v>0</v>
      </c>
      <c r="O3" s="44">
        <f>COUNTIF(O$9:O$38,"=2")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84"/>
      <c r="E4" s="22" t="s">
        <v>16</v>
      </c>
      <c r="H4" s="5" t="s">
        <v>9</v>
      </c>
      <c r="I4" s="1"/>
      <c r="J4" s="2" t="s">
        <v>6</v>
      </c>
      <c r="K4" s="17"/>
      <c r="M4" s="44">
        <f>COUNTIF(M$9:M$38,"=3")</f>
        <v>0</v>
      </c>
      <c r="N4" s="44">
        <f>COUNTIF(N$9:N$38,"=3")</f>
        <v>0</v>
      </c>
      <c r="O4" s="44">
        <f>COUNTIF(O$9:O$38,"=3")</f>
        <v>0</v>
      </c>
      <c r="P4" s="46"/>
      <c r="Q4" s="44" t="s">
        <v>20</v>
      </c>
      <c r="R4" s="44"/>
    </row>
    <row r="5" spans="1:18" x14ac:dyDescent="0.15">
      <c r="H5" s="43" t="s">
        <v>22</v>
      </c>
      <c r="J5" s="3" t="s">
        <v>7</v>
      </c>
    </row>
    <row r="6" spans="1:18" ht="12" thickBot="1" x14ac:dyDescent="0.2">
      <c r="F6" s="9"/>
      <c r="G6" s="9"/>
      <c r="J6" s="3"/>
    </row>
    <row r="7" spans="1:18" ht="12" thickBot="1" x14ac:dyDescent="0.2">
      <c r="C7" s="44" t="s">
        <v>62</v>
      </c>
      <c r="K7" s="15" t="s">
        <v>14</v>
      </c>
      <c r="M7" s="44" t="s">
        <v>18</v>
      </c>
    </row>
    <row r="8" spans="1:18" ht="12" thickBot="1" x14ac:dyDescent="0.2">
      <c r="A8" s="39" t="s">
        <v>23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44478</v>
      </c>
      <c r="G8" s="42">
        <v>44485</v>
      </c>
      <c r="H8" s="57">
        <v>44492</v>
      </c>
      <c r="I8" s="57">
        <f t="shared" ref="I8" si="0">H8+7</f>
        <v>44499</v>
      </c>
      <c r="J8" s="11" t="s">
        <v>13</v>
      </c>
      <c r="K8" s="16">
        <f>I8</f>
        <v>44499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24" t="s">
        <v>50</v>
      </c>
      <c r="B9" s="24">
        <v>1</v>
      </c>
      <c r="C9" s="26">
        <v>21090</v>
      </c>
      <c r="D9" s="30" t="s">
        <v>24</v>
      </c>
      <c r="E9" s="30"/>
      <c r="F9" s="53">
        <v>0.75900000000000001</v>
      </c>
      <c r="G9" s="53">
        <v>0.7782705099778271</v>
      </c>
      <c r="H9" s="61">
        <v>0.77589852008456661</v>
      </c>
      <c r="I9" s="61">
        <v>0.75757575757575757</v>
      </c>
      <c r="J9" s="35" t="str">
        <f t="shared" ref="J9:J39" si="1">IF(H9&lt;I9,$J$3,IF(H9=I9,$J$4,$J$5))</f>
        <v>　　↓</v>
      </c>
      <c r="K9" s="18">
        <v>138</v>
      </c>
      <c r="M9" s="47"/>
      <c r="N9" s="47"/>
      <c r="O9" s="47"/>
      <c r="Q9" s="50"/>
    </row>
    <row r="10" spans="1:18" x14ac:dyDescent="0.15">
      <c r="A10" s="12"/>
      <c r="B10" s="12"/>
      <c r="C10" s="27"/>
      <c r="D10" s="31"/>
      <c r="E10" s="31"/>
      <c r="F10" s="54"/>
      <c r="G10" s="54"/>
      <c r="H10" s="62"/>
      <c r="I10" s="62"/>
      <c r="J10" s="37" t="str">
        <f t="shared" si="1"/>
        <v>　→</v>
      </c>
      <c r="K10" s="19"/>
      <c r="M10" s="48"/>
      <c r="N10" s="48"/>
      <c r="O10" s="48"/>
      <c r="Q10" s="50"/>
    </row>
    <row r="11" spans="1:18" x14ac:dyDescent="0.15">
      <c r="A11" s="12"/>
      <c r="B11" s="12"/>
      <c r="C11" s="27"/>
      <c r="D11" s="31"/>
      <c r="E11" s="31"/>
      <c r="F11" s="54"/>
      <c r="G11" s="54"/>
      <c r="H11" s="62"/>
      <c r="I11" s="62"/>
      <c r="J11" s="37" t="str">
        <f t="shared" si="1"/>
        <v>　→</v>
      </c>
      <c r="K11" s="19"/>
      <c r="M11" s="48"/>
      <c r="N11" s="48"/>
      <c r="O11" s="48"/>
      <c r="Q11" s="52"/>
    </row>
    <row r="12" spans="1:18" x14ac:dyDescent="0.15">
      <c r="A12" s="12"/>
      <c r="B12" s="12"/>
      <c r="C12" s="27"/>
      <c r="D12" s="31"/>
      <c r="E12" s="31"/>
      <c r="F12" s="54"/>
      <c r="G12" s="54"/>
      <c r="H12" s="62"/>
      <c r="I12" s="62"/>
      <c r="J12" s="37" t="str">
        <f t="shared" si="1"/>
        <v>　→</v>
      </c>
      <c r="K12" s="19"/>
      <c r="M12" s="48"/>
      <c r="N12" s="48"/>
      <c r="O12" s="48"/>
      <c r="Q12" s="50"/>
    </row>
    <row r="13" spans="1:18" x14ac:dyDescent="0.15">
      <c r="A13" s="12"/>
      <c r="B13" s="12"/>
      <c r="C13" s="28"/>
      <c r="D13" s="32"/>
      <c r="E13" s="32"/>
      <c r="F13" s="55"/>
      <c r="G13" s="55"/>
      <c r="H13" s="63"/>
      <c r="I13" s="63"/>
      <c r="J13" s="38" t="str">
        <f t="shared" si="1"/>
        <v>　→</v>
      </c>
      <c r="K13" s="20"/>
      <c r="M13" s="49"/>
      <c r="N13" s="49"/>
      <c r="O13" s="49"/>
      <c r="Q13" s="58"/>
    </row>
    <row r="14" spans="1:18" x14ac:dyDescent="0.15">
      <c r="A14" s="65" t="s">
        <v>25</v>
      </c>
      <c r="B14" s="14">
        <v>1</v>
      </c>
      <c r="C14" s="29">
        <v>21003</v>
      </c>
      <c r="D14" s="33" t="s">
        <v>26</v>
      </c>
      <c r="E14" s="33" t="s">
        <v>27</v>
      </c>
      <c r="F14" s="56">
        <v>0.97448979591836737</v>
      </c>
      <c r="G14" s="56">
        <v>0.97872340425531912</v>
      </c>
      <c r="H14" s="64">
        <v>0.97967479674796742</v>
      </c>
      <c r="I14" s="64">
        <v>0.98054474708171202</v>
      </c>
      <c r="J14" s="36" t="str">
        <f t="shared" si="1"/>
        <v>↑</v>
      </c>
      <c r="K14" s="21">
        <v>0</v>
      </c>
      <c r="M14" s="47"/>
      <c r="N14" s="47"/>
      <c r="O14" s="47"/>
      <c r="Q14" s="58"/>
    </row>
    <row r="15" spans="1:18" x14ac:dyDescent="0.15">
      <c r="A15" s="66" t="s">
        <v>25</v>
      </c>
      <c r="B15" s="12">
        <v>2</v>
      </c>
      <c r="C15" s="27">
        <v>21004</v>
      </c>
      <c r="D15" s="31" t="s">
        <v>28</v>
      </c>
      <c r="E15" s="31" t="s">
        <v>29</v>
      </c>
      <c r="F15" s="54">
        <v>1</v>
      </c>
      <c r="G15" s="54">
        <v>1</v>
      </c>
      <c r="H15" s="62">
        <v>1</v>
      </c>
      <c r="I15" s="62">
        <v>1</v>
      </c>
      <c r="J15" s="37" t="str">
        <f t="shared" si="1"/>
        <v>　→</v>
      </c>
      <c r="K15" s="19">
        <v>0</v>
      </c>
      <c r="M15" s="48"/>
      <c r="N15" s="48"/>
      <c r="O15" s="48"/>
      <c r="Q15" s="58"/>
    </row>
    <row r="16" spans="1:18" x14ac:dyDescent="0.15">
      <c r="A16" s="66" t="s">
        <v>25</v>
      </c>
      <c r="B16" s="12">
        <v>3</v>
      </c>
      <c r="C16" s="27">
        <v>21008</v>
      </c>
      <c r="D16" s="31" t="s">
        <v>30</v>
      </c>
      <c r="E16" s="31" t="s">
        <v>31</v>
      </c>
      <c r="F16" s="54">
        <v>1</v>
      </c>
      <c r="G16" s="54">
        <v>1</v>
      </c>
      <c r="H16" s="62">
        <v>1</v>
      </c>
      <c r="I16" s="62">
        <v>1</v>
      </c>
      <c r="J16" s="37" t="str">
        <f t="shared" si="1"/>
        <v>　→</v>
      </c>
      <c r="K16" s="60">
        <v>0</v>
      </c>
      <c r="M16" s="48"/>
      <c r="N16" s="48"/>
      <c r="O16" s="48"/>
      <c r="Q16" s="50"/>
    </row>
    <row r="17" spans="1:17" x14ac:dyDescent="0.15">
      <c r="A17" s="76" t="s">
        <v>25</v>
      </c>
      <c r="B17" s="69">
        <v>4</v>
      </c>
      <c r="C17" s="77">
        <v>21028</v>
      </c>
      <c r="D17" s="78" t="s">
        <v>32</v>
      </c>
      <c r="E17" s="78" t="s">
        <v>33</v>
      </c>
      <c r="F17" s="79">
        <v>0.77040816326530615</v>
      </c>
      <c r="G17" s="79">
        <v>0.68510638297872339</v>
      </c>
      <c r="H17" s="80">
        <v>0.69918699186991873</v>
      </c>
      <c r="I17" s="80">
        <v>0.71206225680933855</v>
      </c>
      <c r="J17" s="81" t="str">
        <f t="shared" si="1"/>
        <v>↑</v>
      </c>
      <c r="K17" s="82">
        <v>0</v>
      </c>
      <c r="M17" s="48"/>
      <c r="N17" s="48"/>
      <c r="O17" s="48"/>
      <c r="Q17" s="52"/>
    </row>
    <row r="18" spans="1:17" x14ac:dyDescent="0.15">
      <c r="A18" s="67" t="s">
        <v>25</v>
      </c>
      <c r="B18" s="12">
        <v>5</v>
      </c>
      <c r="C18" s="28">
        <v>21036</v>
      </c>
      <c r="D18" s="32" t="s">
        <v>34</v>
      </c>
      <c r="E18" s="32" t="s">
        <v>35</v>
      </c>
      <c r="F18" s="55">
        <v>0.49744897959183676</v>
      </c>
      <c r="G18" s="55">
        <v>0.55957446808510636</v>
      </c>
      <c r="H18" s="63">
        <v>0.56097560975609762</v>
      </c>
      <c r="I18" s="63">
        <v>0.56031128404669261</v>
      </c>
      <c r="J18" s="38" t="str">
        <f t="shared" si="1"/>
        <v>　　↓</v>
      </c>
      <c r="K18" s="20">
        <v>23</v>
      </c>
      <c r="M18" s="49"/>
      <c r="N18" s="49"/>
      <c r="O18" s="49"/>
      <c r="Q18" s="50"/>
    </row>
    <row r="19" spans="1:17" x14ac:dyDescent="0.15">
      <c r="A19" s="65" t="s">
        <v>25</v>
      </c>
      <c r="B19" s="12">
        <v>6</v>
      </c>
      <c r="C19" s="29">
        <v>21041</v>
      </c>
      <c r="D19" s="33" t="s">
        <v>36</v>
      </c>
      <c r="E19" s="33" t="s">
        <v>37</v>
      </c>
      <c r="F19" s="56">
        <v>1</v>
      </c>
      <c r="G19" s="56">
        <v>1</v>
      </c>
      <c r="H19" s="64">
        <v>1</v>
      </c>
      <c r="I19" s="64">
        <v>1</v>
      </c>
      <c r="J19" s="36" t="str">
        <f t="shared" si="1"/>
        <v>　→</v>
      </c>
      <c r="K19" s="21">
        <v>0</v>
      </c>
      <c r="M19" s="47"/>
      <c r="N19" s="47"/>
      <c r="O19" s="47"/>
      <c r="Q19" s="50"/>
    </row>
    <row r="20" spans="1:17" ht="13.5" customHeight="1" x14ac:dyDescent="0.15">
      <c r="A20" s="66" t="s">
        <v>25</v>
      </c>
      <c r="B20" s="12">
        <v>7</v>
      </c>
      <c r="C20" s="27">
        <v>21049</v>
      </c>
      <c r="D20" s="31" t="s">
        <v>38</v>
      </c>
      <c r="E20" s="31" t="s">
        <v>39</v>
      </c>
      <c r="F20" s="54">
        <v>0.97704081632653061</v>
      </c>
      <c r="G20" s="54">
        <v>0.98085106382978726</v>
      </c>
      <c r="H20" s="62">
        <v>0.98170731707317072</v>
      </c>
      <c r="I20" s="62">
        <v>0.95525291828793779</v>
      </c>
      <c r="J20" s="37" t="str">
        <f t="shared" si="1"/>
        <v>　　↓</v>
      </c>
      <c r="K20" s="19">
        <v>0</v>
      </c>
      <c r="M20" s="48"/>
      <c r="N20" s="48"/>
      <c r="O20" s="48"/>
      <c r="Q20" s="50"/>
    </row>
    <row r="21" spans="1:17" ht="13.5" customHeight="1" x14ac:dyDescent="0.15">
      <c r="A21" s="66" t="s">
        <v>25</v>
      </c>
      <c r="B21" s="12">
        <v>8</v>
      </c>
      <c r="C21" s="27">
        <v>21061</v>
      </c>
      <c r="D21" s="31" t="s">
        <v>40</v>
      </c>
      <c r="E21" s="31" t="s">
        <v>41</v>
      </c>
      <c r="F21" s="54">
        <v>1</v>
      </c>
      <c r="G21" s="54">
        <v>1</v>
      </c>
      <c r="H21" s="62">
        <v>0.99186991869918695</v>
      </c>
      <c r="I21" s="62">
        <v>0.99221789883268485</v>
      </c>
      <c r="J21" s="37" t="str">
        <f t="shared" si="1"/>
        <v>↑</v>
      </c>
      <c r="K21" s="19">
        <v>0</v>
      </c>
      <c r="M21" s="48"/>
      <c r="N21" s="48"/>
      <c r="O21" s="48"/>
      <c r="Q21" s="59"/>
    </row>
    <row r="22" spans="1:17" ht="13.5" customHeight="1" x14ac:dyDescent="0.15">
      <c r="A22" s="66" t="s">
        <v>25</v>
      </c>
      <c r="B22" s="12">
        <v>9</v>
      </c>
      <c r="C22" s="27">
        <v>21071</v>
      </c>
      <c r="D22" s="31" t="s">
        <v>42</v>
      </c>
      <c r="E22" s="31" t="s">
        <v>43</v>
      </c>
      <c r="F22" s="54">
        <v>0.55612244897959184</v>
      </c>
      <c r="G22" s="54">
        <v>0.60425531914893615</v>
      </c>
      <c r="H22" s="62">
        <v>0.58130081300813008</v>
      </c>
      <c r="I22" s="62">
        <v>0.56420233463035019</v>
      </c>
      <c r="J22" s="37" t="str">
        <f t="shared" si="1"/>
        <v>　　↓</v>
      </c>
      <c r="K22" s="19">
        <v>71</v>
      </c>
      <c r="M22" s="48"/>
      <c r="N22" s="48"/>
      <c r="O22" s="48"/>
      <c r="Q22" s="50"/>
    </row>
    <row r="23" spans="1:17" ht="14.25" customHeight="1" x14ac:dyDescent="0.15">
      <c r="A23" s="67" t="s">
        <v>25</v>
      </c>
      <c r="B23" s="12">
        <v>10</v>
      </c>
      <c r="C23" s="28">
        <v>21074</v>
      </c>
      <c r="D23" s="32" t="s">
        <v>44</v>
      </c>
      <c r="E23" s="32" t="s">
        <v>45</v>
      </c>
      <c r="F23" s="55">
        <v>0.86734693877551017</v>
      </c>
      <c r="G23" s="55">
        <v>0.79148936170212769</v>
      </c>
      <c r="H23" s="63">
        <v>0.77235772357723576</v>
      </c>
      <c r="I23" s="63">
        <v>0.74708171206225682</v>
      </c>
      <c r="J23" s="38" t="str">
        <f t="shared" si="1"/>
        <v>　　↓</v>
      </c>
      <c r="K23" s="20">
        <v>4</v>
      </c>
      <c r="M23" s="49"/>
      <c r="N23" s="49"/>
      <c r="O23" s="49"/>
      <c r="Q23" s="50"/>
    </row>
    <row r="24" spans="1:17" x14ac:dyDescent="0.15">
      <c r="A24" s="68" t="s">
        <v>25</v>
      </c>
      <c r="B24" s="69">
        <v>11</v>
      </c>
      <c r="C24" s="70">
        <v>21083</v>
      </c>
      <c r="D24" s="71" t="s">
        <v>46</v>
      </c>
      <c r="E24" s="71" t="s">
        <v>66</v>
      </c>
      <c r="F24" s="72">
        <v>0.12755102040816327</v>
      </c>
      <c r="G24" s="72">
        <v>0.10638297872340426</v>
      </c>
      <c r="H24" s="73">
        <v>0.1016260162601626</v>
      </c>
      <c r="I24" s="73">
        <v>0.14007782101167315</v>
      </c>
      <c r="J24" s="74" t="str">
        <f t="shared" si="1"/>
        <v>↑</v>
      </c>
      <c r="K24" s="75">
        <v>0</v>
      </c>
      <c r="M24" s="47"/>
      <c r="N24" s="47"/>
      <c r="O24" s="47"/>
      <c r="Q24" s="52"/>
    </row>
    <row r="25" spans="1:17" s="45" customFormat="1" x14ac:dyDescent="0.15">
      <c r="A25" s="66" t="s">
        <v>25</v>
      </c>
      <c r="B25" s="12">
        <v>12</v>
      </c>
      <c r="C25" s="27">
        <v>21087</v>
      </c>
      <c r="D25" s="31" t="s">
        <v>47</v>
      </c>
      <c r="E25" s="31" t="s">
        <v>67</v>
      </c>
      <c r="F25" s="54">
        <v>0.53061224489795922</v>
      </c>
      <c r="G25" s="54">
        <v>0.47659574468085109</v>
      </c>
      <c r="H25" s="62">
        <v>0.45528455284552843</v>
      </c>
      <c r="I25" s="62">
        <v>0.44357976653696496</v>
      </c>
      <c r="J25" s="37" t="str">
        <f t="shared" si="1"/>
        <v>　　↓</v>
      </c>
      <c r="K25" s="19">
        <v>46</v>
      </c>
      <c r="M25" s="48"/>
      <c r="N25" s="48"/>
      <c r="O25" s="48"/>
      <c r="P25" s="46"/>
      <c r="Q25" s="51"/>
    </row>
    <row r="26" spans="1:17" x14ac:dyDescent="0.15">
      <c r="A26" s="12"/>
      <c r="B26" s="12"/>
      <c r="C26" s="27"/>
      <c r="D26" s="31"/>
      <c r="E26" s="31"/>
      <c r="F26" s="54"/>
      <c r="G26" s="54"/>
      <c r="H26" s="62"/>
      <c r="I26" s="62"/>
      <c r="J26" s="37" t="str">
        <f t="shared" si="1"/>
        <v>　→</v>
      </c>
      <c r="K26" s="19"/>
      <c r="M26" s="48"/>
      <c r="N26" s="48"/>
      <c r="O26" s="48"/>
      <c r="Q26" s="50"/>
    </row>
    <row r="27" spans="1:17" x14ac:dyDescent="0.15">
      <c r="A27" s="12"/>
      <c r="B27" s="12"/>
      <c r="C27" s="27"/>
      <c r="D27" s="31"/>
      <c r="E27" s="31"/>
      <c r="F27" s="54"/>
      <c r="G27" s="54"/>
      <c r="H27" s="62"/>
      <c r="I27" s="62"/>
      <c r="J27" s="37" t="str">
        <f t="shared" si="1"/>
        <v>　→</v>
      </c>
      <c r="K27" s="19"/>
      <c r="M27" s="48"/>
      <c r="N27" s="48"/>
      <c r="O27" s="48"/>
      <c r="Q27" s="52"/>
    </row>
    <row r="28" spans="1:17" x14ac:dyDescent="0.15">
      <c r="A28" s="13"/>
      <c r="B28" s="13"/>
      <c r="C28" s="28"/>
      <c r="D28" s="32"/>
      <c r="E28" s="32"/>
      <c r="F28" s="55"/>
      <c r="G28" s="55"/>
      <c r="H28" s="63"/>
      <c r="I28" s="63"/>
      <c r="J28" s="38" t="str">
        <f t="shared" si="1"/>
        <v>　→</v>
      </c>
      <c r="K28" s="20"/>
      <c r="M28" s="49"/>
      <c r="N28" s="49"/>
      <c r="O28" s="49"/>
      <c r="Q28" s="50"/>
    </row>
    <row r="29" spans="1:17" x14ac:dyDescent="0.15">
      <c r="A29" s="65" t="s">
        <v>51</v>
      </c>
      <c r="B29" s="12">
        <v>1</v>
      </c>
      <c r="C29" s="29">
        <v>21038</v>
      </c>
      <c r="D29" s="33" t="s">
        <v>55</v>
      </c>
      <c r="E29" s="33" t="s">
        <v>56</v>
      </c>
      <c r="F29" s="56">
        <v>1</v>
      </c>
      <c r="G29" s="56">
        <v>1.0078125</v>
      </c>
      <c r="H29" s="64">
        <v>1</v>
      </c>
      <c r="I29" s="64">
        <v>1.0071633237822351</v>
      </c>
      <c r="J29" s="36" t="str">
        <f t="shared" si="1"/>
        <v>↑</v>
      </c>
      <c r="K29" s="21">
        <v>0</v>
      </c>
      <c r="M29" s="47"/>
      <c r="N29" s="47"/>
      <c r="O29" s="47"/>
      <c r="Q29" s="52"/>
    </row>
    <row r="30" spans="1:17" s="45" customFormat="1" x14ac:dyDescent="0.15">
      <c r="A30" s="66" t="s">
        <v>51</v>
      </c>
      <c r="B30" s="12">
        <v>2</v>
      </c>
      <c r="C30" s="27">
        <v>21068</v>
      </c>
      <c r="D30" s="31" t="s">
        <v>57</v>
      </c>
      <c r="E30" s="31" t="s">
        <v>58</v>
      </c>
      <c r="F30" s="54">
        <v>0.88800000000000001</v>
      </c>
      <c r="G30" s="54">
        <v>0.859375</v>
      </c>
      <c r="H30" s="62">
        <v>0.84592145015105735</v>
      </c>
      <c r="I30" s="62">
        <v>0.83667621776504297</v>
      </c>
      <c r="J30" s="37" t="str">
        <f t="shared" si="1"/>
        <v>　　↓</v>
      </c>
      <c r="K30" s="19">
        <v>118</v>
      </c>
      <c r="M30" s="48"/>
      <c r="N30" s="48"/>
      <c r="O30" s="48"/>
      <c r="P30" s="46"/>
      <c r="Q30" s="51"/>
    </row>
    <row r="31" spans="1:17" x14ac:dyDescent="0.15">
      <c r="A31" s="66" t="s">
        <v>51</v>
      </c>
      <c r="B31" s="12">
        <v>3</v>
      </c>
      <c r="C31" s="27">
        <v>21091</v>
      </c>
      <c r="D31" s="31" t="s">
        <v>59</v>
      </c>
      <c r="E31" s="31" t="s">
        <v>63</v>
      </c>
      <c r="F31" s="54">
        <v>0.94</v>
      </c>
      <c r="G31" s="54">
        <v>0.95</v>
      </c>
      <c r="H31" s="62">
        <v>0.93957703927492442</v>
      </c>
      <c r="I31" s="62">
        <v>0.93123209169054444</v>
      </c>
      <c r="J31" s="37" t="str">
        <f t="shared" si="1"/>
        <v>　　↓</v>
      </c>
      <c r="K31" s="19">
        <v>40</v>
      </c>
      <c r="M31" s="48"/>
      <c r="N31" s="48"/>
      <c r="O31" s="48"/>
      <c r="Q31" s="50"/>
    </row>
    <row r="32" spans="1:17" x14ac:dyDescent="0.15">
      <c r="A32" s="66" t="s">
        <v>51</v>
      </c>
      <c r="B32" s="12">
        <v>4</v>
      </c>
      <c r="C32" s="27">
        <v>21096</v>
      </c>
      <c r="D32" s="31" t="s">
        <v>60</v>
      </c>
      <c r="E32" s="31" t="s">
        <v>64</v>
      </c>
      <c r="F32" s="54">
        <v>0.98099999999999998</v>
      </c>
      <c r="G32" s="54">
        <v>0.984375</v>
      </c>
      <c r="H32" s="62">
        <v>0.98489425981873113</v>
      </c>
      <c r="I32" s="62">
        <v>0.97994269340974216</v>
      </c>
      <c r="J32" s="37" t="str">
        <f t="shared" si="1"/>
        <v>　　↓</v>
      </c>
      <c r="K32" s="19">
        <v>10</v>
      </c>
      <c r="M32" s="48"/>
      <c r="N32" s="48"/>
      <c r="O32" s="48"/>
      <c r="Q32" s="52"/>
    </row>
    <row r="33" spans="1:17" x14ac:dyDescent="0.15">
      <c r="A33" s="67" t="s">
        <v>51</v>
      </c>
      <c r="B33" s="13">
        <v>5</v>
      </c>
      <c r="C33" s="28">
        <v>21099</v>
      </c>
      <c r="D33" s="32" t="s">
        <v>61</v>
      </c>
      <c r="E33" s="32" t="s">
        <v>65</v>
      </c>
      <c r="F33" s="55">
        <v>0.99099999999999999</v>
      </c>
      <c r="G33" s="55">
        <v>0.9921875</v>
      </c>
      <c r="H33" s="63">
        <v>0.99244712990936557</v>
      </c>
      <c r="I33" s="63">
        <v>0.99283667621776506</v>
      </c>
      <c r="J33" s="38" t="str">
        <f t="shared" si="1"/>
        <v>↑</v>
      </c>
      <c r="K33" s="20">
        <v>5</v>
      </c>
      <c r="M33" s="49"/>
      <c r="N33" s="49"/>
      <c r="O33" s="49"/>
      <c r="Q33" s="50"/>
    </row>
    <row r="34" spans="1:17" x14ac:dyDescent="0.15">
      <c r="A34" s="14"/>
      <c r="B34" s="14"/>
      <c r="C34" s="29"/>
      <c r="D34" s="33"/>
      <c r="E34" s="33"/>
      <c r="F34" s="56"/>
      <c r="G34" s="56"/>
      <c r="H34" s="64"/>
      <c r="I34" s="64"/>
      <c r="J34" s="36" t="str">
        <f t="shared" si="1"/>
        <v>　→</v>
      </c>
      <c r="K34" s="21"/>
      <c r="M34" s="47"/>
      <c r="N34" s="47"/>
      <c r="O34" s="47"/>
      <c r="Q34" s="52"/>
    </row>
    <row r="35" spans="1:17" x14ac:dyDescent="0.15">
      <c r="A35" s="12"/>
      <c r="B35" s="12"/>
      <c r="C35" s="27"/>
      <c r="D35" s="31"/>
      <c r="E35" s="31"/>
      <c r="F35" s="54"/>
      <c r="G35" s="54"/>
      <c r="H35" s="62"/>
      <c r="I35" s="62"/>
      <c r="J35" s="37" t="str">
        <f t="shared" si="1"/>
        <v>　→</v>
      </c>
      <c r="K35" s="19"/>
      <c r="M35" s="48"/>
      <c r="N35" s="48"/>
      <c r="O35" s="48"/>
      <c r="Q35" s="50"/>
    </row>
    <row r="36" spans="1:17" x14ac:dyDescent="0.15">
      <c r="A36" s="12"/>
      <c r="B36" s="12"/>
      <c r="C36" s="27"/>
      <c r="D36" s="31"/>
      <c r="E36" s="31"/>
      <c r="F36" s="54"/>
      <c r="G36" s="54"/>
      <c r="H36" s="62"/>
      <c r="I36" s="62"/>
      <c r="J36" s="37" t="str">
        <f t="shared" si="1"/>
        <v>　→</v>
      </c>
      <c r="K36" s="19"/>
      <c r="M36" s="48"/>
      <c r="N36" s="48"/>
      <c r="O36" s="48"/>
      <c r="Q36" s="52"/>
    </row>
    <row r="37" spans="1:17" x14ac:dyDescent="0.15">
      <c r="A37" s="12"/>
      <c r="B37" s="12"/>
      <c r="C37" s="27"/>
      <c r="D37" s="31"/>
      <c r="E37" s="31"/>
      <c r="F37" s="54"/>
      <c r="G37" s="54"/>
      <c r="H37" s="62"/>
      <c r="I37" s="62"/>
      <c r="J37" s="37" t="str">
        <f t="shared" si="1"/>
        <v>　→</v>
      </c>
      <c r="K37" s="19"/>
      <c r="M37" s="48"/>
      <c r="N37" s="48"/>
      <c r="O37" s="48"/>
      <c r="Q37" s="50"/>
    </row>
    <row r="38" spans="1:17" ht="12" thickBot="1" x14ac:dyDescent="0.2">
      <c r="A38" s="13"/>
      <c r="B38" s="13" t="str">
        <f t="shared" ref="B38" si="2">IF(C38&lt;&gt;"",B37+1,"")</f>
        <v/>
      </c>
      <c r="C38" s="28"/>
      <c r="D38" s="32"/>
      <c r="E38" s="32"/>
      <c r="F38" s="55"/>
      <c r="G38" s="55"/>
      <c r="H38" s="63"/>
      <c r="I38" s="63"/>
      <c r="J38" s="38" t="str">
        <f t="shared" si="1"/>
        <v>　→</v>
      </c>
      <c r="K38" s="20"/>
      <c r="M38" s="49"/>
      <c r="N38" s="49"/>
      <c r="O38" s="49"/>
      <c r="Q38" s="50"/>
    </row>
    <row r="39" spans="1:17" ht="12" thickBot="1" x14ac:dyDescent="0.2">
      <c r="E39" s="34" t="s">
        <v>12</v>
      </c>
      <c r="F39" s="25">
        <v>0.82555668934240356</v>
      </c>
      <c r="G39" s="25">
        <v>0.81972217963233796</v>
      </c>
      <c r="H39" s="25">
        <v>0.81459567439311331</v>
      </c>
      <c r="I39" s="25">
        <f>AVERAGE(I9:I38)</f>
        <v>0.81115319443003875</v>
      </c>
      <c r="J39" s="10" t="str">
        <f t="shared" si="1"/>
        <v>　　↓</v>
      </c>
      <c r="Q39" s="50"/>
    </row>
    <row r="40" spans="1:17" x14ac:dyDescent="0.15">
      <c r="F40" s="6"/>
      <c r="G40" s="6"/>
      <c r="H40" s="6"/>
      <c r="I40" s="6"/>
      <c r="Q40" s="50"/>
    </row>
  </sheetData>
  <autoFilter ref="A8:T8"/>
  <mergeCells count="2">
    <mergeCell ref="D1:G1"/>
    <mergeCell ref="D3:D4"/>
  </mergeCells>
  <phoneticPr fontId="3"/>
  <conditionalFormatting sqref="J22 J27 J37">
    <cfRule type="expression" dxfId="213" priority="30">
      <formula>H22&gt;I22</formula>
    </cfRule>
  </conditionalFormatting>
  <conditionalFormatting sqref="J10:J18">
    <cfRule type="expression" dxfId="212" priority="29">
      <formula>H10&gt;I10</formula>
    </cfRule>
  </conditionalFormatting>
  <conditionalFormatting sqref="J39">
    <cfRule type="expression" dxfId="211" priority="28">
      <formula>H39&gt;I39</formula>
    </cfRule>
  </conditionalFormatting>
  <conditionalFormatting sqref="F39:I39">
    <cfRule type="expression" dxfId="210" priority="25">
      <formula>AND(0.75&lt;=F39,F39&lt;0.8)</formula>
    </cfRule>
    <cfRule type="expression" dxfId="209" priority="26">
      <formula>AND(0.65 &lt;= F39,F39&lt;0.75)</formula>
    </cfRule>
    <cfRule type="expression" dxfId="208" priority="27">
      <formula>F39 &lt; 0.65</formula>
    </cfRule>
  </conditionalFormatting>
  <conditionalFormatting sqref="J19:J20">
    <cfRule type="expression" dxfId="207" priority="24">
      <formula>H19&gt;I19</formula>
    </cfRule>
  </conditionalFormatting>
  <conditionalFormatting sqref="J9">
    <cfRule type="expression" dxfId="206" priority="23">
      <formula>H9&gt;I9</formula>
    </cfRule>
  </conditionalFormatting>
  <conditionalFormatting sqref="J21">
    <cfRule type="expression" dxfId="205" priority="22">
      <formula>H21&gt;I21</formula>
    </cfRule>
  </conditionalFormatting>
  <conditionalFormatting sqref="J23">
    <cfRule type="expression" dxfId="204" priority="21">
      <formula>H23&gt;I23</formula>
    </cfRule>
  </conditionalFormatting>
  <conditionalFormatting sqref="J24:J25">
    <cfRule type="expression" dxfId="203" priority="20">
      <formula>H24&gt;I24</formula>
    </cfRule>
  </conditionalFormatting>
  <conditionalFormatting sqref="J26">
    <cfRule type="expression" dxfId="202" priority="19">
      <formula>H26&gt;I26</formula>
    </cfRule>
  </conditionalFormatting>
  <conditionalFormatting sqref="J28">
    <cfRule type="expression" dxfId="201" priority="18">
      <formula>H28&gt;I28</formula>
    </cfRule>
  </conditionalFormatting>
  <conditionalFormatting sqref="J34:J35">
    <cfRule type="expression" dxfId="200" priority="17">
      <formula>H34&gt;I34</formula>
    </cfRule>
  </conditionalFormatting>
  <conditionalFormatting sqref="J36">
    <cfRule type="expression" dxfId="199" priority="16">
      <formula>H36&gt;I36</formula>
    </cfRule>
  </conditionalFormatting>
  <conditionalFormatting sqref="J38">
    <cfRule type="expression" dxfId="198" priority="15">
      <formula>H38&gt;I38</formula>
    </cfRule>
  </conditionalFormatting>
  <conditionalFormatting sqref="M9:O28 M34:O38">
    <cfRule type="cellIs" dxfId="197" priority="14" operator="equal">
      <formula>2</formula>
    </cfRule>
  </conditionalFormatting>
  <conditionalFormatting sqref="F9:I28 F34:I38">
    <cfRule type="expression" dxfId="196" priority="10">
      <formula>F9 &lt; 0.65</formula>
    </cfRule>
    <cfRule type="expression" dxfId="195" priority="11">
      <formula>AND(0.65 &lt;= F9,F9&lt;0.75)</formula>
    </cfRule>
    <cfRule type="expression" dxfId="194" priority="12">
      <formula>AND(0.75&lt;=F9,F9&lt;0.8)</formula>
    </cfRule>
  </conditionalFormatting>
  <conditionalFormatting sqref="F9:I28 F34:I38">
    <cfRule type="expression" dxfId="193" priority="13" stopIfTrue="1">
      <formula>F9 &lt; 0.85</formula>
    </cfRule>
  </conditionalFormatting>
  <conditionalFormatting sqref="J32">
    <cfRule type="expression" dxfId="192" priority="9">
      <formula>H32&gt;I32</formula>
    </cfRule>
  </conditionalFormatting>
  <conditionalFormatting sqref="J29:J30">
    <cfRule type="expression" dxfId="191" priority="8">
      <formula>H29&gt;I29</formula>
    </cfRule>
  </conditionalFormatting>
  <conditionalFormatting sqref="J31">
    <cfRule type="expression" dxfId="190" priority="7">
      <formula>H31&gt;I31</formula>
    </cfRule>
  </conditionalFormatting>
  <conditionalFormatting sqref="J33">
    <cfRule type="expression" dxfId="189" priority="6">
      <formula>H33&gt;I33</formula>
    </cfRule>
  </conditionalFormatting>
  <conditionalFormatting sqref="M29:O33">
    <cfRule type="cellIs" dxfId="188" priority="5" operator="equal">
      <formula>2</formula>
    </cfRule>
  </conditionalFormatting>
  <conditionalFormatting sqref="F29:I33">
    <cfRule type="expression" dxfId="187" priority="1">
      <formula>F29 &lt; 0.65</formula>
    </cfRule>
    <cfRule type="expression" dxfId="186" priority="2">
      <formula>AND(0.65 &lt;= F29,F29&lt;0.75)</formula>
    </cfRule>
    <cfRule type="expression" dxfId="185" priority="3">
      <formula>AND(0.75&lt;=F29,F29&lt;0.8)</formula>
    </cfRule>
  </conditionalFormatting>
  <conditionalFormatting sqref="F29:I33">
    <cfRule type="expression" dxfId="184" priority="4" stopIfTrue="1">
      <formula>F29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Normal="10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23" sqref="I23"/>
    </sheetView>
  </sheetViews>
  <sheetFormatPr defaultColWidth="9" defaultRowHeight="11.25" outlineLevelCol="1" x14ac:dyDescent="0.15"/>
  <cols>
    <col min="1" max="1" width="13.37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7" width="8.875" style="1" customWidth="1"/>
    <col min="8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25" style="46" bestFit="1" customWidth="1"/>
    <col min="17" max="20" width="2.625" style="44" customWidth="1"/>
    <col min="21" max="16384" width="9" style="44"/>
  </cols>
  <sheetData>
    <row r="1" spans="1:18" ht="17.25" x14ac:dyDescent="0.15">
      <c r="D1" s="83" t="s">
        <v>3</v>
      </c>
      <c r="E1" s="83"/>
      <c r="F1" s="83"/>
      <c r="G1" s="83"/>
    </row>
    <row r="2" spans="1:18" ht="12" thickBot="1" x14ac:dyDescent="0.2">
      <c r="D2" s="1"/>
      <c r="E2" s="1"/>
      <c r="H2" s="4" t="s">
        <v>8</v>
      </c>
    </row>
    <row r="3" spans="1:18" s="2" customFormat="1" x14ac:dyDescent="0.15">
      <c r="B3" s="1"/>
      <c r="D3" s="84" t="s">
        <v>4</v>
      </c>
      <c r="E3" s="23" t="s">
        <v>17</v>
      </c>
      <c r="H3" s="7" t="s">
        <v>10</v>
      </c>
      <c r="J3" s="44" t="s">
        <v>5</v>
      </c>
      <c r="K3" s="15" t="s">
        <v>15</v>
      </c>
      <c r="M3" s="44">
        <f>COUNTIF(M$9:M$38,"=2")</f>
        <v>0</v>
      </c>
      <c r="N3" s="44">
        <f>COUNTIF(N$9:N$38,"=2")</f>
        <v>0</v>
      </c>
      <c r="O3" s="44">
        <f>COUNTIF(O$9:O$38,"=2")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84"/>
      <c r="E4" s="22" t="s">
        <v>16</v>
      </c>
      <c r="H4" s="5" t="s">
        <v>9</v>
      </c>
      <c r="I4" s="1"/>
      <c r="J4" s="2" t="s">
        <v>6</v>
      </c>
      <c r="K4" s="17"/>
      <c r="M4" s="44">
        <f>COUNTIF(M$9:M$38,"=3")</f>
        <v>0</v>
      </c>
      <c r="N4" s="44">
        <f>COUNTIF(N$9:N$38,"=3")</f>
        <v>0</v>
      </c>
      <c r="O4" s="44">
        <f>COUNTIF(O$9:O$38,"=3")</f>
        <v>0</v>
      </c>
      <c r="P4" s="46"/>
      <c r="Q4" s="44" t="s">
        <v>20</v>
      </c>
      <c r="R4" s="44"/>
    </row>
    <row r="5" spans="1:18" x14ac:dyDescent="0.15">
      <c r="H5" s="43" t="s">
        <v>22</v>
      </c>
      <c r="J5" s="3" t="s">
        <v>7</v>
      </c>
    </row>
    <row r="6" spans="1:18" ht="12" thickBot="1" x14ac:dyDescent="0.2">
      <c r="F6" s="9"/>
      <c r="G6" s="9"/>
      <c r="J6" s="3"/>
    </row>
    <row r="7" spans="1:18" ht="12" thickBot="1" x14ac:dyDescent="0.2">
      <c r="C7" s="44" t="s">
        <v>62</v>
      </c>
      <c r="K7" s="15" t="s">
        <v>14</v>
      </c>
      <c r="M7" s="44" t="s">
        <v>18</v>
      </c>
    </row>
    <row r="8" spans="1:18" ht="12" thickBot="1" x14ac:dyDescent="0.2">
      <c r="A8" s="39" t="s">
        <v>23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44478</v>
      </c>
      <c r="G8" s="42">
        <v>44485</v>
      </c>
      <c r="H8" s="57">
        <v>44492</v>
      </c>
      <c r="I8" s="57">
        <f t="shared" ref="I8" si="0">H8+7</f>
        <v>44499</v>
      </c>
      <c r="J8" s="11" t="s">
        <v>13</v>
      </c>
      <c r="K8" s="16">
        <f>I8</f>
        <v>44499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24" t="s">
        <v>50</v>
      </c>
      <c r="B9" s="24">
        <v>1</v>
      </c>
      <c r="C9" s="26">
        <v>21090</v>
      </c>
      <c r="D9" s="30" t="s">
        <v>24</v>
      </c>
      <c r="E9" s="30"/>
      <c r="F9" s="53">
        <v>0.75900000000000001</v>
      </c>
      <c r="G9" s="53">
        <v>0.7782705099778271</v>
      </c>
      <c r="H9" s="61">
        <v>0.77589852008456661</v>
      </c>
      <c r="I9" s="61">
        <v>0.75757575757575757</v>
      </c>
      <c r="J9" s="35" t="str">
        <f t="shared" ref="J9:J39" si="1">IF(H9&lt;I9,$J$3,IF(H9=I9,$J$4,$J$5))</f>
        <v>　　↓</v>
      </c>
      <c r="K9" s="18">
        <v>138</v>
      </c>
      <c r="M9" s="47"/>
      <c r="N9" s="47"/>
      <c r="O9" s="47"/>
      <c r="Q9" s="50"/>
    </row>
    <row r="10" spans="1:18" x14ac:dyDescent="0.15">
      <c r="A10" s="12"/>
      <c r="B10" s="12"/>
      <c r="C10" s="27"/>
      <c r="D10" s="31"/>
      <c r="E10" s="31"/>
      <c r="F10" s="54"/>
      <c r="G10" s="54"/>
      <c r="H10" s="62"/>
      <c r="I10" s="62"/>
      <c r="J10" s="37" t="str">
        <f t="shared" si="1"/>
        <v>　→</v>
      </c>
      <c r="K10" s="19"/>
      <c r="M10" s="48"/>
      <c r="N10" s="48"/>
      <c r="O10" s="48"/>
      <c r="Q10" s="50"/>
    </row>
    <row r="11" spans="1:18" x14ac:dyDescent="0.15">
      <c r="A11" s="12"/>
      <c r="B11" s="12"/>
      <c r="C11" s="27"/>
      <c r="D11" s="31"/>
      <c r="E11" s="31"/>
      <c r="F11" s="54"/>
      <c r="G11" s="54"/>
      <c r="H11" s="62"/>
      <c r="I11" s="62"/>
      <c r="J11" s="37" t="str">
        <f t="shared" si="1"/>
        <v>　→</v>
      </c>
      <c r="K11" s="19"/>
      <c r="M11" s="48"/>
      <c r="N11" s="48"/>
      <c r="O11" s="48"/>
      <c r="Q11" s="52"/>
    </row>
    <row r="12" spans="1:18" x14ac:dyDescent="0.15">
      <c r="A12" s="12"/>
      <c r="B12" s="12"/>
      <c r="C12" s="27"/>
      <c r="D12" s="31"/>
      <c r="E12" s="31"/>
      <c r="F12" s="54"/>
      <c r="G12" s="54"/>
      <c r="H12" s="62"/>
      <c r="I12" s="62"/>
      <c r="J12" s="37" t="str">
        <f t="shared" si="1"/>
        <v>　→</v>
      </c>
      <c r="K12" s="19"/>
      <c r="M12" s="48"/>
      <c r="N12" s="48"/>
      <c r="O12" s="48"/>
      <c r="Q12" s="50"/>
    </row>
    <row r="13" spans="1:18" x14ac:dyDescent="0.15">
      <c r="A13" s="12"/>
      <c r="B13" s="12"/>
      <c r="C13" s="28"/>
      <c r="D13" s="32"/>
      <c r="E13" s="32"/>
      <c r="F13" s="55"/>
      <c r="G13" s="55"/>
      <c r="H13" s="63"/>
      <c r="I13" s="63"/>
      <c r="J13" s="38" t="str">
        <f t="shared" si="1"/>
        <v>　→</v>
      </c>
      <c r="K13" s="20"/>
      <c r="M13" s="49"/>
      <c r="N13" s="49"/>
      <c r="O13" s="49"/>
      <c r="Q13" s="58"/>
    </row>
    <row r="14" spans="1:18" x14ac:dyDescent="0.15">
      <c r="A14" s="65" t="s">
        <v>25</v>
      </c>
      <c r="B14" s="14">
        <v>1</v>
      </c>
      <c r="C14" s="29">
        <v>21003</v>
      </c>
      <c r="D14" s="33" t="s">
        <v>26</v>
      </c>
      <c r="E14" s="33" t="s">
        <v>27</v>
      </c>
      <c r="F14" s="56">
        <v>0.97448979591836737</v>
      </c>
      <c r="G14" s="56">
        <v>0.97872340425531912</v>
      </c>
      <c r="H14" s="64">
        <v>0.97967479674796742</v>
      </c>
      <c r="I14" s="64">
        <v>0.98054474708171202</v>
      </c>
      <c r="J14" s="36" t="str">
        <f t="shared" si="1"/>
        <v>↑</v>
      </c>
      <c r="K14" s="21">
        <v>0</v>
      </c>
      <c r="M14" s="47"/>
      <c r="N14" s="47"/>
      <c r="O14" s="47"/>
      <c r="Q14" s="58"/>
    </row>
    <row r="15" spans="1:18" x14ac:dyDescent="0.15">
      <c r="A15" s="66" t="s">
        <v>25</v>
      </c>
      <c r="B15" s="12">
        <v>2</v>
      </c>
      <c r="C15" s="27">
        <v>21004</v>
      </c>
      <c r="D15" s="31" t="s">
        <v>28</v>
      </c>
      <c r="E15" s="31" t="s">
        <v>29</v>
      </c>
      <c r="F15" s="54">
        <v>1</v>
      </c>
      <c r="G15" s="54">
        <v>1</v>
      </c>
      <c r="H15" s="62">
        <v>1</v>
      </c>
      <c r="I15" s="62">
        <v>1</v>
      </c>
      <c r="J15" s="37" t="str">
        <f t="shared" si="1"/>
        <v>　→</v>
      </c>
      <c r="K15" s="19">
        <v>0</v>
      </c>
      <c r="M15" s="48"/>
      <c r="N15" s="48"/>
      <c r="O15" s="48"/>
      <c r="Q15" s="58"/>
    </row>
    <row r="16" spans="1:18" x14ac:dyDescent="0.15">
      <c r="A16" s="66" t="s">
        <v>25</v>
      </c>
      <c r="B16" s="12">
        <v>3</v>
      </c>
      <c r="C16" s="27">
        <v>21008</v>
      </c>
      <c r="D16" s="31" t="s">
        <v>30</v>
      </c>
      <c r="E16" s="31" t="s">
        <v>31</v>
      </c>
      <c r="F16" s="54">
        <v>1</v>
      </c>
      <c r="G16" s="54">
        <v>1</v>
      </c>
      <c r="H16" s="62">
        <v>1</v>
      </c>
      <c r="I16" s="62">
        <v>1</v>
      </c>
      <c r="J16" s="37" t="str">
        <f t="shared" si="1"/>
        <v>　→</v>
      </c>
      <c r="K16" s="60">
        <v>0</v>
      </c>
      <c r="M16" s="48"/>
      <c r="N16" s="48"/>
      <c r="O16" s="48"/>
      <c r="Q16" s="50"/>
    </row>
    <row r="17" spans="1:17" x14ac:dyDescent="0.15">
      <c r="A17" s="76" t="s">
        <v>25</v>
      </c>
      <c r="B17" s="69">
        <v>4</v>
      </c>
      <c r="C17" s="77">
        <v>21028</v>
      </c>
      <c r="D17" s="78" t="s">
        <v>32</v>
      </c>
      <c r="E17" s="78" t="s">
        <v>33</v>
      </c>
      <c r="F17" s="79">
        <v>0.77040816326530615</v>
      </c>
      <c r="G17" s="79">
        <v>0.68510638297872339</v>
      </c>
      <c r="H17" s="80">
        <v>0.69918699186991873</v>
      </c>
      <c r="I17" s="80">
        <v>0.71206225680933855</v>
      </c>
      <c r="J17" s="81" t="str">
        <f t="shared" si="1"/>
        <v>↑</v>
      </c>
      <c r="K17" s="82">
        <v>0</v>
      </c>
      <c r="M17" s="48"/>
      <c r="N17" s="48"/>
      <c r="O17" s="48"/>
      <c r="Q17" s="52"/>
    </row>
    <row r="18" spans="1:17" x14ac:dyDescent="0.15">
      <c r="A18" s="67" t="s">
        <v>25</v>
      </c>
      <c r="B18" s="12">
        <v>5</v>
      </c>
      <c r="C18" s="28">
        <v>21036</v>
      </c>
      <c r="D18" s="32" t="s">
        <v>34</v>
      </c>
      <c r="E18" s="32" t="s">
        <v>35</v>
      </c>
      <c r="F18" s="55">
        <v>0.49744897959183676</v>
      </c>
      <c r="G18" s="55">
        <v>0.55957446808510636</v>
      </c>
      <c r="H18" s="63">
        <v>0.56097560975609762</v>
      </c>
      <c r="I18" s="63">
        <v>0.56031128404669261</v>
      </c>
      <c r="J18" s="38" t="str">
        <f t="shared" si="1"/>
        <v>　　↓</v>
      </c>
      <c r="K18" s="20">
        <v>23</v>
      </c>
      <c r="M18" s="49"/>
      <c r="N18" s="49"/>
      <c r="O18" s="49"/>
      <c r="Q18" s="50"/>
    </row>
    <row r="19" spans="1:17" x14ac:dyDescent="0.15">
      <c r="A19" s="65" t="s">
        <v>25</v>
      </c>
      <c r="B19" s="12">
        <v>6</v>
      </c>
      <c r="C19" s="29">
        <v>21041</v>
      </c>
      <c r="D19" s="33" t="s">
        <v>36</v>
      </c>
      <c r="E19" s="33" t="s">
        <v>37</v>
      </c>
      <c r="F19" s="56">
        <v>1</v>
      </c>
      <c r="G19" s="56">
        <v>1</v>
      </c>
      <c r="H19" s="64">
        <v>1</v>
      </c>
      <c r="I19" s="64">
        <v>1</v>
      </c>
      <c r="J19" s="36" t="str">
        <f t="shared" si="1"/>
        <v>　→</v>
      </c>
      <c r="K19" s="21">
        <v>0</v>
      </c>
      <c r="M19" s="47"/>
      <c r="N19" s="47"/>
      <c r="O19" s="47"/>
      <c r="Q19" s="50"/>
    </row>
    <row r="20" spans="1:17" ht="13.5" customHeight="1" x14ac:dyDescent="0.15">
      <c r="A20" s="66" t="s">
        <v>25</v>
      </c>
      <c r="B20" s="12">
        <v>7</v>
      </c>
      <c r="C20" s="27">
        <v>21049</v>
      </c>
      <c r="D20" s="31" t="s">
        <v>38</v>
      </c>
      <c r="E20" s="31" t="s">
        <v>39</v>
      </c>
      <c r="F20" s="54">
        <v>0.97704081632653061</v>
      </c>
      <c r="G20" s="54">
        <v>0.98085106382978726</v>
      </c>
      <c r="H20" s="62">
        <v>0.98170731707317072</v>
      </c>
      <c r="I20" s="62">
        <v>0.95525291828793779</v>
      </c>
      <c r="J20" s="37" t="str">
        <f t="shared" si="1"/>
        <v>　　↓</v>
      </c>
      <c r="K20" s="19">
        <v>0</v>
      </c>
      <c r="M20" s="48"/>
      <c r="N20" s="48"/>
      <c r="O20" s="48"/>
      <c r="Q20" s="50"/>
    </row>
    <row r="21" spans="1:17" ht="13.5" customHeight="1" x14ac:dyDescent="0.15">
      <c r="A21" s="66" t="s">
        <v>25</v>
      </c>
      <c r="B21" s="12">
        <v>8</v>
      </c>
      <c r="C21" s="27">
        <v>21061</v>
      </c>
      <c r="D21" s="31" t="s">
        <v>40</v>
      </c>
      <c r="E21" s="31" t="s">
        <v>41</v>
      </c>
      <c r="F21" s="54">
        <v>1</v>
      </c>
      <c r="G21" s="54">
        <v>1</v>
      </c>
      <c r="H21" s="62">
        <v>0.99186991869918695</v>
      </c>
      <c r="I21" s="62">
        <v>0.99221789883268485</v>
      </c>
      <c r="J21" s="37" t="str">
        <f t="shared" si="1"/>
        <v>↑</v>
      </c>
      <c r="K21" s="19">
        <v>0</v>
      </c>
      <c r="M21" s="48"/>
      <c r="N21" s="48"/>
      <c r="O21" s="48"/>
      <c r="Q21" s="59"/>
    </row>
    <row r="22" spans="1:17" ht="13.5" customHeight="1" x14ac:dyDescent="0.15">
      <c r="A22" s="66" t="s">
        <v>25</v>
      </c>
      <c r="B22" s="12">
        <v>9</v>
      </c>
      <c r="C22" s="27">
        <v>21071</v>
      </c>
      <c r="D22" s="31" t="s">
        <v>42</v>
      </c>
      <c r="E22" s="31" t="s">
        <v>43</v>
      </c>
      <c r="F22" s="54">
        <v>0.55612244897959184</v>
      </c>
      <c r="G22" s="54">
        <v>0.60425531914893615</v>
      </c>
      <c r="H22" s="62">
        <v>0.58130081300813008</v>
      </c>
      <c r="I22" s="62">
        <v>0.56420233463035019</v>
      </c>
      <c r="J22" s="37" t="str">
        <f t="shared" si="1"/>
        <v>　　↓</v>
      </c>
      <c r="K22" s="19">
        <v>71</v>
      </c>
      <c r="M22" s="48"/>
      <c r="N22" s="48"/>
      <c r="O22" s="48"/>
      <c r="Q22" s="50"/>
    </row>
    <row r="23" spans="1:17" ht="14.25" customHeight="1" x14ac:dyDescent="0.15">
      <c r="A23" s="67" t="s">
        <v>25</v>
      </c>
      <c r="B23" s="12">
        <v>10</v>
      </c>
      <c r="C23" s="28">
        <v>21074</v>
      </c>
      <c r="D23" s="32" t="s">
        <v>44</v>
      </c>
      <c r="E23" s="32" t="s">
        <v>45</v>
      </c>
      <c r="F23" s="55">
        <v>0.86734693877551017</v>
      </c>
      <c r="G23" s="55">
        <v>0.79148936170212769</v>
      </c>
      <c r="H23" s="63">
        <v>0.77235772357723576</v>
      </c>
      <c r="I23" s="63">
        <v>0.74708171206225682</v>
      </c>
      <c r="J23" s="38" t="str">
        <f t="shared" si="1"/>
        <v>　　↓</v>
      </c>
      <c r="K23" s="20">
        <v>4</v>
      </c>
      <c r="M23" s="49"/>
      <c r="N23" s="49"/>
      <c r="O23" s="49"/>
      <c r="Q23" s="50"/>
    </row>
    <row r="24" spans="1:17" x14ac:dyDescent="0.15">
      <c r="A24" s="68" t="s">
        <v>25</v>
      </c>
      <c r="B24" s="69">
        <v>11</v>
      </c>
      <c r="C24" s="70">
        <v>21083</v>
      </c>
      <c r="D24" s="71" t="s">
        <v>46</v>
      </c>
      <c r="E24" s="71" t="s">
        <v>66</v>
      </c>
      <c r="F24" s="72">
        <v>0.12755102040816327</v>
      </c>
      <c r="G24" s="72">
        <v>0.10638297872340426</v>
      </c>
      <c r="H24" s="73">
        <v>0.1016260162601626</v>
      </c>
      <c r="I24" s="73">
        <v>0.14007782101167315</v>
      </c>
      <c r="J24" s="74" t="str">
        <f t="shared" si="1"/>
        <v>↑</v>
      </c>
      <c r="K24" s="75">
        <v>0</v>
      </c>
      <c r="M24" s="47"/>
      <c r="N24" s="47"/>
      <c r="O24" s="47"/>
      <c r="Q24" s="52"/>
    </row>
    <row r="25" spans="1:17" s="45" customFormat="1" x14ac:dyDescent="0.15">
      <c r="A25" s="66" t="s">
        <v>25</v>
      </c>
      <c r="B25" s="12">
        <v>12</v>
      </c>
      <c r="C25" s="27">
        <v>21087</v>
      </c>
      <c r="D25" s="31" t="s">
        <v>47</v>
      </c>
      <c r="E25" s="31" t="s">
        <v>67</v>
      </c>
      <c r="F25" s="54">
        <v>0.53061224489795922</v>
      </c>
      <c r="G25" s="54">
        <v>0.47659574468085109</v>
      </c>
      <c r="H25" s="62">
        <v>0.45528455284552843</v>
      </c>
      <c r="I25" s="62">
        <v>0.44357976653696496</v>
      </c>
      <c r="J25" s="37" t="str">
        <f t="shared" si="1"/>
        <v>　　↓</v>
      </c>
      <c r="K25" s="19">
        <v>46</v>
      </c>
      <c r="M25" s="48"/>
      <c r="N25" s="48"/>
      <c r="O25" s="48"/>
      <c r="P25" s="46"/>
      <c r="Q25" s="51"/>
    </row>
    <row r="26" spans="1:17" x14ac:dyDescent="0.15">
      <c r="A26" s="12"/>
      <c r="B26" s="12"/>
      <c r="C26" s="27"/>
      <c r="D26" s="31"/>
      <c r="E26" s="31"/>
      <c r="F26" s="54"/>
      <c r="G26" s="54"/>
      <c r="H26" s="62"/>
      <c r="I26" s="62"/>
      <c r="J26" s="37" t="str">
        <f t="shared" si="1"/>
        <v>　→</v>
      </c>
      <c r="K26" s="19"/>
      <c r="M26" s="48"/>
      <c r="N26" s="48"/>
      <c r="O26" s="48"/>
      <c r="Q26" s="50"/>
    </row>
    <row r="27" spans="1:17" x14ac:dyDescent="0.15">
      <c r="A27" s="12"/>
      <c r="B27" s="12"/>
      <c r="C27" s="27"/>
      <c r="D27" s="31"/>
      <c r="E27" s="31"/>
      <c r="F27" s="54"/>
      <c r="G27" s="54"/>
      <c r="H27" s="62"/>
      <c r="I27" s="62"/>
      <c r="J27" s="37" t="str">
        <f t="shared" si="1"/>
        <v>　→</v>
      </c>
      <c r="K27" s="19"/>
      <c r="M27" s="48"/>
      <c r="N27" s="48"/>
      <c r="O27" s="48"/>
      <c r="Q27" s="52"/>
    </row>
    <row r="28" spans="1:17" x14ac:dyDescent="0.15">
      <c r="A28" s="13"/>
      <c r="B28" s="13"/>
      <c r="C28" s="28"/>
      <c r="D28" s="32"/>
      <c r="E28" s="32"/>
      <c r="F28" s="55"/>
      <c r="G28" s="55"/>
      <c r="H28" s="63"/>
      <c r="I28" s="63"/>
      <c r="J28" s="38" t="str">
        <f t="shared" si="1"/>
        <v>　→</v>
      </c>
      <c r="K28" s="20"/>
      <c r="M28" s="49"/>
      <c r="N28" s="49"/>
      <c r="O28" s="49"/>
      <c r="Q28" s="50"/>
    </row>
    <row r="29" spans="1:17" x14ac:dyDescent="0.15">
      <c r="A29" s="65" t="s">
        <v>51</v>
      </c>
      <c r="B29" s="12">
        <v>1</v>
      </c>
      <c r="C29" s="29">
        <v>21038</v>
      </c>
      <c r="D29" s="33" t="s">
        <v>55</v>
      </c>
      <c r="E29" s="33" t="s">
        <v>56</v>
      </c>
      <c r="F29" s="56">
        <v>1</v>
      </c>
      <c r="G29" s="56">
        <v>1.0078125</v>
      </c>
      <c r="H29" s="64">
        <v>1</v>
      </c>
      <c r="I29" s="64">
        <v>1.0071633237822351</v>
      </c>
      <c r="J29" s="36" t="str">
        <f t="shared" si="1"/>
        <v>↑</v>
      </c>
      <c r="K29" s="21">
        <v>0</v>
      </c>
      <c r="M29" s="47"/>
      <c r="N29" s="47"/>
      <c r="O29" s="47"/>
      <c r="Q29" s="52"/>
    </row>
    <row r="30" spans="1:17" s="45" customFormat="1" x14ac:dyDescent="0.15">
      <c r="A30" s="66" t="s">
        <v>51</v>
      </c>
      <c r="B30" s="12">
        <v>2</v>
      </c>
      <c r="C30" s="27">
        <v>21068</v>
      </c>
      <c r="D30" s="31" t="s">
        <v>57</v>
      </c>
      <c r="E30" s="31" t="s">
        <v>58</v>
      </c>
      <c r="F30" s="54">
        <v>0.88800000000000001</v>
      </c>
      <c r="G30" s="54">
        <v>0.859375</v>
      </c>
      <c r="H30" s="62">
        <v>0.84592145015105735</v>
      </c>
      <c r="I30" s="62">
        <v>0.83667621776504297</v>
      </c>
      <c r="J30" s="37" t="str">
        <f t="shared" si="1"/>
        <v>　　↓</v>
      </c>
      <c r="K30" s="19">
        <v>118</v>
      </c>
      <c r="M30" s="48"/>
      <c r="N30" s="48"/>
      <c r="O30" s="48"/>
      <c r="P30" s="46"/>
      <c r="Q30" s="51"/>
    </row>
    <row r="31" spans="1:17" x14ac:dyDescent="0.15">
      <c r="A31" s="66" t="s">
        <v>51</v>
      </c>
      <c r="B31" s="12">
        <v>3</v>
      </c>
      <c r="C31" s="27">
        <v>21091</v>
      </c>
      <c r="D31" s="31" t="s">
        <v>59</v>
      </c>
      <c r="E31" s="31" t="s">
        <v>63</v>
      </c>
      <c r="F31" s="54">
        <v>0.94</v>
      </c>
      <c r="G31" s="54">
        <v>0.95</v>
      </c>
      <c r="H31" s="62">
        <v>0.93957703927492442</v>
      </c>
      <c r="I31" s="62">
        <v>0.93123209169054444</v>
      </c>
      <c r="J31" s="37" t="str">
        <f t="shared" si="1"/>
        <v>　　↓</v>
      </c>
      <c r="K31" s="19">
        <v>40</v>
      </c>
      <c r="M31" s="48"/>
      <c r="N31" s="48"/>
      <c r="O31" s="48"/>
      <c r="Q31" s="50"/>
    </row>
    <row r="32" spans="1:17" x14ac:dyDescent="0.15">
      <c r="A32" s="66" t="s">
        <v>51</v>
      </c>
      <c r="B32" s="12">
        <v>4</v>
      </c>
      <c r="C32" s="27">
        <v>21096</v>
      </c>
      <c r="D32" s="31" t="s">
        <v>60</v>
      </c>
      <c r="E32" s="31" t="s">
        <v>64</v>
      </c>
      <c r="F32" s="54">
        <v>0.98099999999999998</v>
      </c>
      <c r="G32" s="54">
        <v>0.984375</v>
      </c>
      <c r="H32" s="62">
        <v>0.98489425981873113</v>
      </c>
      <c r="I32" s="62">
        <v>0.97994269340974216</v>
      </c>
      <c r="J32" s="37" t="str">
        <f t="shared" si="1"/>
        <v>　　↓</v>
      </c>
      <c r="K32" s="19">
        <v>10</v>
      </c>
      <c r="M32" s="48"/>
      <c r="N32" s="48"/>
      <c r="O32" s="48"/>
      <c r="Q32" s="52"/>
    </row>
    <row r="33" spans="1:17" x14ac:dyDescent="0.15">
      <c r="A33" s="67" t="s">
        <v>51</v>
      </c>
      <c r="B33" s="13">
        <v>5</v>
      </c>
      <c r="C33" s="28">
        <v>21099</v>
      </c>
      <c r="D33" s="32" t="s">
        <v>61</v>
      </c>
      <c r="E33" s="32" t="s">
        <v>65</v>
      </c>
      <c r="F33" s="55">
        <v>0.99099999999999999</v>
      </c>
      <c r="G33" s="55">
        <v>0.9921875</v>
      </c>
      <c r="H33" s="63">
        <v>0.99244712990936557</v>
      </c>
      <c r="I33" s="63">
        <v>0.99283667621776506</v>
      </c>
      <c r="J33" s="38" t="str">
        <f t="shared" si="1"/>
        <v>↑</v>
      </c>
      <c r="K33" s="20">
        <v>5</v>
      </c>
      <c r="M33" s="49"/>
      <c r="N33" s="49"/>
      <c r="O33" s="49"/>
      <c r="Q33" s="50"/>
    </row>
    <row r="34" spans="1:17" x14ac:dyDescent="0.15">
      <c r="A34" s="14"/>
      <c r="B34" s="14"/>
      <c r="C34" s="29"/>
      <c r="D34" s="33"/>
      <c r="E34" s="33"/>
      <c r="F34" s="56"/>
      <c r="G34" s="56"/>
      <c r="H34" s="64"/>
      <c r="I34" s="64"/>
      <c r="J34" s="36" t="str">
        <f t="shared" si="1"/>
        <v>　→</v>
      </c>
      <c r="K34" s="21"/>
      <c r="M34" s="47"/>
      <c r="N34" s="47"/>
      <c r="O34" s="47"/>
      <c r="Q34" s="52"/>
    </row>
    <row r="35" spans="1:17" x14ac:dyDescent="0.15">
      <c r="A35" s="12"/>
      <c r="B35" s="12"/>
      <c r="C35" s="27"/>
      <c r="D35" s="31"/>
      <c r="E35" s="31"/>
      <c r="F35" s="54"/>
      <c r="G35" s="54"/>
      <c r="H35" s="62"/>
      <c r="I35" s="62"/>
      <c r="J35" s="37" t="str">
        <f t="shared" si="1"/>
        <v>　→</v>
      </c>
      <c r="K35" s="19"/>
      <c r="M35" s="48"/>
      <c r="N35" s="48"/>
      <c r="O35" s="48"/>
      <c r="Q35" s="50"/>
    </row>
    <row r="36" spans="1:17" x14ac:dyDescent="0.15">
      <c r="A36" s="12"/>
      <c r="B36" s="12"/>
      <c r="C36" s="27"/>
      <c r="D36" s="31"/>
      <c r="E36" s="31"/>
      <c r="F36" s="54"/>
      <c r="G36" s="54"/>
      <c r="H36" s="62"/>
      <c r="I36" s="62"/>
      <c r="J36" s="37" t="str">
        <f t="shared" si="1"/>
        <v>　→</v>
      </c>
      <c r="K36" s="19"/>
      <c r="M36" s="48"/>
      <c r="N36" s="48"/>
      <c r="O36" s="48"/>
      <c r="Q36" s="52"/>
    </row>
    <row r="37" spans="1:17" x14ac:dyDescent="0.15">
      <c r="A37" s="12"/>
      <c r="B37" s="12"/>
      <c r="C37" s="27"/>
      <c r="D37" s="31"/>
      <c r="E37" s="31"/>
      <c r="F37" s="54"/>
      <c r="G37" s="54"/>
      <c r="H37" s="62"/>
      <c r="I37" s="62"/>
      <c r="J37" s="37" t="str">
        <f t="shared" si="1"/>
        <v>　→</v>
      </c>
      <c r="K37" s="19"/>
      <c r="M37" s="48"/>
      <c r="N37" s="48"/>
      <c r="O37" s="48"/>
      <c r="Q37" s="50"/>
    </row>
    <row r="38" spans="1:17" ht="12" thickBot="1" x14ac:dyDescent="0.2">
      <c r="A38" s="13"/>
      <c r="B38" s="13" t="str">
        <f t="shared" ref="B38" si="2">IF(C38&lt;&gt;"",B37+1,"")</f>
        <v/>
      </c>
      <c r="C38" s="28"/>
      <c r="D38" s="32"/>
      <c r="E38" s="32"/>
      <c r="F38" s="55"/>
      <c r="G38" s="55"/>
      <c r="H38" s="63"/>
      <c r="I38" s="63"/>
      <c r="J38" s="38" t="str">
        <f t="shared" si="1"/>
        <v>　→</v>
      </c>
      <c r="K38" s="20"/>
      <c r="M38" s="49"/>
      <c r="N38" s="49"/>
      <c r="O38" s="49"/>
      <c r="Q38" s="50"/>
    </row>
    <row r="39" spans="1:17" ht="12" thickBot="1" x14ac:dyDescent="0.2">
      <c r="E39" s="34" t="s">
        <v>12</v>
      </c>
      <c r="F39" s="25">
        <v>0.82555668934240356</v>
      </c>
      <c r="G39" s="25">
        <v>0.81972217963233796</v>
      </c>
      <c r="H39" s="25">
        <v>0.81459567439311331</v>
      </c>
      <c r="I39" s="25">
        <f>AVERAGE(I9:I38)</f>
        <v>0.81115319443003875</v>
      </c>
      <c r="J39" s="10" t="str">
        <f t="shared" si="1"/>
        <v>　　↓</v>
      </c>
      <c r="Q39" s="50"/>
    </row>
    <row r="40" spans="1:17" x14ac:dyDescent="0.15">
      <c r="F40" s="6"/>
      <c r="G40" s="6"/>
      <c r="H40" s="6"/>
      <c r="I40" s="6"/>
      <c r="Q40" s="50"/>
    </row>
  </sheetData>
  <autoFilter ref="A8:T8"/>
  <mergeCells count="2">
    <mergeCell ref="D1:G1"/>
    <mergeCell ref="D3:D4"/>
  </mergeCells>
  <phoneticPr fontId="3"/>
  <conditionalFormatting sqref="J22 J27 J37">
    <cfRule type="expression" dxfId="183" priority="30">
      <formula>H22&gt;I22</formula>
    </cfRule>
  </conditionalFormatting>
  <conditionalFormatting sqref="J10:J18">
    <cfRule type="expression" dxfId="182" priority="29">
      <formula>H10&gt;I10</formula>
    </cfRule>
  </conditionalFormatting>
  <conditionalFormatting sqref="J39">
    <cfRule type="expression" dxfId="181" priority="28">
      <formula>H39&gt;I39</formula>
    </cfRule>
  </conditionalFormatting>
  <conditionalFormatting sqref="F39:I39">
    <cfRule type="expression" dxfId="180" priority="25">
      <formula>AND(0.75&lt;=F39,F39&lt;0.8)</formula>
    </cfRule>
    <cfRule type="expression" dxfId="179" priority="26">
      <formula>AND(0.65 &lt;= F39,F39&lt;0.75)</formula>
    </cfRule>
    <cfRule type="expression" dxfId="178" priority="27">
      <formula>F39 &lt; 0.65</formula>
    </cfRule>
  </conditionalFormatting>
  <conditionalFormatting sqref="J19:J20">
    <cfRule type="expression" dxfId="177" priority="24">
      <formula>H19&gt;I19</formula>
    </cfRule>
  </conditionalFormatting>
  <conditionalFormatting sqref="J9">
    <cfRule type="expression" dxfId="176" priority="23">
      <formula>H9&gt;I9</formula>
    </cfRule>
  </conditionalFormatting>
  <conditionalFormatting sqref="J21">
    <cfRule type="expression" dxfId="175" priority="22">
      <formula>H21&gt;I21</formula>
    </cfRule>
  </conditionalFormatting>
  <conditionalFormatting sqref="J23">
    <cfRule type="expression" dxfId="174" priority="21">
      <formula>H23&gt;I23</formula>
    </cfRule>
  </conditionalFormatting>
  <conditionalFormatting sqref="J24:J25">
    <cfRule type="expression" dxfId="173" priority="20">
      <formula>H24&gt;I24</formula>
    </cfRule>
  </conditionalFormatting>
  <conditionalFormatting sqref="J26">
    <cfRule type="expression" dxfId="172" priority="19">
      <formula>H26&gt;I26</formula>
    </cfRule>
  </conditionalFormatting>
  <conditionalFormatting sqref="J28">
    <cfRule type="expression" dxfId="171" priority="18">
      <formula>H28&gt;I28</formula>
    </cfRule>
  </conditionalFormatting>
  <conditionalFormatting sqref="J34:J35">
    <cfRule type="expression" dxfId="170" priority="17">
      <formula>H34&gt;I34</formula>
    </cfRule>
  </conditionalFormatting>
  <conditionalFormatting sqref="J36">
    <cfRule type="expression" dxfId="169" priority="16">
      <formula>H36&gt;I36</formula>
    </cfRule>
  </conditionalFormatting>
  <conditionalFormatting sqref="J38">
    <cfRule type="expression" dxfId="168" priority="15">
      <formula>H38&gt;I38</formula>
    </cfRule>
  </conditionalFormatting>
  <conditionalFormatting sqref="M9:O28 M34:O38">
    <cfRule type="cellIs" dxfId="167" priority="14" operator="equal">
      <formula>2</formula>
    </cfRule>
  </conditionalFormatting>
  <conditionalFormatting sqref="F9:I28 F34:I38">
    <cfRule type="expression" dxfId="166" priority="10">
      <formula>F9 &lt; 0.65</formula>
    </cfRule>
    <cfRule type="expression" dxfId="165" priority="11">
      <formula>AND(0.65 &lt;= F9,F9&lt;0.75)</formula>
    </cfRule>
    <cfRule type="expression" dxfId="164" priority="12">
      <formula>AND(0.75&lt;=F9,F9&lt;0.8)</formula>
    </cfRule>
  </conditionalFormatting>
  <conditionalFormatting sqref="F9:I28 F34:I38">
    <cfRule type="expression" dxfId="163" priority="13" stopIfTrue="1">
      <formula>F9 &lt; 0.85</formula>
    </cfRule>
  </conditionalFormatting>
  <conditionalFormatting sqref="J32">
    <cfRule type="expression" dxfId="162" priority="9">
      <formula>H32&gt;I32</formula>
    </cfRule>
  </conditionalFormatting>
  <conditionalFormatting sqref="J29:J30">
    <cfRule type="expression" dxfId="161" priority="8">
      <formula>H29&gt;I29</formula>
    </cfRule>
  </conditionalFormatting>
  <conditionalFormatting sqref="J31">
    <cfRule type="expression" dxfId="160" priority="7">
      <formula>H31&gt;I31</formula>
    </cfRule>
  </conditionalFormatting>
  <conditionalFormatting sqref="J33">
    <cfRule type="expression" dxfId="159" priority="6">
      <formula>H33&gt;I33</formula>
    </cfRule>
  </conditionalFormatting>
  <conditionalFormatting sqref="M29:O33">
    <cfRule type="cellIs" dxfId="158" priority="5" operator="equal">
      <formula>2</formula>
    </cfRule>
  </conditionalFormatting>
  <conditionalFormatting sqref="F29:I33">
    <cfRule type="expression" dxfId="157" priority="1">
      <formula>F29 &lt; 0.65</formula>
    </cfRule>
    <cfRule type="expression" dxfId="156" priority="2">
      <formula>AND(0.65 &lt;= F29,F29&lt;0.75)</formula>
    </cfRule>
    <cfRule type="expression" dxfId="155" priority="3">
      <formula>AND(0.75&lt;=F29,F29&lt;0.8)</formula>
    </cfRule>
  </conditionalFormatting>
  <conditionalFormatting sqref="F29:I33">
    <cfRule type="expression" dxfId="154" priority="4" stopIfTrue="1">
      <formula>F29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Normal="10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U14" sqref="U14"/>
    </sheetView>
  </sheetViews>
  <sheetFormatPr defaultColWidth="9" defaultRowHeight="11.25" outlineLevelCol="1" x14ac:dyDescent="0.15"/>
  <cols>
    <col min="1" max="1" width="13.37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7" width="8.875" style="1" customWidth="1"/>
    <col min="8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25" style="46" bestFit="1" customWidth="1"/>
    <col min="17" max="20" width="2.625" style="44" customWidth="1"/>
    <col min="21" max="16384" width="9" style="44"/>
  </cols>
  <sheetData>
    <row r="1" spans="1:18" ht="17.25" x14ac:dyDescent="0.15">
      <c r="D1" s="83" t="s">
        <v>3</v>
      </c>
      <c r="E1" s="83"/>
      <c r="F1" s="83"/>
      <c r="G1" s="83"/>
    </row>
    <row r="2" spans="1:18" ht="12" thickBot="1" x14ac:dyDescent="0.2">
      <c r="D2" s="1"/>
      <c r="E2" s="1"/>
      <c r="H2" s="4" t="s">
        <v>8</v>
      </c>
    </row>
    <row r="3" spans="1:18" s="2" customFormat="1" x14ac:dyDescent="0.15">
      <c r="B3" s="1"/>
      <c r="D3" s="84" t="s">
        <v>4</v>
      </c>
      <c r="E3" s="23" t="s">
        <v>17</v>
      </c>
      <c r="H3" s="7" t="s">
        <v>10</v>
      </c>
      <c r="J3" s="44" t="s">
        <v>5</v>
      </c>
      <c r="K3" s="15" t="s">
        <v>15</v>
      </c>
      <c r="M3" s="44">
        <f>COUNTIF(M$9:M$38,"=2")</f>
        <v>0</v>
      </c>
      <c r="N3" s="44">
        <f>COUNTIF(N$9:N$38,"=2")</f>
        <v>0</v>
      </c>
      <c r="O3" s="44">
        <f>COUNTIF(O$9:O$38,"=2")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84"/>
      <c r="E4" s="22" t="s">
        <v>16</v>
      </c>
      <c r="H4" s="5" t="s">
        <v>9</v>
      </c>
      <c r="I4" s="1"/>
      <c r="J4" s="2" t="s">
        <v>6</v>
      </c>
      <c r="K4" s="17"/>
      <c r="M4" s="44">
        <f>COUNTIF(M$9:M$38,"=3")</f>
        <v>0</v>
      </c>
      <c r="N4" s="44">
        <f>COUNTIF(N$9:N$38,"=3")</f>
        <v>0</v>
      </c>
      <c r="O4" s="44">
        <f>COUNTIF(O$9:O$38,"=3")</f>
        <v>0</v>
      </c>
      <c r="P4" s="46"/>
      <c r="Q4" s="44" t="s">
        <v>20</v>
      </c>
      <c r="R4" s="44"/>
    </row>
    <row r="5" spans="1:18" x14ac:dyDescent="0.15">
      <c r="H5" s="43" t="s">
        <v>22</v>
      </c>
      <c r="J5" s="3" t="s">
        <v>7</v>
      </c>
    </row>
    <row r="6" spans="1:18" ht="12" thickBot="1" x14ac:dyDescent="0.2">
      <c r="F6" s="9"/>
      <c r="G6" s="9"/>
      <c r="J6" s="3"/>
    </row>
    <row r="7" spans="1:18" ht="12" thickBot="1" x14ac:dyDescent="0.2">
      <c r="C7" s="44" t="s">
        <v>62</v>
      </c>
      <c r="K7" s="15" t="s">
        <v>14</v>
      </c>
      <c r="M7" s="44" t="s">
        <v>18</v>
      </c>
    </row>
    <row r="8" spans="1:18" ht="12" thickBot="1" x14ac:dyDescent="0.2">
      <c r="A8" s="39" t="s">
        <v>23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44485</v>
      </c>
      <c r="G8" s="42">
        <v>44492</v>
      </c>
      <c r="H8" s="57">
        <v>44499</v>
      </c>
      <c r="I8" s="57">
        <f t="shared" ref="I8" si="0">H8+7</f>
        <v>44506</v>
      </c>
      <c r="J8" s="11" t="s">
        <v>13</v>
      </c>
      <c r="K8" s="16">
        <f>I8</f>
        <v>44506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24" t="s">
        <v>50</v>
      </c>
      <c r="B9" s="24">
        <v>1</v>
      </c>
      <c r="C9" s="26">
        <v>21090</v>
      </c>
      <c r="D9" s="30" t="s">
        <v>24</v>
      </c>
      <c r="E9" s="30"/>
      <c r="F9" s="53">
        <v>0.7782705099778271</v>
      </c>
      <c r="G9" s="53">
        <v>0.77589852008456661</v>
      </c>
      <c r="H9" s="61">
        <v>0.75757575757575757</v>
      </c>
      <c r="I9" s="61">
        <v>0.76608187134502925</v>
      </c>
      <c r="J9" s="35" t="str">
        <f t="shared" ref="J9:J39" si="1">IF(H9&lt;I9,$J$3,IF(H9=I9,$J$4,$J$5))</f>
        <v>↑</v>
      </c>
      <c r="K9" s="18">
        <v>138</v>
      </c>
      <c r="M9" s="47"/>
      <c r="N9" s="47"/>
      <c r="O9" s="47"/>
      <c r="Q9" s="50"/>
    </row>
    <row r="10" spans="1:18" x14ac:dyDescent="0.15">
      <c r="A10" s="12"/>
      <c r="B10" s="12"/>
      <c r="C10" s="27"/>
      <c r="D10" s="31"/>
      <c r="E10" s="31"/>
      <c r="F10" s="54"/>
      <c r="G10" s="54"/>
      <c r="H10" s="62"/>
      <c r="I10" s="62"/>
      <c r="J10" s="37" t="str">
        <f t="shared" si="1"/>
        <v>　→</v>
      </c>
      <c r="K10" s="19"/>
      <c r="M10" s="48"/>
      <c r="N10" s="48"/>
      <c r="O10" s="48"/>
      <c r="Q10" s="50"/>
    </row>
    <row r="11" spans="1:18" x14ac:dyDescent="0.15">
      <c r="A11" s="12"/>
      <c r="B11" s="12"/>
      <c r="C11" s="27"/>
      <c r="D11" s="31"/>
      <c r="E11" s="31"/>
      <c r="F11" s="54"/>
      <c r="G11" s="54"/>
      <c r="H11" s="62"/>
      <c r="I11" s="62"/>
      <c r="J11" s="37" t="str">
        <f t="shared" si="1"/>
        <v>　→</v>
      </c>
      <c r="K11" s="19"/>
      <c r="M11" s="48"/>
      <c r="N11" s="48"/>
      <c r="O11" s="48"/>
      <c r="Q11" s="52"/>
    </row>
    <row r="12" spans="1:18" x14ac:dyDescent="0.15">
      <c r="A12" s="12"/>
      <c r="B12" s="12"/>
      <c r="C12" s="27"/>
      <c r="D12" s="31"/>
      <c r="E12" s="31"/>
      <c r="F12" s="54"/>
      <c r="G12" s="54"/>
      <c r="H12" s="62"/>
      <c r="I12" s="62"/>
      <c r="J12" s="37" t="str">
        <f t="shared" si="1"/>
        <v>　→</v>
      </c>
      <c r="K12" s="19"/>
      <c r="M12" s="48"/>
      <c r="N12" s="48"/>
      <c r="O12" s="48"/>
      <c r="Q12" s="50"/>
    </row>
    <row r="13" spans="1:18" x14ac:dyDescent="0.15">
      <c r="A13" s="12"/>
      <c r="B13" s="12"/>
      <c r="C13" s="28"/>
      <c r="D13" s="32"/>
      <c r="E13" s="32"/>
      <c r="F13" s="55"/>
      <c r="G13" s="55"/>
      <c r="H13" s="63"/>
      <c r="I13" s="63"/>
      <c r="J13" s="38" t="str">
        <f t="shared" si="1"/>
        <v>　→</v>
      </c>
      <c r="K13" s="20"/>
      <c r="M13" s="49"/>
      <c r="N13" s="49"/>
      <c r="O13" s="49"/>
      <c r="Q13" s="58"/>
    </row>
    <row r="14" spans="1:18" x14ac:dyDescent="0.15">
      <c r="A14" s="65" t="s">
        <v>25</v>
      </c>
      <c r="B14" s="14">
        <v>1</v>
      </c>
      <c r="C14" s="29">
        <v>21003</v>
      </c>
      <c r="D14" s="33" t="s">
        <v>26</v>
      </c>
      <c r="E14" s="33" t="s">
        <v>27</v>
      </c>
      <c r="F14" s="56">
        <v>0.97872340425531912</v>
      </c>
      <c r="G14" s="56">
        <v>0.97967479674796742</v>
      </c>
      <c r="H14" s="64">
        <v>0.98054474708171202</v>
      </c>
      <c r="I14" s="64">
        <v>0.98120300751879697</v>
      </c>
      <c r="J14" s="36" t="str">
        <f t="shared" si="1"/>
        <v>↑</v>
      </c>
      <c r="K14" s="21">
        <v>0</v>
      </c>
      <c r="M14" s="47"/>
      <c r="N14" s="47"/>
      <c r="O14" s="47"/>
      <c r="Q14" s="58"/>
    </row>
    <row r="15" spans="1:18" x14ac:dyDescent="0.15">
      <c r="A15" s="66" t="s">
        <v>25</v>
      </c>
      <c r="B15" s="12">
        <v>2</v>
      </c>
      <c r="C15" s="27">
        <v>21004</v>
      </c>
      <c r="D15" s="31" t="s">
        <v>28</v>
      </c>
      <c r="E15" s="31" t="s">
        <v>29</v>
      </c>
      <c r="F15" s="54">
        <v>1</v>
      </c>
      <c r="G15" s="54">
        <v>1</v>
      </c>
      <c r="H15" s="62">
        <v>1</v>
      </c>
      <c r="I15" s="62">
        <v>1</v>
      </c>
      <c r="J15" s="37" t="str">
        <f t="shared" si="1"/>
        <v>　→</v>
      </c>
      <c r="K15" s="19">
        <v>0</v>
      </c>
      <c r="M15" s="48"/>
      <c r="N15" s="48"/>
      <c r="O15" s="48"/>
      <c r="Q15" s="58"/>
    </row>
    <row r="16" spans="1:18" x14ac:dyDescent="0.15">
      <c r="A16" s="66" t="s">
        <v>25</v>
      </c>
      <c r="B16" s="12">
        <v>3</v>
      </c>
      <c r="C16" s="27">
        <v>21008</v>
      </c>
      <c r="D16" s="31" t="s">
        <v>30</v>
      </c>
      <c r="E16" s="31" t="s">
        <v>31</v>
      </c>
      <c r="F16" s="54">
        <v>1</v>
      </c>
      <c r="G16" s="54">
        <v>1</v>
      </c>
      <c r="H16" s="62">
        <v>1</v>
      </c>
      <c r="I16" s="62">
        <v>1</v>
      </c>
      <c r="J16" s="37" t="str">
        <f t="shared" si="1"/>
        <v>　→</v>
      </c>
      <c r="K16" s="60">
        <v>0</v>
      </c>
      <c r="M16" s="48"/>
      <c r="N16" s="48"/>
      <c r="O16" s="48"/>
      <c r="Q16" s="50"/>
    </row>
    <row r="17" spans="1:17" x14ac:dyDescent="0.15">
      <c r="A17" s="76" t="s">
        <v>25</v>
      </c>
      <c r="B17" s="69">
        <v>4</v>
      </c>
      <c r="C17" s="77">
        <v>21028</v>
      </c>
      <c r="D17" s="78" t="s">
        <v>32</v>
      </c>
      <c r="E17" s="78" t="s">
        <v>33</v>
      </c>
      <c r="F17" s="79">
        <v>0.68510638297872339</v>
      </c>
      <c r="G17" s="79">
        <v>0.69918699186991873</v>
      </c>
      <c r="H17" s="80">
        <v>0.71206225680933855</v>
      </c>
      <c r="I17" s="80">
        <v>0.72180451127819545</v>
      </c>
      <c r="J17" s="81" t="str">
        <f t="shared" si="1"/>
        <v>↑</v>
      </c>
      <c r="K17" s="82">
        <v>0</v>
      </c>
      <c r="M17" s="48"/>
      <c r="N17" s="48"/>
      <c r="O17" s="48"/>
      <c r="Q17" s="52"/>
    </row>
    <row r="18" spans="1:17" x14ac:dyDescent="0.15">
      <c r="A18" s="67" t="s">
        <v>25</v>
      </c>
      <c r="B18" s="12">
        <v>5</v>
      </c>
      <c r="C18" s="28">
        <v>21036</v>
      </c>
      <c r="D18" s="32" t="s">
        <v>34</v>
      </c>
      <c r="E18" s="32" t="s">
        <v>35</v>
      </c>
      <c r="F18" s="55">
        <v>0.55957446808510636</v>
      </c>
      <c r="G18" s="55">
        <v>0.56097560975609762</v>
      </c>
      <c r="H18" s="63">
        <v>0.56031128404669261</v>
      </c>
      <c r="I18" s="63">
        <v>0.54699248120300747</v>
      </c>
      <c r="J18" s="38" t="str">
        <f t="shared" si="1"/>
        <v>　　↓</v>
      </c>
      <c r="K18" s="20">
        <v>23</v>
      </c>
      <c r="M18" s="49"/>
      <c r="N18" s="49"/>
      <c r="O18" s="49"/>
      <c r="Q18" s="50"/>
    </row>
    <row r="19" spans="1:17" x14ac:dyDescent="0.15">
      <c r="A19" s="65" t="s">
        <v>25</v>
      </c>
      <c r="B19" s="12">
        <v>6</v>
      </c>
      <c r="C19" s="29">
        <v>21041</v>
      </c>
      <c r="D19" s="33" t="s">
        <v>36</v>
      </c>
      <c r="E19" s="33" t="s">
        <v>37</v>
      </c>
      <c r="F19" s="56">
        <v>1</v>
      </c>
      <c r="G19" s="56">
        <v>1</v>
      </c>
      <c r="H19" s="64">
        <v>1</v>
      </c>
      <c r="I19" s="64">
        <v>1</v>
      </c>
      <c r="J19" s="36" t="str">
        <f t="shared" si="1"/>
        <v>　→</v>
      </c>
      <c r="K19" s="21">
        <v>0</v>
      </c>
      <c r="M19" s="47"/>
      <c r="N19" s="47"/>
      <c r="O19" s="47"/>
      <c r="Q19" s="50"/>
    </row>
    <row r="20" spans="1:17" ht="13.5" customHeight="1" x14ac:dyDescent="0.15">
      <c r="A20" s="66" t="s">
        <v>25</v>
      </c>
      <c r="B20" s="12">
        <v>7</v>
      </c>
      <c r="C20" s="27">
        <v>21049</v>
      </c>
      <c r="D20" s="31" t="s">
        <v>38</v>
      </c>
      <c r="E20" s="31" t="s">
        <v>39</v>
      </c>
      <c r="F20" s="54">
        <v>0.98085106382978726</v>
      </c>
      <c r="G20" s="54">
        <v>0.98170731707317072</v>
      </c>
      <c r="H20" s="62">
        <v>0.95525291828793779</v>
      </c>
      <c r="I20" s="62">
        <v>0.95676691729323304</v>
      </c>
      <c r="J20" s="37" t="str">
        <f t="shared" si="1"/>
        <v>↑</v>
      </c>
      <c r="K20" s="19">
        <v>0</v>
      </c>
      <c r="M20" s="48"/>
      <c r="N20" s="48"/>
      <c r="O20" s="48"/>
      <c r="Q20" s="50"/>
    </row>
    <row r="21" spans="1:17" ht="13.5" customHeight="1" x14ac:dyDescent="0.15">
      <c r="A21" s="66" t="s">
        <v>25</v>
      </c>
      <c r="B21" s="12">
        <v>8</v>
      </c>
      <c r="C21" s="27">
        <v>21061</v>
      </c>
      <c r="D21" s="31" t="s">
        <v>40</v>
      </c>
      <c r="E21" s="31" t="s">
        <v>41</v>
      </c>
      <c r="F21" s="54">
        <v>1</v>
      </c>
      <c r="G21" s="54">
        <v>0.99186991869918695</v>
      </c>
      <c r="H21" s="62">
        <v>0.99221789883268485</v>
      </c>
      <c r="I21" s="62">
        <v>0.99248120300751874</v>
      </c>
      <c r="J21" s="37" t="str">
        <f t="shared" si="1"/>
        <v>↑</v>
      </c>
      <c r="K21" s="19">
        <v>0</v>
      </c>
      <c r="M21" s="48"/>
      <c r="N21" s="48"/>
      <c r="O21" s="48"/>
      <c r="Q21" s="59"/>
    </row>
    <row r="22" spans="1:17" ht="13.5" customHeight="1" x14ac:dyDescent="0.15">
      <c r="A22" s="66" t="s">
        <v>25</v>
      </c>
      <c r="B22" s="12">
        <v>9</v>
      </c>
      <c r="C22" s="27">
        <v>21071</v>
      </c>
      <c r="D22" s="31" t="s">
        <v>42</v>
      </c>
      <c r="E22" s="31" t="s">
        <v>43</v>
      </c>
      <c r="F22" s="54">
        <v>0.60425531914893615</v>
      </c>
      <c r="G22" s="54">
        <v>0.58130081300813008</v>
      </c>
      <c r="H22" s="62">
        <v>0.56420233463035019</v>
      </c>
      <c r="I22" s="62">
        <v>0.54511278195488722</v>
      </c>
      <c r="J22" s="37" t="str">
        <f t="shared" si="1"/>
        <v>　　↓</v>
      </c>
      <c r="K22" s="19">
        <v>71</v>
      </c>
      <c r="M22" s="48"/>
      <c r="N22" s="48"/>
      <c r="O22" s="48"/>
      <c r="Q22" s="50"/>
    </row>
    <row r="23" spans="1:17" ht="14.25" customHeight="1" x14ac:dyDescent="0.15">
      <c r="A23" s="67" t="s">
        <v>25</v>
      </c>
      <c r="B23" s="12">
        <v>10</v>
      </c>
      <c r="C23" s="28">
        <v>21074</v>
      </c>
      <c r="D23" s="32" t="s">
        <v>44</v>
      </c>
      <c r="E23" s="32" t="s">
        <v>45</v>
      </c>
      <c r="F23" s="55">
        <v>0.79148936170212769</v>
      </c>
      <c r="G23" s="55">
        <v>0.77235772357723576</v>
      </c>
      <c r="H23" s="63">
        <v>0.74708171206225682</v>
      </c>
      <c r="I23" s="63">
        <v>0.72180451127819545</v>
      </c>
      <c r="J23" s="38" t="str">
        <f t="shared" si="1"/>
        <v>　　↓</v>
      </c>
      <c r="K23" s="20">
        <v>4</v>
      </c>
      <c r="M23" s="49"/>
      <c r="N23" s="49"/>
      <c r="O23" s="49"/>
      <c r="Q23" s="50"/>
    </row>
    <row r="24" spans="1:17" x14ac:dyDescent="0.15">
      <c r="A24" s="68" t="s">
        <v>25</v>
      </c>
      <c r="B24" s="69">
        <v>11</v>
      </c>
      <c r="C24" s="70">
        <v>21083</v>
      </c>
      <c r="D24" s="71" t="s">
        <v>46</v>
      </c>
      <c r="E24" s="71" t="s">
        <v>66</v>
      </c>
      <c r="F24" s="72">
        <v>0.10638297872340426</v>
      </c>
      <c r="G24" s="72">
        <v>0.1016260162601626</v>
      </c>
      <c r="H24" s="73">
        <v>0.14007782101167315</v>
      </c>
      <c r="I24" s="73">
        <v>0.16917293233082706</v>
      </c>
      <c r="J24" s="74" t="str">
        <f t="shared" si="1"/>
        <v>↑</v>
      </c>
      <c r="K24" s="75">
        <v>0</v>
      </c>
      <c r="M24" s="47"/>
      <c r="N24" s="47"/>
      <c r="O24" s="47"/>
      <c r="Q24" s="52"/>
    </row>
    <row r="25" spans="1:17" s="45" customFormat="1" x14ac:dyDescent="0.15">
      <c r="A25" s="66" t="s">
        <v>25</v>
      </c>
      <c r="B25" s="12">
        <v>12</v>
      </c>
      <c r="C25" s="27">
        <v>21087</v>
      </c>
      <c r="D25" s="31" t="s">
        <v>47</v>
      </c>
      <c r="E25" s="31" t="s">
        <v>67</v>
      </c>
      <c r="F25" s="54">
        <v>0.47659574468085109</v>
      </c>
      <c r="G25" s="54">
        <v>0.45528455284552843</v>
      </c>
      <c r="H25" s="62">
        <v>0.44357976653696496</v>
      </c>
      <c r="I25" s="62">
        <v>0.43609022556390975</v>
      </c>
      <c r="J25" s="37" t="str">
        <f t="shared" si="1"/>
        <v>　　↓</v>
      </c>
      <c r="K25" s="19">
        <v>46</v>
      </c>
      <c r="M25" s="48"/>
      <c r="N25" s="48"/>
      <c r="O25" s="48"/>
      <c r="P25" s="46"/>
      <c r="Q25" s="51"/>
    </row>
    <row r="26" spans="1:17" x14ac:dyDescent="0.15">
      <c r="A26" s="12"/>
      <c r="B26" s="12"/>
      <c r="C26" s="27"/>
      <c r="D26" s="31"/>
      <c r="E26" s="31"/>
      <c r="F26" s="54"/>
      <c r="G26" s="54"/>
      <c r="H26" s="62"/>
      <c r="I26" s="62"/>
      <c r="J26" s="37" t="str">
        <f t="shared" si="1"/>
        <v>　→</v>
      </c>
      <c r="K26" s="19"/>
      <c r="M26" s="48"/>
      <c r="N26" s="48"/>
      <c r="O26" s="48"/>
      <c r="Q26" s="50"/>
    </row>
    <row r="27" spans="1:17" x14ac:dyDescent="0.15">
      <c r="A27" s="12"/>
      <c r="B27" s="12"/>
      <c r="C27" s="27"/>
      <c r="D27" s="31"/>
      <c r="E27" s="31"/>
      <c r="F27" s="54"/>
      <c r="G27" s="54"/>
      <c r="H27" s="62"/>
      <c r="I27" s="62"/>
      <c r="J27" s="37" t="str">
        <f t="shared" si="1"/>
        <v>　→</v>
      </c>
      <c r="K27" s="19"/>
      <c r="M27" s="48"/>
      <c r="N27" s="48"/>
      <c r="O27" s="48"/>
      <c r="Q27" s="52"/>
    </row>
    <row r="28" spans="1:17" x14ac:dyDescent="0.15">
      <c r="A28" s="13"/>
      <c r="B28" s="13"/>
      <c r="C28" s="28"/>
      <c r="D28" s="32"/>
      <c r="E28" s="32"/>
      <c r="F28" s="55"/>
      <c r="G28" s="55"/>
      <c r="H28" s="63"/>
      <c r="I28" s="63"/>
      <c r="J28" s="38" t="str">
        <f t="shared" si="1"/>
        <v>　→</v>
      </c>
      <c r="K28" s="20"/>
      <c r="M28" s="49"/>
      <c r="N28" s="49"/>
      <c r="O28" s="49"/>
      <c r="Q28" s="50"/>
    </row>
    <row r="29" spans="1:17" x14ac:dyDescent="0.15">
      <c r="A29" s="65" t="s">
        <v>51</v>
      </c>
      <c r="B29" s="12">
        <v>1</v>
      </c>
      <c r="C29" s="29">
        <v>21038</v>
      </c>
      <c r="D29" s="33" t="s">
        <v>55</v>
      </c>
      <c r="E29" s="33" t="s">
        <v>56</v>
      </c>
      <c r="F29" s="56">
        <v>1</v>
      </c>
      <c r="G29" s="56">
        <v>1</v>
      </c>
      <c r="H29" s="64">
        <v>1</v>
      </c>
      <c r="I29" s="64">
        <v>1</v>
      </c>
      <c r="J29" s="36" t="str">
        <f t="shared" si="1"/>
        <v>　→</v>
      </c>
      <c r="K29" s="21">
        <v>0</v>
      </c>
      <c r="M29" s="47"/>
      <c r="N29" s="47"/>
      <c r="O29" s="47"/>
      <c r="Q29" s="52"/>
    </row>
    <row r="30" spans="1:17" s="45" customFormat="1" x14ac:dyDescent="0.15">
      <c r="A30" s="66" t="s">
        <v>51</v>
      </c>
      <c r="B30" s="12">
        <v>2</v>
      </c>
      <c r="C30" s="27">
        <v>21068</v>
      </c>
      <c r="D30" s="31" t="s">
        <v>57</v>
      </c>
      <c r="E30" s="31" t="s">
        <v>58</v>
      </c>
      <c r="F30" s="54">
        <v>0.859375</v>
      </c>
      <c r="G30" s="54">
        <v>0.84592145015105735</v>
      </c>
      <c r="H30" s="62">
        <v>0.83667621776504297</v>
      </c>
      <c r="I30" s="62">
        <v>0.82369146005509641</v>
      </c>
      <c r="J30" s="37" t="str">
        <f t="shared" si="1"/>
        <v>　　↓</v>
      </c>
      <c r="K30" s="19">
        <v>118</v>
      </c>
      <c r="M30" s="48"/>
      <c r="N30" s="48"/>
      <c r="O30" s="48"/>
      <c r="P30" s="46"/>
      <c r="Q30" s="51"/>
    </row>
    <row r="31" spans="1:17" x14ac:dyDescent="0.15">
      <c r="A31" s="66" t="s">
        <v>51</v>
      </c>
      <c r="B31" s="12">
        <v>3</v>
      </c>
      <c r="C31" s="27">
        <v>21091</v>
      </c>
      <c r="D31" s="31" t="s">
        <v>59</v>
      </c>
      <c r="E31" s="31" t="s">
        <v>63</v>
      </c>
      <c r="F31" s="54">
        <v>0.95</v>
      </c>
      <c r="G31" s="54">
        <v>0.93957703927492442</v>
      </c>
      <c r="H31" s="62">
        <v>0.93123209169054444</v>
      </c>
      <c r="I31" s="62">
        <v>0.92286501377410468</v>
      </c>
      <c r="J31" s="37" t="str">
        <f t="shared" si="1"/>
        <v>　　↓</v>
      </c>
      <c r="K31" s="19">
        <v>40</v>
      </c>
      <c r="M31" s="48"/>
      <c r="N31" s="48"/>
      <c r="O31" s="48"/>
      <c r="Q31" s="50"/>
    </row>
    <row r="32" spans="1:17" x14ac:dyDescent="0.15">
      <c r="A32" s="66" t="s">
        <v>51</v>
      </c>
      <c r="B32" s="12">
        <v>4</v>
      </c>
      <c r="C32" s="27">
        <v>21096</v>
      </c>
      <c r="D32" s="31" t="s">
        <v>60</v>
      </c>
      <c r="E32" s="31" t="s">
        <v>64</v>
      </c>
      <c r="F32" s="54">
        <v>0.984375</v>
      </c>
      <c r="G32" s="54">
        <v>0.98489425981873113</v>
      </c>
      <c r="H32" s="62">
        <v>0.97994269340974216</v>
      </c>
      <c r="I32" s="62">
        <v>0.9807162534435262</v>
      </c>
      <c r="J32" s="37" t="str">
        <f t="shared" si="1"/>
        <v>↑</v>
      </c>
      <c r="K32" s="19">
        <v>10</v>
      </c>
      <c r="M32" s="48"/>
      <c r="N32" s="48"/>
      <c r="O32" s="48"/>
      <c r="Q32" s="52"/>
    </row>
    <row r="33" spans="1:17" x14ac:dyDescent="0.15">
      <c r="A33" s="67" t="s">
        <v>51</v>
      </c>
      <c r="B33" s="13">
        <v>5</v>
      </c>
      <c r="C33" s="28">
        <v>21099</v>
      </c>
      <c r="D33" s="32" t="s">
        <v>61</v>
      </c>
      <c r="E33" s="32" t="s">
        <v>65</v>
      </c>
      <c r="F33" s="55">
        <v>0.9921875</v>
      </c>
      <c r="G33" s="55">
        <v>0.99244712990936557</v>
      </c>
      <c r="H33" s="63">
        <v>0.99283667621776506</v>
      </c>
      <c r="I33" s="63">
        <v>0.99311294765840219</v>
      </c>
      <c r="J33" s="38" t="str">
        <f t="shared" si="1"/>
        <v>↑</v>
      </c>
      <c r="K33" s="20">
        <v>5</v>
      </c>
      <c r="M33" s="49"/>
      <c r="N33" s="49"/>
      <c r="O33" s="49"/>
      <c r="Q33" s="50"/>
    </row>
    <row r="34" spans="1:17" x14ac:dyDescent="0.15">
      <c r="A34" s="14"/>
      <c r="B34" s="14"/>
      <c r="C34" s="29"/>
      <c r="D34" s="33"/>
      <c r="E34" s="33"/>
      <c r="F34" s="56"/>
      <c r="G34" s="56"/>
      <c r="H34" s="64"/>
      <c r="I34" s="64"/>
      <c r="J34" s="36" t="str">
        <f t="shared" si="1"/>
        <v>　→</v>
      </c>
      <c r="K34" s="21"/>
      <c r="M34" s="47"/>
      <c r="N34" s="47"/>
      <c r="O34" s="47"/>
      <c r="Q34" s="52"/>
    </row>
    <row r="35" spans="1:17" x14ac:dyDescent="0.15">
      <c r="A35" s="12"/>
      <c r="B35" s="12"/>
      <c r="C35" s="27"/>
      <c r="D35" s="31"/>
      <c r="E35" s="31"/>
      <c r="F35" s="54"/>
      <c r="G35" s="54"/>
      <c r="H35" s="62"/>
      <c r="I35" s="62"/>
      <c r="J35" s="37" t="str">
        <f t="shared" si="1"/>
        <v>　→</v>
      </c>
      <c r="K35" s="19"/>
      <c r="M35" s="48"/>
      <c r="N35" s="48"/>
      <c r="O35" s="48"/>
      <c r="Q35" s="50"/>
    </row>
    <row r="36" spans="1:17" x14ac:dyDescent="0.15">
      <c r="A36" s="12"/>
      <c r="B36" s="12"/>
      <c r="C36" s="27"/>
      <c r="D36" s="31"/>
      <c r="E36" s="31"/>
      <c r="F36" s="54"/>
      <c r="G36" s="54"/>
      <c r="H36" s="62"/>
      <c r="I36" s="62"/>
      <c r="J36" s="37" t="str">
        <f t="shared" si="1"/>
        <v>　→</v>
      </c>
      <c r="K36" s="19"/>
      <c r="M36" s="48"/>
      <c r="N36" s="48"/>
      <c r="O36" s="48"/>
      <c r="Q36" s="52"/>
    </row>
    <row r="37" spans="1:17" x14ac:dyDescent="0.15">
      <c r="A37" s="12"/>
      <c r="B37" s="12"/>
      <c r="C37" s="27"/>
      <c r="D37" s="31"/>
      <c r="E37" s="31"/>
      <c r="F37" s="54"/>
      <c r="G37" s="54"/>
      <c r="H37" s="62"/>
      <c r="I37" s="62"/>
      <c r="J37" s="37" t="str">
        <f t="shared" si="1"/>
        <v>　→</v>
      </c>
      <c r="K37" s="19"/>
      <c r="M37" s="48"/>
      <c r="N37" s="48"/>
      <c r="O37" s="48"/>
      <c r="Q37" s="50"/>
    </row>
    <row r="38" spans="1:17" ht="12" thickBot="1" x14ac:dyDescent="0.2">
      <c r="A38" s="13"/>
      <c r="B38" s="13" t="str">
        <f t="shared" ref="B38" si="2">IF(C38&lt;&gt;"",B37+1,"")</f>
        <v/>
      </c>
      <c r="C38" s="28"/>
      <c r="D38" s="32"/>
      <c r="E38" s="32"/>
      <c r="F38" s="55"/>
      <c r="G38" s="55"/>
      <c r="H38" s="63"/>
      <c r="I38" s="63"/>
      <c r="J38" s="38" t="str">
        <f t="shared" si="1"/>
        <v>　→</v>
      </c>
      <c r="K38" s="20"/>
      <c r="M38" s="49"/>
      <c r="N38" s="49"/>
      <c r="O38" s="49"/>
      <c r="Q38" s="50"/>
    </row>
    <row r="39" spans="1:17" ht="12" thickBot="1" x14ac:dyDescent="0.2">
      <c r="E39" s="34" t="s">
        <v>12</v>
      </c>
      <c r="F39" s="25">
        <v>0.82555668934240356</v>
      </c>
      <c r="G39" s="25">
        <v>0.81972217963233796</v>
      </c>
      <c r="H39" s="25">
        <v>0.81459567439311331</v>
      </c>
      <c r="I39" s="25">
        <f>AVERAGE(I9:I38)</f>
        <v>0.80877200653915171</v>
      </c>
      <c r="J39" s="10" t="str">
        <f t="shared" si="1"/>
        <v>　　↓</v>
      </c>
      <c r="Q39" s="50"/>
    </row>
    <row r="40" spans="1:17" x14ac:dyDescent="0.15">
      <c r="F40" s="6"/>
      <c r="G40" s="6"/>
      <c r="H40" s="6"/>
      <c r="I40" s="6"/>
      <c r="Q40" s="50"/>
    </row>
  </sheetData>
  <autoFilter ref="A8:T8"/>
  <mergeCells count="2">
    <mergeCell ref="D1:G1"/>
    <mergeCell ref="D3:D4"/>
  </mergeCells>
  <phoneticPr fontId="3"/>
  <conditionalFormatting sqref="J22 J27 J37">
    <cfRule type="expression" dxfId="153" priority="30">
      <formula>H22&gt;I22</formula>
    </cfRule>
  </conditionalFormatting>
  <conditionalFormatting sqref="J10:J18">
    <cfRule type="expression" dxfId="152" priority="29">
      <formula>H10&gt;I10</formula>
    </cfRule>
  </conditionalFormatting>
  <conditionalFormatting sqref="J39">
    <cfRule type="expression" dxfId="151" priority="28">
      <formula>H39&gt;I39</formula>
    </cfRule>
  </conditionalFormatting>
  <conditionalFormatting sqref="F39:I39">
    <cfRule type="expression" dxfId="150" priority="25">
      <formula>AND(0.75&lt;=F39,F39&lt;0.8)</formula>
    </cfRule>
    <cfRule type="expression" dxfId="149" priority="26">
      <formula>AND(0.65 &lt;= F39,F39&lt;0.75)</formula>
    </cfRule>
    <cfRule type="expression" dxfId="148" priority="27">
      <formula>F39 &lt; 0.65</formula>
    </cfRule>
  </conditionalFormatting>
  <conditionalFormatting sqref="J19:J20">
    <cfRule type="expression" dxfId="147" priority="24">
      <formula>H19&gt;I19</formula>
    </cfRule>
  </conditionalFormatting>
  <conditionalFormatting sqref="J9">
    <cfRule type="expression" dxfId="146" priority="23">
      <formula>H9&gt;I9</formula>
    </cfRule>
  </conditionalFormatting>
  <conditionalFormatting sqref="J21">
    <cfRule type="expression" dxfId="145" priority="22">
      <formula>H21&gt;I21</formula>
    </cfRule>
  </conditionalFormatting>
  <conditionalFormatting sqref="J23">
    <cfRule type="expression" dxfId="144" priority="21">
      <formula>H23&gt;I23</formula>
    </cfRule>
  </conditionalFormatting>
  <conditionalFormatting sqref="J24:J25">
    <cfRule type="expression" dxfId="143" priority="20">
      <formula>H24&gt;I24</formula>
    </cfRule>
  </conditionalFormatting>
  <conditionalFormatting sqref="J26">
    <cfRule type="expression" dxfId="142" priority="19">
      <formula>H26&gt;I26</formula>
    </cfRule>
  </conditionalFormatting>
  <conditionalFormatting sqref="J28">
    <cfRule type="expression" dxfId="141" priority="18">
      <formula>H28&gt;I28</formula>
    </cfRule>
  </conditionalFormatting>
  <conditionalFormatting sqref="J34:J35">
    <cfRule type="expression" dxfId="140" priority="17">
      <formula>H34&gt;I34</formula>
    </cfRule>
  </conditionalFormatting>
  <conditionalFormatting sqref="J36">
    <cfRule type="expression" dxfId="139" priority="16">
      <formula>H36&gt;I36</formula>
    </cfRule>
  </conditionalFormatting>
  <conditionalFormatting sqref="J38">
    <cfRule type="expression" dxfId="138" priority="15">
      <formula>H38&gt;I38</formula>
    </cfRule>
  </conditionalFormatting>
  <conditionalFormatting sqref="M9:O28 M34:O38">
    <cfRule type="cellIs" dxfId="137" priority="14" operator="equal">
      <formula>2</formula>
    </cfRule>
  </conditionalFormatting>
  <conditionalFormatting sqref="F9:I28 F34:I38">
    <cfRule type="expression" dxfId="136" priority="10">
      <formula>F9 &lt; 0.65</formula>
    </cfRule>
    <cfRule type="expression" dxfId="135" priority="11">
      <formula>AND(0.65 &lt;= F9,F9&lt;0.75)</formula>
    </cfRule>
    <cfRule type="expression" dxfId="134" priority="12">
      <formula>AND(0.75&lt;=F9,F9&lt;0.8)</formula>
    </cfRule>
  </conditionalFormatting>
  <conditionalFormatting sqref="F9:I28 F34:I38">
    <cfRule type="expression" dxfId="133" priority="13" stopIfTrue="1">
      <formula>F9 &lt; 0.85</formula>
    </cfRule>
  </conditionalFormatting>
  <conditionalFormatting sqref="J32">
    <cfRule type="expression" dxfId="132" priority="9">
      <formula>H32&gt;I32</formula>
    </cfRule>
  </conditionalFormatting>
  <conditionalFormatting sqref="J29:J30">
    <cfRule type="expression" dxfId="131" priority="8">
      <formula>H29&gt;I29</formula>
    </cfRule>
  </conditionalFormatting>
  <conditionalFormatting sqref="J31">
    <cfRule type="expression" dxfId="130" priority="7">
      <formula>H31&gt;I31</formula>
    </cfRule>
  </conditionalFormatting>
  <conditionalFormatting sqref="J33">
    <cfRule type="expression" dxfId="129" priority="6">
      <formula>H33&gt;I33</formula>
    </cfRule>
  </conditionalFormatting>
  <conditionalFormatting sqref="M29:O33">
    <cfRule type="cellIs" dxfId="128" priority="5" operator="equal">
      <formula>2</formula>
    </cfRule>
  </conditionalFormatting>
  <conditionalFormatting sqref="F29:I33">
    <cfRule type="expression" dxfId="127" priority="1">
      <formula>F29 &lt; 0.65</formula>
    </cfRule>
    <cfRule type="expression" dxfId="126" priority="2">
      <formula>AND(0.65 &lt;= F29,F29&lt;0.75)</formula>
    </cfRule>
    <cfRule type="expression" dxfId="125" priority="3">
      <formula>AND(0.75&lt;=F29,F29&lt;0.8)</formula>
    </cfRule>
  </conditionalFormatting>
  <conditionalFormatting sqref="F29:I33">
    <cfRule type="expression" dxfId="124" priority="4" stopIfTrue="1">
      <formula>F29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Normal="10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29" sqref="I29:I33"/>
    </sheetView>
  </sheetViews>
  <sheetFormatPr defaultColWidth="9" defaultRowHeight="11.25" outlineLevelCol="1" x14ac:dyDescent="0.15"/>
  <cols>
    <col min="1" max="1" width="13.37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7" width="8.875" style="1" customWidth="1"/>
    <col min="8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25" style="46" bestFit="1" customWidth="1"/>
    <col min="17" max="20" width="2.625" style="44" customWidth="1"/>
    <col min="21" max="16384" width="9" style="44"/>
  </cols>
  <sheetData>
    <row r="1" spans="1:18" ht="17.25" x14ac:dyDescent="0.15">
      <c r="D1" s="83" t="s">
        <v>3</v>
      </c>
      <c r="E1" s="83"/>
      <c r="F1" s="83"/>
      <c r="G1" s="83"/>
    </row>
    <row r="2" spans="1:18" ht="12" thickBot="1" x14ac:dyDescent="0.2">
      <c r="D2" s="1"/>
      <c r="E2" s="1"/>
      <c r="H2" s="4" t="s">
        <v>8</v>
      </c>
    </row>
    <row r="3" spans="1:18" s="2" customFormat="1" x14ac:dyDescent="0.15">
      <c r="B3" s="1"/>
      <c r="D3" s="84" t="s">
        <v>4</v>
      </c>
      <c r="E3" s="23" t="s">
        <v>17</v>
      </c>
      <c r="H3" s="7" t="s">
        <v>10</v>
      </c>
      <c r="J3" s="44" t="s">
        <v>5</v>
      </c>
      <c r="K3" s="15" t="s">
        <v>15</v>
      </c>
      <c r="M3" s="44">
        <f>COUNTIF(M$9:M$38,"=2")</f>
        <v>0</v>
      </c>
      <c r="N3" s="44">
        <f>COUNTIF(N$9:N$38,"=2")</f>
        <v>0</v>
      </c>
      <c r="O3" s="44">
        <f>COUNTIF(O$9:O$38,"=2")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84"/>
      <c r="E4" s="22" t="s">
        <v>16</v>
      </c>
      <c r="H4" s="5" t="s">
        <v>9</v>
      </c>
      <c r="I4" s="1"/>
      <c r="J4" s="2" t="s">
        <v>6</v>
      </c>
      <c r="K4" s="17"/>
      <c r="M4" s="44">
        <f>COUNTIF(M$9:M$38,"=3")</f>
        <v>0</v>
      </c>
      <c r="N4" s="44">
        <f>COUNTIF(N$9:N$38,"=3")</f>
        <v>0</v>
      </c>
      <c r="O4" s="44">
        <f>COUNTIF(O$9:O$38,"=3")</f>
        <v>0</v>
      </c>
      <c r="P4" s="46"/>
      <c r="Q4" s="44" t="s">
        <v>20</v>
      </c>
      <c r="R4" s="44"/>
    </row>
    <row r="5" spans="1:18" x14ac:dyDescent="0.15">
      <c r="H5" s="43" t="s">
        <v>22</v>
      </c>
      <c r="J5" s="3" t="s">
        <v>7</v>
      </c>
    </row>
    <row r="6" spans="1:18" ht="12" thickBot="1" x14ac:dyDescent="0.2">
      <c r="F6" s="9"/>
      <c r="G6" s="9"/>
      <c r="J6" s="3"/>
    </row>
    <row r="7" spans="1:18" ht="12" thickBot="1" x14ac:dyDescent="0.2">
      <c r="C7" s="44" t="s">
        <v>62</v>
      </c>
      <c r="K7" s="15" t="s">
        <v>14</v>
      </c>
      <c r="M7" s="44" t="s">
        <v>18</v>
      </c>
    </row>
    <row r="8" spans="1:18" ht="12" thickBot="1" x14ac:dyDescent="0.2">
      <c r="A8" s="39" t="s">
        <v>23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44492</v>
      </c>
      <c r="G8" s="42">
        <v>44499</v>
      </c>
      <c r="H8" s="57">
        <v>44506</v>
      </c>
      <c r="I8" s="57">
        <f t="shared" ref="I8" si="0">H8+7</f>
        <v>44513</v>
      </c>
      <c r="J8" s="11" t="s">
        <v>13</v>
      </c>
      <c r="K8" s="16">
        <f>I8</f>
        <v>44513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24" t="s">
        <v>50</v>
      </c>
      <c r="B9" s="24">
        <v>1</v>
      </c>
      <c r="C9" s="26">
        <v>21090</v>
      </c>
      <c r="D9" s="30" t="s">
        <v>24</v>
      </c>
      <c r="E9" s="30"/>
      <c r="F9" s="53">
        <v>0.77589852008456661</v>
      </c>
      <c r="G9" s="53">
        <v>0.75757575757575757</v>
      </c>
      <c r="H9" s="61">
        <v>0.76608187134502925</v>
      </c>
      <c r="I9" s="61">
        <v>0.76600000000000001</v>
      </c>
      <c r="J9" s="35" t="str">
        <f t="shared" ref="J9:J39" si="1">IF(H9&lt;I9,$J$3,IF(H9=I9,$J$4,$J$5))</f>
        <v>　　↓</v>
      </c>
      <c r="K9" s="18">
        <v>138</v>
      </c>
      <c r="M9" s="47"/>
      <c r="N9" s="47"/>
      <c r="O9" s="47"/>
      <c r="Q9" s="50"/>
    </row>
    <row r="10" spans="1:18" x14ac:dyDescent="0.15">
      <c r="A10" s="12"/>
      <c r="B10" s="12"/>
      <c r="C10" s="27"/>
      <c r="D10" s="31"/>
      <c r="E10" s="31"/>
      <c r="F10" s="54"/>
      <c r="G10" s="54"/>
      <c r="H10" s="62"/>
      <c r="I10" s="62"/>
      <c r="J10" s="37" t="str">
        <f t="shared" si="1"/>
        <v>　→</v>
      </c>
      <c r="K10" s="19"/>
      <c r="M10" s="48"/>
      <c r="N10" s="48"/>
      <c r="O10" s="48"/>
      <c r="Q10" s="50"/>
    </row>
    <row r="11" spans="1:18" x14ac:dyDescent="0.15">
      <c r="A11" s="12"/>
      <c r="B11" s="12"/>
      <c r="C11" s="27"/>
      <c r="D11" s="31"/>
      <c r="E11" s="31"/>
      <c r="F11" s="54"/>
      <c r="G11" s="54"/>
      <c r="H11" s="62"/>
      <c r="I11" s="62"/>
      <c r="J11" s="37" t="str">
        <f t="shared" si="1"/>
        <v>　→</v>
      </c>
      <c r="K11" s="19"/>
      <c r="M11" s="48"/>
      <c r="N11" s="48"/>
      <c r="O11" s="48"/>
      <c r="Q11" s="52"/>
    </row>
    <row r="12" spans="1:18" x14ac:dyDescent="0.15">
      <c r="A12" s="12"/>
      <c r="B12" s="12"/>
      <c r="C12" s="27"/>
      <c r="D12" s="31"/>
      <c r="E12" s="31"/>
      <c r="F12" s="54"/>
      <c r="G12" s="54"/>
      <c r="H12" s="62"/>
      <c r="I12" s="62"/>
      <c r="J12" s="37" t="str">
        <f t="shared" si="1"/>
        <v>　→</v>
      </c>
      <c r="K12" s="19"/>
      <c r="M12" s="48"/>
      <c r="N12" s="48"/>
      <c r="O12" s="48"/>
      <c r="Q12" s="50"/>
    </row>
    <row r="13" spans="1:18" x14ac:dyDescent="0.15">
      <c r="A13" s="12"/>
      <c r="B13" s="12"/>
      <c r="C13" s="28"/>
      <c r="D13" s="32"/>
      <c r="E13" s="32"/>
      <c r="F13" s="55"/>
      <c r="G13" s="55"/>
      <c r="H13" s="63"/>
      <c r="I13" s="63"/>
      <c r="J13" s="38" t="str">
        <f t="shared" si="1"/>
        <v>　→</v>
      </c>
      <c r="K13" s="20"/>
      <c r="M13" s="49"/>
      <c r="N13" s="49"/>
      <c r="O13" s="49"/>
      <c r="Q13" s="58"/>
    </row>
    <row r="14" spans="1:18" x14ac:dyDescent="0.15">
      <c r="A14" s="65" t="s">
        <v>25</v>
      </c>
      <c r="B14" s="14">
        <v>1</v>
      </c>
      <c r="C14" s="29">
        <v>21003</v>
      </c>
      <c r="D14" s="33" t="s">
        <v>26</v>
      </c>
      <c r="E14" s="33" t="s">
        <v>27</v>
      </c>
      <c r="F14" s="56">
        <v>0.97967479674796742</v>
      </c>
      <c r="G14" s="56">
        <v>0.98054474708171202</v>
      </c>
      <c r="H14" s="64">
        <v>0.98120300751879697</v>
      </c>
      <c r="I14" s="64">
        <v>0.98199999999999998</v>
      </c>
      <c r="J14" s="36" t="str">
        <f t="shared" si="1"/>
        <v>↑</v>
      </c>
      <c r="K14" s="21">
        <v>0</v>
      </c>
      <c r="M14" s="47"/>
      <c r="N14" s="47"/>
      <c r="O14" s="47"/>
      <c r="Q14" s="58"/>
    </row>
    <row r="15" spans="1:18" x14ac:dyDescent="0.15">
      <c r="A15" s="66" t="s">
        <v>25</v>
      </c>
      <c r="B15" s="12">
        <v>2</v>
      </c>
      <c r="C15" s="27">
        <v>21004</v>
      </c>
      <c r="D15" s="31" t="s">
        <v>28</v>
      </c>
      <c r="E15" s="31" t="s">
        <v>29</v>
      </c>
      <c r="F15" s="54">
        <v>1</v>
      </c>
      <c r="G15" s="54">
        <v>1</v>
      </c>
      <c r="H15" s="62">
        <v>1</v>
      </c>
      <c r="I15" s="62">
        <v>1</v>
      </c>
      <c r="J15" s="37" t="str">
        <f t="shared" si="1"/>
        <v>　→</v>
      </c>
      <c r="K15" s="19">
        <v>0</v>
      </c>
      <c r="M15" s="48"/>
      <c r="N15" s="48"/>
      <c r="O15" s="48"/>
      <c r="Q15" s="58"/>
    </row>
    <row r="16" spans="1:18" x14ac:dyDescent="0.15">
      <c r="A16" s="66" t="s">
        <v>25</v>
      </c>
      <c r="B16" s="12">
        <v>3</v>
      </c>
      <c r="C16" s="27">
        <v>21008</v>
      </c>
      <c r="D16" s="31" t="s">
        <v>30</v>
      </c>
      <c r="E16" s="31" t="s">
        <v>31</v>
      </c>
      <c r="F16" s="54">
        <v>1</v>
      </c>
      <c r="G16" s="54">
        <v>1</v>
      </c>
      <c r="H16" s="62">
        <v>1</v>
      </c>
      <c r="I16" s="62">
        <v>1</v>
      </c>
      <c r="J16" s="37" t="str">
        <f t="shared" si="1"/>
        <v>　→</v>
      </c>
      <c r="K16" s="60">
        <v>0</v>
      </c>
      <c r="M16" s="48"/>
      <c r="N16" s="48"/>
      <c r="O16" s="48"/>
      <c r="Q16" s="50"/>
    </row>
    <row r="17" spans="1:17" x14ac:dyDescent="0.15">
      <c r="A17" s="76" t="s">
        <v>25</v>
      </c>
      <c r="B17" s="69">
        <v>4</v>
      </c>
      <c r="C17" s="77">
        <v>21028</v>
      </c>
      <c r="D17" s="78" t="s">
        <v>32</v>
      </c>
      <c r="E17" s="78" t="s">
        <v>33</v>
      </c>
      <c r="F17" s="79"/>
      <c r="G17" s="79"/>
      <c r="H17" s="80"/>
      <c r="I17" s="80"/>
      <c r="J17" s="81" t="str">
        <f t="shared" si="1"/>
        <v>　→</v>
      </c>
      <c r="K17" s="82">
        <v>0</v>
      </c>
      <c r="M17" s="48"/>
      <c r="N17" s="48"/>
      <c r="O17" s="48"/>
      <c r="Q17" s="52"/>
    </row>
    <row r="18" spans="1:17" x14ac:dyDescent="0.15">
      <c r="A18" s="67" t="s">
        <v>25</v>
      </c>
      <c r="B18" s="12">
        <v>5</v>
      </c>
      <c r="C18" s="28">
        <v>21036</v>
      </c>
      <c r="D18" s="32" t="s">
        <v>34</v>
      </c>
      <c r="E18" s="32" t="s">
        <v>35</v>
      </c>
      <c r="F18" s="55">
        <v>0.56097560975609762</v>
      </c>
      <c r="G18" s="55">
        <v>0.56031128404669261</v>
      </c>
      <c r="H18" s="63">
        <v>0.54699248120300747</v>
      </c>
      <c r="I18" s="63">
        <v>0.52900000000000003</v>
      </c>
      <c r="J18" s="38" t="str">
        <f t="shared" si="1"/>
        <v>　　↓</v>
      </c>
      <c r="K18" s="20">
        <v>23</v>
      </c>
      <c r="M18" s="49"/>
      <c r="N18" s="49"/>
      <c r="O18" s="49"/>
      <c r="Q18" s="50"/>
    </row>
    <row r="19" spans="1:17" x14ac:dyDescent="0.15">
      <c r="A19" s="65" t="s">
        <v>25</v>
      </c>
      <c r="B19" s="12">
        <v>6</v>
      </c>
      <c r="C19" s="29">
        <v>21041</v>
      </c>
      <c r="D19" s="33" t="s">
        <v>36</v>
      </c>
      <c r="E19" s="33" t="s">
        <v>37</v>
      </c>
      <c r="F19" s="56">
        <v>1</v>
      </c>
      <c r="G19" s="56">
        <v>1</v>
      </c>
      <c r="H19" s="64">
        <v>1</v>
      </c>
      <c r="I19" s="64">
        <v>1</v>
      </c>
      <c r="J19" s="36" t="str">
        <f t="shared" si="1"/>
        <v>　→</v>
      </c>
      <c r="K19" s="21">
        <v>0</v>
      </c>
      <c r="M19" s="47"/>
      <c r="N19" s="47"/>
      <c r="O19" s="47"/>
      <c r="Q19" s="50"/>
    </row>
    <row r="20" spans="1:17" ht="13.5" customHeight="1" x14ac:dyDescent="0.15">
      <c r="A20" s="66" t="s">
        <v>25</v>
      </c>
      <c r="B20" s="12">
        <v>7</v>
      </c>
      <c r="C20" s="27">
        <v>21049</v>
      </c>
      <c r="D20" s="31" t="s">
        <v>38</v>
      </c>
      <c r="E20" s="31" t="s">
        <v>39</v>
      </c>
      <c r="F20" s="54">
        <v>0.98170731707317072</v>
      </c>
      <c r="G20" s="54">
        <v>0.95525291828793779</v>
      </c>
      <c r="H20" s="62">
        <v>0.95676691729323304</v>
      </c>
      <c r="I20" s="62">
        <v>0.93700000000000006</v>
      </c>
      <c r="J20" s="37" t="str">
        <f t="shared" si="1"/>
        <v>　　↓</v>
      </c>
      <c r="K20" s="19">
        <v>0</v>
      </c>
      <c r="M20" s="48"/>
      <c r="N20" s="48"/>
      <c r="O20" s="48"/>
      <c r="Q20" s="50"/>
    </row>
    <row r="21" spans="1:17" ht="13.5" customHeight="1" x14ac:dyDescent="0.15">
      <c r="A21" s="66" t="s">
        <v>25</v>
      </c>
      <c r="B21" s="12">
        <v>8</v>
      </c>
      <c r="C21" s="27">
        <v>21061</v>
      </c>
      <c r="D21" s="31" t="s">
        <v>40</v>
      </c>
      <c r="E21" s="31" t="s">
        <v>41</v>
      </c>
      <c r="F21" s="54">
        <v>0.99186991869918695</v>
      </c>
      <c r="G21" s="54">
        <v>0.99221789883268485</v>
      </c>
      <c r="H21" s="62">
        <v>0.99248120300751874</v>
      </c>
      <c r="I21" s="62">
        <v>0.99299999999999999</v>
      </c>
      <c r="J21" s="37" t="str">
        <f t="shared" si="1"/>
        <v>↑</v>
      </c>
      <c r="K21" s="19">
        <v>0</v>
      </c>
      <c r="M21" s="48"/>
      <c r="N21" s="48"/>
      <c r="O21" s="48"/>
      <c r="Q21" s="59"/>
    </row>
    <row r="22" spans="1:17" ht="13.5" customHeight="1" x14ac:dyDescent="0.15">
      <c r="A22" s="66" t="s">
        <v>25</v>
      </c>
      <c r="B22" s="12">
        <v>9</v>
      </c>
      <c r="C22" s="27">
        <v>21071</v>
      </c>
      <c r="D22" s="31" t="s">
        <v>42</v>
      </c>
      <c r="E22" s="31" t="s">
        <v>43</v>
      </c>
      <c r="F22" s="54">
        <v>0.58130081300813008</v>
      </c>
      <c r="G22" s="54">
        <v>0.56420233463035019</v>
      </c>
      <c r="H22" s="62">
        <v>0.54511278195488722</v>
      </c>
      <c r="I22" s="62">
        <v>0.52300000000000002</v>
      </c>
      <c r="J22" s="37" t="str">
        <f t="shared" si="1"/>
        <v>　　↓</v>
      </c>
      <c r="K22" s="19">
        <v>71</v>
      </c>
      <c r="M22" s="48"/>
      <c r="N22" s="48"/>
      <c r="O22" s="48"/>
      <c r="Q22" s="50"/>
    </row>
    <row r="23" spans="1:17" ht="14.25" customHeight="1" x14ac:dyDescent="0.15">
      <c r="A23" s="67" t="s">
        <v>25</v>
      </c>
      <c r="B23" s="12">
        <v>10</v>
      </c>
      <c r="C23" s="28">
        <v>21074</v>
      </c>
      <c r="D23" s="32" t="s">
        <v>44</v>
      </c>
      <c r="E23" s="32" t="s">
        <v>45</v>
      </c>
      <c r="F23" s="55">
        <v>0.77235772357723576</v>
      </c>
      <c r="G23" s="55">
        <v>0.74708171206225682</v>
      </c>
      <c r="H23" s="63">
        <v>0.72180451127819545</v>
      </c>
      <c r="I23" s="63">
        <v>0.69299999999999995</v>
      </c>
      <c r="J23" s="38" t="str">
        <f t="shared" si="1"/>
        <v>　　↓</v>
      </c>
      <c r="K23" s="20">
        <v>4</v>
      </c>
      <c r="M23" s="49"/>
      <c r="N23" s="49"/>
      <c r="O23" s="49"/>
      <c r="Q23" s="50"/>
    </row>
    <row r="24" spans="1:17" x14ac:dyDescent="0.15">
      <c r="A24" s="68" t="s">
        <v>25</v>
      </c>
      <c r="B24" s="69">
        <v>11</v>
      </c>
      <c r="C24" s="70">
        <v>21083</v>
      </c>
      <c r="D24" s="71" t="s">
        <v>46</v>
      </c>
      <c r="E24" s="71" t="s">
        <v>66</v>
      </c>
      <c r="F24" s="72"/>
      <c r="G24" s="72"/>
      <c r="H24" s="73"/>
      <c r="I24" s="73"/>
      <c r="J24" s="74" t="str">
        <f t="shared" si="1"/>
        <v>　→</v>
      </c>
      <c r="K24" s="75">
        <v>0</v>
      </c>
      <c r="M24" s="47"/>
      <c r="N24" s="47"/>
      <c r="O24" s="47"/>
      <c r="Q24" s="52"/>
    </row>
    <row r="25" spans="1:17" s="45" customFormat="1" x14ac:dyDescent="0.15">
      <c r="A25" s="66" t="s">
        <v>25</v>
      </c>
      <c r="B25" s="12">
        <v>12</v>
      </c>
      <c r="C25" s="27">
        <v>21087</v>
      </c>
      <c r="D25" s="31" t="s">
        <v>47</v>
      </c>
      <c r="E25" s="31" t="s">
        <v>67</v>
      </c>
      <c r="F25" s="54">
        <v>0.45528455284552843</v>
      </c>
      <c r="G25" s="54">
        <v>0.44357976653696496</v>
      </c>
      <c r="H25" s="62">
        <v>0.43609022556390975</v>
      </c>
      <c r="I25" s="62">
        <v>0.433</v>
      </c>
      <c r="J25" s="37" t="str">
        <f t="shared" si="1"/>
        <v>　　↓</v>
      </c>
      <c r="K25" s="19">
        <v>46</v>
      </c>
      <c r="M25" s="48"/>
      <c r="N25" s="48"/>
      <c r="O25" s="48"/>
      <c r="P25" s="46"/>
      <c r="Q25" s="51"/>
    </row>
    <row r="26" spans="1:17" x14ac:dyDescent="0.15">
      <c r="A26" s="12"/>
      <c r="B26" s="12"/>
      <c r="C26" s="27"/>
      <c r="D26" s="31"/>
      <c r="E26" s="31"/>
      <c r="F26" s="54"/>
      <c r="G26" s="54"/>
      <c r="H26" s="62"/>
      <c r="I26" s="62"/>
      <c r="J26" s="37" t="str">
        <f t="shared" si="1"/>
        <v>　→</v>
      </c>
      <c r="K26" s="19"/>
      <c r="M26" s="48"/>
      <c r="N26" s="48"/>
      <c r="O26" s="48"/>
      <c r="Q26" s="50"/>
    </row>
    <row r="27" spans="1:17" x14ac:dyDescent="0.15">
      <c r="A27" s="12"/>
      <c r="B27" s="12"/>
      <c r="C27" s="27"/>
      <c r="D27" s="31"/>
      <c r="E27" s="31"/>
      <c r="F27" s="54"/>
      <c r="G27" s="54"/>
      <c r="H27" s="62"/>
      <c r="I27" s="62"/>
      <c r="J27" s="37" t="str">
        <f t="shared" si="1"/>
        <v>　→</v>
      </c>
      <c r="K27" s="19"/>
      <c r="M27" s="48"/>
      <c r="N27" s="48"/>
      <c r="O27" s="48"/>
      <c r="Q27" s="52"/>
    </row>
    <row r="28" spans="1:17" x14ac:dyDescent="0.15">
      <c r="A28" s="13"/>
      <c r="B28" s="13"/>
      <c r="C28" s="28"/>
      <c r="D28" s="32"/>
      <c r="E28" s="32"/>
      <c r="F28" s="55"/>
      <c r="G28" s="55"/>
      <c r="H28" s="63"/>
      <c r="I28" s="63"/>
      <c r="J28" s="38" t="str">
        <f t="shared" si="1"/>
        <v>　→</v>
      </c>
      <c r="K28" s="20"/>
      <c r="M28" s="49"/>
      <c r="N28" s="49"/>
      <c r="O28" s="49"/>
      <c r="Q28" s="50"/>
    </row>
    <row r="29" spans="1:17" x14ac:dyDescent="0.15">
      <c r="A29" s="65" t="s">
        <v>51</v>
      </c>
      <c r="B29" s="12">
        <v>1</v>
      </c>
      <c r="C29" s="29">
        <v>21038</v>
      </c>
      <c r="D29" s="33" t="s">
        <v>55</v>
      </c>
      <c r="E29" s="33" t="s">
        <v>56</v>
      </c>
      <c r="F29" s="56">
        <v>1</v>
      </c>
      <c r="G29" s="56">
        <v>1</v>
      </c>
      <c r="H29" s="64">
        <v>1</v>
      </c>
      <c r="I29" s="64">
        <v>1</v>
      </c>
      <c r="J29" s="36" t="str">
        <f t="shared" si="1"/>
        <v>　→</v>
      </c>
      <c r="K29" s="21">
        <v>0</v>
      </c>
      <c r="M29" s="47"/>
      <c r="N29" s="47"/>
      <c r="O29" s="47"/>
      <c r="Q29" s="52"/>
    </row>
    <row r="30" spans="1:17" s="45" customFormat="1" x14ac:dyDescent="0.15">
      <c r="A30" s="66" t="s">
        <v>51</v>
      </c>
      <c r="B30" s="12">
        <v>2</v>
      </c>
      <c r="C30" s="27">
        <v>21068</v>
      </c>
      <c r="D30" s="31" t="s">
        <v>57</v>
      </c>
      <c r="E30" s="31" t="s">
        <v>58</v>
      </c>
      <c r="F30" s="54">
        <v>0.84592145015105735</v>
      </c>
      <c r="G30" s="54">
        <v>0.83667621776504297</v>
      </c>
      <c r="H30" s="62">
        <v>0.82369146005509641</v>
      </c>
      <c r="I30" s="62">
        <v>0.81899999999999995</v>
      </c>
      <c r="J30" s="37" t="str">
        <f t="shared" si="1"/>
        <v>　　↓</v>
      </c>
      <c r="K30" s="19">
        <v>118</v>
      </c>
      <c r="M30" s="48"/>
      <c r="N30" s="48"/>
      <c r="O30" s="48"/>
      <c r="P30" s="46"/>
      <c r="Q30" s="51"/>
    </row>
    <row r="31" spans="1:17" x14ac:dyDescent="0.15">
      <c r="A31" s="66" t="s">
        <v>51</v>
      </c>
      <c r="B31" s="12">
        <v>3</v>
      </c>
      <c r="C31" s="27">
        <v>21091</v>
      </c>
      <c r="D31" s="31" t="s">
        <v>59</v>
      </c>
      <c r="E31" s="31" t="s">
        <v>63</v>
      </c>
      <c r="F31" s="54">
        <v>0.93957703927492442</v>
      </c>
      <c r="G31" s="54">
        <v>0.93123209169054444</v>
      </c>
      <c r="H31" s="62">
        <v>0.92286501377410468</v>
      </c>
      <c r="I31" s="62">
        <v>0.92500000000000004</v>
      </c>
      <c r="J31" s="37" t="str">
        <f t="shared" si="1"/>
        <v>↑</v>
      </c>
      <c r="K31" s="19">
        <v>40</v>
      </c>
      <c r="M31" s="48"/>
      <c r="N31" s="48"/>
      <c r="O31" s="48"/>
      <c r="Q31" s="50"/>
    </row>
    <row r="32" spans="1:17" x14ac:dyDescent="0.15">
      <c r="A32" s="66" t="s">
        <v>51</v>
      </c>
      <c r="B32" s="12">
        <v>4</v>
      </c>
      <c r="C32" s="27">
        <v>21096</v>
      </c>
      <c r="D32" s="31" t="s">
        <v>60</v>
      </c>
      <c r="E32" s="31" t="s">
        <v>64</v>
      </c>
      <c r="F32" s="54">
        <v>0.98489425981873113</v>
      </c>
      <c r="G32" s="54">
        <v>0.97994269340974216</v>
      </c>
      <c r="H32" s="62">
        <v>0.9807162534435262</v>
      </c>
      <c r="I32" s="62">
        <v>0.98099999999999998</v>
      </c>
      <c r="J32" s="37" t="str">
        <f t="shared" si="1"/>
        <v>↑</v>
      </c>
      <c r="K32" s="19">
        <v>10</v>
      </c>
      <c r="M32" s="48"/>
      <c r="N32" s="48"/>
      <c r="O32" s="48"/>
      <c r="Q32" s="52"/>
    </row>
    <row r="33" spans="1:17" x14ac:dyDescent="0.15">
      <c r="A33" s="67" t="s">
        <v>51</v>
      </c>
      <c r="B33" s="13">
        <v>5</v>
      </c>
      <c r="C33" s="28">
        <v>21099</v>
      </c>
      <c r="D33" s="32" t="s">
        <v>61</v>
      </c>
      <c r="E33" s="32" t="s">
        <v>65</v>
      </c>
      <c r="F33" s="55">
        <v>0.99244712990936557</v>
      </c>
      <c r="G33" s="55">
        <v>0.99283667621776506</v>
      </c>
      <c r="H33" s="63">
        <v>0.99311294765840219</v>
      </c>
      <c r="I33" s="63">
        <v>0.99299999999999999</v>
      </c>
      <c r="J33" s="38" t="str">
        <f t="shared" si="1"/>
        <v>　　↓</v>
      </c>
      <c r="K33" s="20">
        <v>5</v>
      </c>
      <c r="M33" s="49"/>
      <c r="N33" s="49"/>
      <c r="O33" s="49"/>
      <c r="Q33" s="50"/>
    </row>
    <row r="34" spans="1:17" x14ac:dyDescent="0.15">
      <c r="A34" s="14"/>
      <c r="B34" s="14"/>
      <c r="C34" s="29"/>
      <c r="D34" s="33"/>
      <c r="E34" s="33"/>
      <c r="F34" s="56"/>
      <c r="G34" s="56"/>
      <c r="H34" s="64"/>
      <c r="I34" s="64"/>
      <c r="J34" s="36" t="str">
        <f t="shared" si="1"/>
        <v>　→</v>
      </c>
      <c r="K34" s="21"/>
      <c r="M34" s="47"/>
      <c r="N34" s="47"/>
      <c r="O34" s="47"/>
      <c r="Q34" s="52"/>
    </row>
    <row r="35" spans="1:17" x14ac:dyDescent="0.15">
      <c r="A35" s="12"/>
      <c r="B35" s="12"/>
      <c r="C35" s="27"/>
      <c r="D35" s="31"/>
      <c r="E35" s="31"/>
      <c r="F35" s="54"/>
      <c r="G35" s="54"/>
      <c r="H35" s="62"/>
      <c r="I35" s="62"/>
      <c r="J35" s="37" t="str">
        <f t="shared" si="1"/>
        <v>　→</v>
      </c>
      <c r="K35" s="19"/>
      <c r="M35" s="48"/>
      <c r="N35" s="48"/>
      <c r="O35" s="48"/>
      <c r="Q35" s="50"/>
    </row>
    <row r="36" spans="1:17" x14ac:dyDescent="0.15">
      <c r="A36" s="12"/>
      <c r="B36" s="12"/>
      <c r="C36" s="27"/>
      <c r="D36" s="31"/>
      <c r="E36" s="31"/>
      <c r="F36" s="54"/>
      <c r="G36" s="54"/>
      <c r="H36" s="62"/>
      <c r="I36" s="62"/>
      <c r="J36" s="37" t="str">
        <f t="shared" si="1"/>
        <v>　→</v>
      </c>
      <c r="K36" s="19"/>
      <c r="M36" s="48"/>
      <c r="N36" s="48"/>
      <c r="O36" s="48"/>
      <c r="Q36" s="52"/>
    </row>
    <row r="37" spans="1:17" x14ac:dyDescent="0.15">
      <c r="A37" s="12"/>
      <c r="B37" s="12"/>
      <c r="C37" s="27"/>
      <c r="D37" s="31"/>
      <c r="E37" s="31"/>
      <c r="F37" s="54"/>
      <c r="G37" s="54"/>
      <c r="H37" s="62"/>
      <c r="I37" s="62"/>
      <c r="J37" s="37" t="str">
        <f t="shared" si="1"/>
        <v>　→</v>
      </c>
      <c r="K37" s="19"/>
      <c r="M37" s="48"/>
      <c r="N37" s="48"/>
      <c r="O37" s="48"/>
      <c r="Q37" s="50"/>
    </row>
    <row r="38" spans="1:17" ht="12" thickBot="1" x14ac:dyDescent="0.2">
      <c r="A38" s="13"/>
      <c r="B38" s="13" t="str">
        <f t="shared" ref="B38" si="2">IF(C38&lt;&gt;"",B37+1,"")</f>
        <v/>
      </c>
      <c r="C38" s="28"/>
      <c r="D38" s="32"/>
      <c r="E38" s="32"/>
      <c r="F38" s="55"/>
      <c r="G38" s="55"/>
      <c r="H38" s="63"/>
      <c r="I38" s="63"/>
      <c r="J38" s="38" t="str">
        <f t="shared" si="1"/>
        <v>　→</v>
      </c>
      <c r="K38" s="20"/>
      <c r="M38" s="49"/>
      <c r="N38" s="49"/>
      <c r="O38" s="49"/>
      <c r="Q38" s="50"/>
    </row>
    <row r="39" spans="1:17" ht="12" thickBot="1" x14ac:dyDescent="0.2">
      <c r="E39" s="34" t="s">
        <v>12</v>
      </c>
      <c r="F39" s="25">
        <v>0.81972217963233796</v>
      </c>
      <c r="G39" s="25">
        <v>0.81459567439311331</v>
      </c>
      <c r="H39" s="25">
        <v>0.80877200653915171</v>
      </c>
      <c r="I39" s="25">
        <f>AVERAGE(I9:I38)</f>
        <v>0.8483750000000001</v>
      </c>
      <c r="J39" s="10" t="str">
        <f t="shared" si="1"/>
        <v>↑</v>
      </c>
      <c r="Q39" s="50"/>
    </row>
    <row r="40" spans="1:17" x14ac:dyDescent="0.15">
      <c r="F40" s="6"/>
      <c r="G40" s="6"/>
      <c r="H40" s="6"/>
      <c r="I40" s="6"/>
      <c r="Q40" s="50"/>
    </row>
  </sheetData>
  <autoFilter ref="A8:T8"/>
  <mergeCells count="2">
    <mergeCell ref="D1:G1"/>
    <mergeCell ref="D3:D4"/>
  </mergeCells>
  <phoneticPr fontId="3"/>
  <conditionalFormatting sqref="J22 J27 J37">
    <cfRule type="expression" dxfId="123" priority="30">
      <formula>H22&gt;I22</formula>
    </cfRule>
  </conditionalFormatting>
  <conditionalFormatting sqref="J10:J18">
    <cfRule type="expression" dxfId="122" priority="29">
      <formula>H10&gt;I10</formula>
    </cfRule>
  </conditionalFormatting>
  <conditionalFormatting sqref="J39">
    <cfRule type="expression" dxfId="121" priority="28">
      <formula>H39&gt;I39</formula>
    </cfRule>
  </conditionalFormatting>
  <conditionalFormatting sqref="F39:I39">
    <cfRule type="expression" dxfId="120" priority="25">
      <formula>AND(0.75&lt;=F39,F39&lt;0.8)</formula>
    </cfRule>
    <cfRule type="expression" dxfId="119" priority="26">
      <formula>AND(0.65 &lt;= F39,F39&lt;0.75)</formula>
    </cfRule>
    <cfRule type="expression" dxfId="118" priority="27">
      <formula>F39 &lt; 0.65</formula>
    </cfRule>
  </conditionalFormatting>
  <conditionalFormatting sqref="J19:J20">
    <cfRule type="expression" dxfId="117" priority="24">
      <formula>H19&gt;I19</formula>
    </cfRule>
  </conditionalFormatting>
  <conditionalFormatting sqref="J9">
    <cfRule type="expression" dxfId="116" priority="23">
      <formula>H9&gt;I9</formula>
    </cfRule>
  </conditionalFormatting>
  <conditionalFormatting sqref="J21">
    <cfRule type="expression" dxfId="115" priority="22">
      <formula>H21&gt;I21</formula>
    </cfRule>
  </conditionalFormatting>
  <conditionalFormatting sqref="J23">
    <cfRule type="expression" dxfId="114" priority="21">
      <formula>H23&gt;I23</formula>
    </cfRule>
  </conditionalFormatting>
  <conditionalFormatting sqref="J24:J25">
    <cfRule type="expression" dxfId="113" priority="20">
      <formula>H24&gt;I24</formula>
    </cfRule>
  </conditionalFormatting>
  <conditionalFormatting sqref="J26">
    <cfRule type="expression" dxfId="112" priority="19">
      <formula>H26&gt;I26</formula>
    </cfRule>
  </conditionalFormatting>
  <conditionalFormatting sqref="J28">
    <cfRule type="expression" dxfId="111" priority="18">
      <formula>H28&gt;I28</formula>
    </cfRule>
  </conditionalFormatting>
  <conditionalFormatting sqref="J34:J35">
    <cfRule type="expression" dxfId="110" priority="17">
      <formula>H34&gt;I34</formula>
    </cfRule>
  </conditionalFormatting>
  <conditionalFormatting sqref="J36">
    <cfRule type="expression" dxfId="109" priority="16">
      <formula>H36&gt;I36</formula>
    </cfRule>
  </conditionalFormatting>
  <conditionalFormatting sqref="J38">
    <cfRule type="expression" dxfId="108" priority="15">
      <formula>H38&gt;I38</formula>
    </cfRule>
  </conditionalFormatting>
  <conditionalFormatting sqref="M9:O28 M34:O38">
    <cfRule type="cellIs" dxfId="107" priority="14" operator="equal">
      <formula>2</formula>
    </cfRule>
  </conditionalFormatting>
  <conditionalFormatting sqref="F9:I28 F34:I38">
    <cfRule type="expression" dxfId="106" priority="10">
      <formula>F9 &lt; 0.65</formula>
    </cfRule>
    <cfRule type="expression" dxfId="105" priority="11">
      <formula>AND(0.65 &lt;= F9,F9&lt;0.75)</formula>
    </cfRule>
    <cfRule type="expression" dxfId="104" priority="12">
      <formula>AND(0.75&lt;=F9,F9&lt;0.8)</formula>
    </cfRule>
  </conditionalFormatting>
  <conditionalFormatting sqref="F9:I28 F34:I38">
    <cfRule type="expression" dxfId="103" priority="13" stopIfTrue="1">
      <formula>F9 &lt; 0.85</formula>
    </cfRule>
  </conditionalFormatting>
  <conditionalFormatting sqref="J32">
    <cfRule type="expression" dxfId="102" priority="9">
      <formula>H32&gt;I32</formula>
    </cfRule>
  </conditionalFormatting>
  <conditionalFormatting sqref="J29:J30">
    <cfRule type="expression" dxfId="101" priority="8">
      <formula>H29&gt;I29</formula>
    </cfRule>
  </conditionalFormatting>
  <conditionalFormatting sqref="J31">
    <cfRule type="expression" dxfId="100" priority="7">
      <formula>H31&gt;I31</formula>
    </cfRule>
  </conditionalFormatting>
  <conditionalFormatting sqref="J33">
    <cfRule type="expression" dxfId="99" priority="6">
      <formula>H33&gt;I33</formula>
    </cfRule>
  </conditionalFormatting>
  <conditionalFormatting sqref="M29:O33">
    <cfRule type="cellIs" dxfId="98" priority="5" operator="equal">
      <formula>2</formula>
    </cfRule>
  </conditionalFormatting>
  <conditionalFormatting sqref="F29:I33">
    <cfRule type="expression" dxfId="97" priority="1">
      <formula>F29 &lt; 0.65</formula>
    </cfRule>
    <cfRule type="expression" dxfId="96" priority="2">
      <formula>AND(0.65 &lt;= F29,F29&lt;0.75)</formula>
    </cfRule>
    <cfRule type="expression" dxfId="95" priority="3">
      <formula>AND(0.75&lt;=F29,F29&lt;0.8)</formula>
    </cfRule>
  </conditionalFormatting>
  <conditionalFormatting sqref="F29:I33">
    <cfRule type="expression" dxfId="94" priority="4" stopIfTrue="1">
      <formula>F29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Normal="10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8" sqref="G8"/>
    </sheetView>
  </sheetViews>
  <sheetFormatPr defaultColWidth="9" defaultRowHeight="11.25" outlineLevelCol="1" x14ac:dyDescent="0.15"/>
  <cols>
    <col min="1" max="1" width="13.37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7" width="8.875" style="1" customWidth="1"/>
    <col min="8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25" style="46" bestFit="1" customWidth="1"/>
    <col min="17" max="20" width="2.625" style="44" customWidth="1"/>
    <col min="21" max="16384" width="9" style="44"/>
  </cols>
  <sheetData>
    <row r="1" spans="1:18" ht="17.25" x14ac:dyDescent="0.15">
      <c r="D1" s="83" t="s">
        <v>3</v>
      </c>
      <c r="E1" s="83"/>
      <c r="F1" s="83"/>
      <c r="G1" s="83"/>
    </row>
    <row r="2" spans="1:18" ht="12" thickBot="1" x14ac:dyDescent="0.2">
      <c r="D2" s="1"/>
      <c r="E2" s="1"/>
      <c r="H2" s="4" t="s">
        <v>8</v>
      </c>
    </row>
    <row r="3" spans="1:18" s="2" customFormat="1" x14ac:dyDescent="0.15">
      <c r="B3" s="1"/>
      <c r="D3" s="84" t="s">
        <v>4</v>
      </c>
      <c r="E3" s="23" t="s">
        <v>17</v>
      </c>
      <c r="H3" s="7" t="s">
        <v>10</v>
      </c>
      <c r="J3" s="44" t="s">
        <v>5</v>
      </c>
      <c r="K3" s="15" t="s">
        <v>15</v>
      </c>
      <c r="M3" s="44">
        <f>COUNTIF(M$9:M$38,"=2")</f>
        <v>0</v>
      </c>
      <c r="N3" s="44">
        <f>COUNTIF(N$9:N$38,"=2")</f>
        <v>0</v>
      </c>
      <c r="O3" s="44">
        <f>COUNTIF(O$9:O$38,"=2")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84"/>
      <c r="E4" s="22" t="s">
        <v>16</v>
      </c>
      <c r="H4" s="5" t="s">
        <v>9</v>
      </c>
      <c r="I4" s="1"/>
      <c r="J4" s="2" t="s">
        <v>6</v>
      </c>
      <c r="K4" s="17"/>
      <c r="M4" s="44">
        <f>COUNTIF(M$9:M$38,"=3")</f>
        <v>0</v>
      </c>
      <c r="N4" s="44">
        <f>COUNTIF(N$9:N$38,"=3")</f>
        <v>0</v>
      </c>
      <c r="O4" s="44">
        <f>COUNTIF(O$9:O$38,"=3")</f>
        <v>0</v>
      </c>
      <c r="P4" s="46"/>
      <c r="Q4" s="44" t="s">
        <v>20</v>
      </c>
      <c r="R4" s="44"/>
    </row>
    <row r="5" spans="1:18" x14ac:dyDescent="0.15">
      <c r="H5" s="43" t="s">
        <v>22</v>
      </c>
      <c r="J5" s="3" t="s">
        <v>7</v>
      </c>
    </row>
    <row r="6" spans="1:18" ht="12" thickBot="1" x14ac:dyDescent="0.2">
      <c r="F6" s="9"/>
      <c r="G6" s="9"/>
      <c r="J6" s="3"/>
    </row>
    <row r="7" spans="1:18" ht="12" thickBot="1" x14ac:dyDescent="0.2">
      <c r="C7" s="44" t="s">
        <v>62</v>
      </c>
      <c r="K7" s="15" t="s">
        <v>14</v>
      </c>
      <c r="M7" s="44" t="s">
        <v>18</v>
      </c>
    </row>
    <row r="8" spans="1:18" ht="12" thickBot="1" x14ac:dyDescent="0.2">
      <c r="A8" s="39" t="s">
        <v>23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44513</v>
      </c>
      <c r="G8" s="42">
        <v>44520</v>
      </c>
      <c r="H8" s="57">
        <v>44527</v>
      </c>
      <c r="I8" s="57">
        <f t="shared" ref="I8" si="0">H8+7</f>
        <v>44534</v>
      </c>
      <c r="J8" s="11" t="s">
        <v>13</v>
      </c>
      <c r="K8" s="16">
        <f>I8</f>
        <v>44534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24" t="s">
        <v>50</v>
      </c>
      <c r="B9" s="24">
        <v>1</v>
      </c>
      <c r="C9" s="26">
        <v>21090</v>
      </c>
      <c r="D9" s="30" t="s">
        <v>24</v>
      </c>
      <c r="E9" s="30"/>
      <c r="F9" s="53">
        <v>0.76600000000000001</v>
      </c>
      <c r="G9" s="53">
        <v>0.74865350089766602</v>
      </c>
      <c r="H9" s="61">
        <v>0.73499999999999999</v>
      </c>
      <c r="I9" s="61">
        <v>0.71599999999999997</v>
      </c>
      <c r="J9" s="35" t="str">
        <f t="shared" ref="J9:J39" si="1">IF(H9&lt;I9,$J$3,IF(H9=I9,$J$4,$J$5))</f>
        <v>　　↓</v>
      </c>
      <c r="K9" s="18">
        <v>170</v>
      </c>
      <c r="M9" s="47"/>
      <c r="N9" s="47"/>
      <c r="O9" s="47"/>
      <c r="Q9" s="50"/>
    </row>
    <row r="10" spans="1:18" x14ac:dyDescent="0.15">
      <c r="A10" s="12"/>
      <c r="B10" s="12"/>
      <c r="C10" s="27"/>
      <c r="D10" s="31"/>
      <c r="E10" s="31"/>
      <c r="F10" s="54"/>
      <c r="G10" s="54"/>
      <c r="H10" s="62"/>
      <c r="I10" s="62"/>
      <c r="J10" s="37" t="str">
        <f t="shared" si="1"/>
        <v>　→</v>
      </c>
      <c r="K10" s="19"/>
      <c r="M10" s="48"/>
      <c r="N10" s="48"/>
      <c r="O10" s="48"/>
      <c r="Q10" s="50"/>
    </row>
    <row r="11" spans="1:18" x14ac:dyDescent="0.15">
      <c r="A11" s="12"/>
      <c r="B11" s="12"/>
      <c r="C11" s="27"/>
      <c r="D11" s="31"/>
      <c r="E11" s="31"/>
      <c r="F11" s="54"/>
      <c r="G11" s="54"/>
      <c r="H11" s="62"/>
      <c r="I11" s="62"/>
      <c r="J11" s="37" t="str">
        <f t="shared" si="1"/>
        <v>　→</v>
      </c>
      <c r="K11" s="19"/>
      <c r="M11" s="48"/>
      <c r="N11" s="48"/>
      <c r="O11" s="48"/>
      <c r="Q11" s="52"/>
    </row>
    <row r="12" spans="1:18" x14ac:dyDescent="0.15">
      <c r="A12" s="12"/>
      <c r="B12" s="12"/>
      <c r="C12" s="27"/>
      <c r="D12" s="31"/>
      <c r="E12" s="31"/>
      <c r="F12" s="54"/>
      <c r="G12" s="54"/>
      <c r="H12" s="62"/>
      <c r="I12" s="62"/>
      <c r="J12" s="37" t="str">
        <f t="shared" si="1"/>
        <v>　→</v>
      </c>
      <c r="K12" s="19"/>
      <c r="M12" s="48"/>
      <c r="N12" s="48"/>
      <c r="O12" s="48"/>
      <c r="Q12" s="50"/>
    </row>
    <row r="13" spans="1:18" x14ac:dyDescent="0.15">
      <c r="A13" s="12"/>
      <c r="B13" s="12"/>
      <c r="C13" s="28"/>
      <c r="D13" s="32"/>
      <c r="E13" s="32"/>
      <c r="F13" s="55"/>
      <c r="G13" s="55"/>
      <c r="H13" s="63"/>
      <c r="I13" s="63"/>
      <c r="J13" s="38" t="str">
        <f t="shared" si="1"/>
        <v>　→</v>
      </c>
      <c r="K13" s="20"/>
      <c r="M13" s="49"/>
      <c r="N13" s="49"/>
      <c r="O13" s="49"/>
      <c r="Q13" s="58"/>
    </row>
    <row r="14" spans="1:18" x14ac:dyDescent="0.15">
      <c r="A14" s="65" t="s">
        <v>25</v>
      </c>
      <c r="B14" s="14">
        <v>1</v>
      </c>
      <c r="C14" s="29">
        <v>21003</v>
      </c>
      <c r="D14" s="33" t="s">
        <v>26</v>
      </c>
      <c r="E14" s="33" t="s">
        <v>27</v>
      </c>
      <c r="F14" s="56">
        <v>0.98199999999999998</v>
      </c>
      <c r="G14" s="56">
        <v>0.98263888888888884</v>
      </c>
      <c r="H14" s="64">
        <v>0.98263888888888884</v>
      </c>
      <c r="I14" s="64">
        <v>0.98263888888888884</v>
      </c>
      <c r="J14" s="36" t="str">
        <f t="shared" si="1"/>
        <v>　→</v>
      </c>
      <c r="K14" s="21">
        <v>0</v>
      </c>
      <c r="M14" s="47"/>
      <c r="N14" s="47"/>
      <c r="O14" s="47"/>
      <c r="Q14" s="58"/>
    </row>
    <row r="15" spans="1:18" x14ac:dyDescent="0.15">
      <c r="A15" s="66" t="s">
        <v>25</v>
      </c>
      <c r="B15" s="12">
        <v>2</v>
      </c>
      <c r="C15" s="27">
        <v>21004</v>
      </c>
      <c r="D15" s="31" t="s">
        <v>28</v>
      </c>
      <c r="E15" s="31" t="s">
        <v>29</v>
      </c>
      <c r="F15" s="54">
        <v>1</v>
      </c>
      <c r="G15" s="54">
        <v>1</v>
      </c>
      <c r="H15" s="62">
        <v>1</v>
      </c>
      <c r="I15" s="62">
        <v>1</v>
      </c>
      <c r="J15" s="37" t="str">
        <f t="shared" si="1"/>
        <v>　→</v>
      </c>
      <c r="K15" s="19">
        <v>0</v>
      </c>
      <c r="M15" s="48"/>
      <c r="N15" s="48"/>
      <c r="O15" s="48"/>
      <c r="Q15" s="58"/>
    </row>
    <row r="16" spans="1:18" x14ac:dyDescent="0.15">
      <c r="A16" s="66" t="s">
        <v>25</v>
      </c>
      <c r="B16" s="12">
        <v>3</v>
      </c>
      <c r="C16" s="27">
        <v>21008</v>
      </c>
      <c r="D16" s="31" t="s">
        <v>30</v>
      </c>
      <c r="E16" s="31" t="s">
        <v>31</v>
      </c>
      <c r="F16" s="54">
        <v>1</v>
      </c>
      <c r="G16" s="54">
        <v>1</v>
      </c>
      <c r="H16" s="62">
        <v>1</v>
      </c>
      <c r="I16" s="62">
        <v>1</v>
      </c>
      <c r="J16" s="37" t="str">
        <f t="shared" si="1"/>
        <v>　→</v>
      </c>
      <c r="K16" s="60">
        <v>0</v>
      </c>
      <c r="M16" s="48"/>
      <c r="N16" s="48"/>
      <c r="O16" s="48"/>
      <c r="Q16" s="50"/>
    </row>
    <row r="17" spans="1:17" x14ac:dyDescent="0.15">
      <c r="A17" s="76" t="s">
        <v>25</v>
      </c>
      <c r="B17" s="69">
        <v>4</v>
      </c>
      <c r="C17" s="77">
        <v>21028</v>
      </c>
      <c r="D17" s="78" t="s">
        <v>32</v>
      </c>
      <c r="E17" s="78" t="s">
        <v>33</v>
      </c>
      <c r="F17" s="79"/>
      <c r="G17" s="79"/>
      <c r="H17" s="80"/>
      <c r="I17" s="80"/>
      <c r="J17" s="81" t="str">
        <f t="shared" si="1"/>
        <v>　→</v>
      </c>
      <c r="K17" s="82">
        <v>0</v>
      </c>
      <c r="M17" s="48"/>
      <c r="N17" s="48"/>
      <c r="O17" s="48"/>
      <c r="Q17" s="52"/>
    </row>
    <row r="18" spans="1:17" x14ac:dyDescent="0.15">
      <c r="A18" s="67" t="s">
        <v>25</v>
      </c>
      <c r="B18" s="12">
        <v>5</v>
      </c>
      <c r="C18" s="28">
        <v>21036</v>
      </c>
      <c r="D18" s="32" t="s">
        <v>34</v>
      </c>
      <c r="E18" s="32" t="s">
        <v>35</v>
      </c>
      <c r="F18" s="55">
        <v>0.52900000000000003</v>
      </c>
      <c r="G18" s="55">
        <v>0.50868055555555558</v>
      </c>
      <c r="H18" s="63">
        <v>0.50868055555555558</v>
      </c>
      <c r="I18" s="63">
        <v>0.50868055555555558</v>
      </c>
      <c r="J18" s="38" t="str">
        <f t="shared" si="1"/>
        <v>　→</v>
      </c>
      <c r="K18" s="20">
        <v>23</v>
      </c>
      <c r="M18" s="49"/>
      <c r="N18" s="49"/>
      <c r="O18" s="49"/>
      <c r="Q18" s="50"/>
    </row>
    <row r="19" spans="1:17" x14ac:dyDescent="0.15">
      <c r="A19" s="65" t="s">
        <v>25</v>
      </c>
      <c r="B19" s="12">
        <v>6</v>
      </c>
      <c r="C19" s="29">
        <v>21041</v>
      </c>
      <c r="D19" s="33" t="s">
        <v>36</v>
      </c>
      <c r="E19" s="33" t="s">
        <v>37</v>
      </c>
      <c r="F19" s="56">
        <v>1</v>
      </c>
      <c r="G19" s="56">
        <v>1</v>
      </c>
      <c r="H19" s="64">
        <v>1</v>
      </c>
      <c r="I19" s="64">
        <v>1</v>
      </c>
      <c r="J19" s="36" t="str">
        <f t="shared" si="1"/>
        <v>　→</v>
      </c>
      <c r="K19" s="21">
        <v>0</v>
      </c>
      <c r="M19" s="47"/>
      <c r="N19" s="47"/>
      <c r="O19" s="47"/>
      <c r="Q19" s="50"/>
    </row>
    <row r="20" spans="1:17" ht="13.5" customHeight="1" x14ac:dyDescent="0.15">
      <c r="A20" s="66" t="s">
        <v>25</v>
      </c>
      <c r="B20" s="12">
        <v>7</v>
      </c>
      <c r="C20" s="27">
        <v>21049</v>
      </c>
      <c r="D20" s="31" t="s">
        <v>38</v>
      </c>
      <c r="E20" s="31" t="s">
        <v>39</v>
      </c>
      <c r="F20" s="54">
        <v>0.93700000000000006</v>
      </c>
      <c r="G20" s="54">
        <v>0.93229166666666663</v>
      </c>
      <c r="H20" s="62">
        <v>0.93229166666666663</v>
      </c>
      <c r="I20" s="62">
        <v>0.93229166666666663</v>
      </c>
      <c r="J20" s="37" t="str">
        <f t="shared" si="1"/>
        <v>　→</v>
      </c>
      <c r="K20" s="19">
        <v>0</v>
      </c>
      <c r="M20" s="48"/>
      <c r="N20" s="48"/>
      <c r="O20" s="48"/>
      <c r="Q20" s="50"/>
    </row>
    <row r="21" spans="1:17" ht="13.5" customHeight="1" x14ac:dyDescent="0.15">
      <c r="A21" s="66" t="s">
        <v>25</v>
      </c>
      <c r="B21" s="12">
        <v>8</v>
      </c>
      <c r="C21" s="27">
        <v>21061</v>
      </c>
      <c r="D21" s="31" t="s">
        <v>40</v>
      </c>
      <c r="E21" s="31" t="s">
        <v>41</v>
      </c>
      <c r="F21" s="54">
        <v>0.99299999999999999</v>
      </c>
      <c r="G21" s="54">
        <v>0.99305555555555558</v>
      </c>
      <c r="H21" s="62">
        <v>0.99305555555555558</v>
      </c>
      <c r="I21" s="62">
        <v>0.99305555555555558</v>
      </c>
      <c r="J21" s="37" t="str">
        <f t="shared" si="1"/>
        <v>　→</v>
      </c>
      <c r="K21" s="19">
        <v>0</v>
      </c>
      <c r="M21" s="48"/>
      <c r="N21" s="48"/>
      <c r="O21" s="48"/>
      <c r="Q21" s="59"/>
    </row>
    <row r="22" spans="1:17" ht="13.5" customHeight="1" x14ac:dyDescent="0.15">
      <c r="A22" s="66" t="s">
        <v>25</v>
      </c>
      <c r="B22" s="12">
        <v>9</v>
      </c>
      <c r="C22" s="27">
        <v>21071</v>
      </c>
      <c r="D22" s="31" t="s">
        <v>42</v>
      </c>
      <c r="E22" s="31" t="s">
        <v>43</v>
      </c>
      <c r="F22" s="54">
        <v>0.52300000000000002</v>
      </c>
      <c r="G22" s="54">
        <v>0.50347222222222221</v>
      </c>
      <c r="H22" s="62">
        <v>0.50347222222222221</v>
      </c>
      <c r="I22" s="62">
        <v>0.50347222222222221</v>
      </c>
      <c r="J22" s="37" t="str">
        <f t="shared" si="1"/>
        <v>　→</v>
      </c>
      <c r="K22" s="19">
        <v>71</v>
      </c>
      <c r="M22" s="48"/>
      <c r="N22" s="48"/>
      <c r="O22" s="48"/>
      <c r="Q22" s="50"/>
    </row>
    <row r="23" spans="1:17" ht="14.25" customHeight="1" x14ac:dyDescent="0.15">
      <c r="A23" s="67" t="s">
        <v>25</v>
      </c>
      <c r="B23" s="12">
        <v>10</v>
      </c>
      <c r="C23" s="28">
        <v>21074</v>
      </c>
      <c r="D23" s="32" t="s">
        <v>44</v>
      </c>
      <c r="E23" s="32" t="s">
        <v>45</v>
      </c>
      <c r="F23" s="55">
        <v>0.69299999999999995</v>
      </c>
      <c r="G23" s="55">
        <v>0.66666666666666663</v>
      </c>
      <c r="H23" s="63">
        <v>0.66666666666666663</v>
      </c>
      <c r="I23" s="63">
        <v>0.66666666666666663</v>
      </c>
      <c r="J23" s="38" t="str">
        <f t="shared" si="1"/>
        <v>　→</v>
      </c>
      <c r="K23" s="20">
        <v>4</v>
      </c>
      <c r="M23" s="49"/>
      <c r="N23" s="49"/>
      <c r="O23" s="49"/>
      <c r="Q23" s="50"/>
    </row>
    <row r="24" spans="1:17" x14ac:dyDescent="0.15">
      <c r="A24" s="68" t="s">
        <v>25</v>
      </c>
      <c r="B24" s="69">
        <v>11</v>
      </c>
      <c r="C24" s="70">
        <v>21083</v>
      </c>
      <c r="D24" s="71" t="s">
        <v>46</v>
      </c>
      <c r="E24" s="71" t="s">
        <v>66</v>
      </c>
      <c r="F24" s="72"/>
      <c r="G24" s="72"/>
      <c r="H24" s="73"/>
      <c r="I24" s="73"/>
      <c r="J24" s="74" t="str">
        <f t="shared" si="1"/>
        <v>　→</v>
      </c>
      <c r="K24" s="75">
        <v>0</v>
      </c>
      <c r="M24" s="47"/>
      <c r="N24" s="47"/>
      <c r="O24" s="47"/>
      <c r="Q24" s="52"/>
    </row>
    <row r="25" spans="1:17" s="45" customFormat="1" x14ac:dyDescent="0.15">
      <c r="A25" s="66" t="s">
        <v>25</v>
      </c>
      <c r="B25" s="12">
        <v>12</v>
      </c>
      <c r="C25" s="27">
        <v>21087</v>
      </c>
      <c r="D25" s="31" t="s">
        <v>47</v>
      </c>
      <c r="E25" s="31" t="s">
        <v>67</v>
      </c>
      <c r="F25" s="54">
        <v>0.433</v>
      </c>
      <c r="G25" s="54">
        <v>0.4236111111111111</v>
      </c>
      <c r="H25" s="62">
        <v>0.4236111111111111</v>
      </c>
      <c r="I25" s="62">
        <v>0.4236111111111111</v>
      </c>
      <c r="J25" s="37" t="str">
        <f t="shared" si="1"/>
        <v>　→</v>
      </c>
      <c r="K25" s="19">
        <v>46</v>
      </c>
      <c r="M25" s="48"/>
      <c r="N25" s="48"/>
      <c r="O25" s="48"/>
      <c r="P25" s="46"/>
      <c r="Q25" s="51"/>
    </row>
    <row r="26" spans="1:17" x14ac:dyDescent="0.15">
      <c r="A26" s="12"/>
      <c r="B26" s="12"/>
      <c r="C26" s="27"/>
      <c r="D26" s="31"/>
      <c r="E26" s="31"/>
      <c r="F26" s="54"/>
      <c r="G26" s="54"/>
      <c r="H26" s="62"/>
      <c r="I26" s="62"/>
      <c r="J26" s="37" t="str">
        <f t="shared" si="1"/>
        <v>　→</v>
      </c>
      <c r="K26" s="19"/>
      <c r="M26" s="48"/>
      <c r="N26" s="48"/>
      <c r="O26" s="48"/>
      <c r="Q26" s="50"/>
    </row>
    <row r="27" spans="1:17" x14ac:dyDescent="0.15">
      <c r="A27" s="12"/>
      <c r="B27" s="12"/>
      <c r="C27" s="27"/>
      <c r="D27" s="31"/>
      <c r="E27" s="31"/>
      <c r="F27" s="54"/>
      <c r="G27" s="54"/>
      <c r="H27" s="62"/>
      <c r="I27" s="62"/>
      <c r="J27" s="37" t="str">
        <f t="shared" si="1"/>
        <v>　→</v>
      </c>
      <c r="K27" s="19"/>
      <c r="M27" s="48"/>
      <c r="N27" s="48"/>
      <c r="O27" s="48"/>
      <c r="Q27" s="52"/>
    </row>
    <row r="28" spans="1:17" x14ac:dyDescent="0.15">
      <c r="A28" s="13"/>
      <c r="B28" s="13"/>
      <c r="C28" s="28"/>
      <c r="D28" s="32"/>
      <c r="E28" s="32"/>
      <c r="F28" s="55"/>
      <c r="G28" s="55"/>
      <c r="H28" s="63"/>
      <c r="I28" s="63"/>
      <c r="J28" s="38" t="str">
        <f t="shared" si="1"/>
        <v>　→</v>
      </c>
      <c r="K28" s="20"/>
      <c r="M28" s="49"/>
      <c r="N28" s="49"/>
      <c r="O28" s="49"/>
      <c r="Q28" s="50"/>
    </row>
    <row r="29" spans="1:17" x14ac:dyDescent="0.15">
      <c r="A29" s="65" t="s">
        <v>51</v>
      </c>
      <c r="B29" s="12">
        <v>1</v>
      </c>
      <c r="C29" s="29">
        <v>21038</v>
      </c>
      <c r="D29" s="33" t="s">
        <v>55</v>
      </c>
      <c r="E29" s="33" t="s">
        <v>56</v>
      </c>
      <c r="F29" s="56">
        <v>1</v>
      </c>
      <c r="G29" s="56">
        <v>0.99746835443037973</v>
      </c>
      <c r="H29" s="64">
        <v>0.99746835443037973</v>
      </c>
      <c r="I29" s="64">
        <v>0.99760765550239239</v>
      </c>
      <c r="J29" s="36" t="str">
        <f t="shared" si="1"/>
        <v>↑</v>
      </c>
      <c r="K29" s="21">
        <v>0</v>
      </c>
      <c r="M29" s="47"/>
      <c r="N29" s="47"/>
      <c r="O29" s="47"/>
      <c r="Q29" s="52"/>
    </row>
    <row r="30" spans="1:17" s="45" customFormat="1" x14ac:dyDescent="0.15">
      <c r="A30" s="66" t="s">
        <v>51</v>
      </c>
      <c r="B30" s="12">
        <v>2</v>
      </c>
      <c r="C30" s="27">
        <v>21068</v>
      </c>
      <c r="D30" s="31" t="s">
        <v>57</v>
      </c>
      <c r="E30" s="31" t="s">
        <v>58</v>
      </c>
      <c r="F30" s="54">
        <v>0.81899999999999995</v>
      </c>
      <c r="G30" s="54">
        <v>0.80886075949367087</v>
      </c>
      <c r="H30" s="62">
        <v>0.80886075949367087</v>
      </c>
      <c r="I30" s="62">
        <v>0.78349282296650713</v>
      </c>
      <c r="J30" s="37" t="str">
        <f t="shared" si="1"/>
        <v>　　↓</v>
      </c>
      <c r="K30" s="19">
        <v>118</v>
      </c>
      <c r="M30" s="48"/>
      <c r="N30" s="48"/>
      <c r="O30" s="48"/>
      <c r="P30" s="46"/>
      <c r="Q30" s="51"/>
    </row>
    <row r="31" spans="1:17" x14ac:dyDescent="0.15">
      <c r="A31" s="66" t="s">
        <v>51</v>
      </c>
      <c r="B31" s="12">
        <v>3</v>
      </c>
      <c r="C31" s="27">
        <v>21091</v>
      </c>
      <c r="D31" s="31" t="s">
        <v>59</v>
      </c>
      <c r="E31" s="31" t="s">
        <v>63</v>
      </c>
      <c r="F31" s="54">
        <v>0.92500000000000004</v>
      </c>
      <c r="G31" s="54">
        <v>0.91645569620253164</v>
      </c>
      <c r="H31" s="62">
        <v>0.91645569620253164</v>
      </c>
      <c r="I31" s="62">
        <v>0.91148325358851678</v>
      </c>
      <c r="J31" s="37" t="str">
        <f t="shared" si="1"/>
        <v>　　↓</v>
      </c>
      <c r="K31" s="19">
        <v>40</v>
      </c>
      <c r="M31" s="48"/>
      <c r="N31" s="48"/>
      <c r="O31" s="48"/>
      <c r="Q31" s="50"/>
    </row>
    <row r="32" spans="1:17" x14ac:dyDescent="0.15">
      <c r="A32" s="66" t="s">
        <v>51</v>
      </c>
      <c r="B32" s="12">
        <v>4</v>
      </c>
      <c r="C32" s="27">
        <v>21096</v>
      </c>
      <c r="D32" s="31" t="s">
        <v>60</v>
      </c>
      <c r="E32" s="31" t="s">
        <v>64</v>
      </c>
      <c r="F32" s="54">
        <v>0.98099999999999998</v>
      </c>
      <c r="G32" s="54">
        <v>0.98227848101265824</v>
      </c>
      <c r="H32" s="62">
        <v>0.98227848101265824</v>
      </c>
      <c r="I32" s="62">
        <v>0.96889952153110048</v>
      </c>
      <c r="J32" s="37" t="str">
        <f t="shared" si="1"/>
        <v>　　↓</v>
      </c>
      <c r="K32" s="19">
        <v>10</v>
      </c>
      <c r="M32" s="48"/>
      <c r="N32" s="48"/>
      <c r="O32" s="48"/>
      <c r="Q32" s="52"/>
    </row>
    <row r="33" spans="1:17" x14ac:dyDescent="0.15">
      <c r="A33" s="67" t="s">
        <v>51</v>
      </c>
      <c r="B33" s="13">
        <v>5</v>
      </c>
      <c r="C33" s="28">
        <v>21099</v>
      </c>
      <c r="D33" s="32" t="s">
        <v>61</v>
      </c>
      <c r="E33" s="32" t="s">
        <v>65</v>
      </c>
      <c r="F33" s="55">
        <v>0.99299999999999999</v>
      </c>
      <c r="G33" s="55">
        <v>0.98354430379746838</v>
      </c>
      <c r="H33" s="63">
        <v>0.98354430379746838</v>
      </c>
      <c r="I33" s="63">
        <v>0.97368421052631582</v>
      </c>
      <c r="J33" s="38" t="str">
        <f t="shared" si="1"/>
        <v>　　↓</v>
      </c>
      <c r="K33" s="20">
        <v>5</v>
      </c>
      <c r="M33" s="49"/>
      <c r="N33" s="49"/>
      <c r="O33" s="49"/>
      <c r="Q33" s="50"/>
    </row>
    <row r="34" spans="1:17" x14ac:dyDescent="0.15">
      <c r="A34" s="14"/>
      <c r="B34" s="14"/>
      <c r="C34" s="29"/>
      <c r="D34" s="33"/>
      <c r="E34" s="33"/>
      <c r="F34" s="56"/>
      <c r="G34" s="56"/>
      <c r="H34" s="64"/>
      <c r="I34" s="64"/>
      <c r="J34" s="36" t="str">
        <f t="shared" si="1"/>
        <v>　→</v>
      </c>
      <c r="K34" s="21"/>
      <c r="M34" s="47"/>
      <c r="N34" s="47"/>
      <c r="O34" s="47"/>
      <c r="Q34" s="52"/>
    </row>
    <row r="35" spans="1:17" x14ac:dyDescent="0.15">
      <c r="A35" s="12"/>
      <c r="B35" s="12"/>
      <c r="C35" s="27"/>
      <c r="D35" s="31"/>
      <c r="E35" s="31"/>
      <c r="F35" s="54"/>
      <c r="G35" s="54"/>
      <c r="H35" s="62"/>
      <c r="I35" s="62"/>
      <c r="J35" s="37" t="str">
        <f t="shared" si="1"/>
        <v>　→</v>
      </c>
      <c r="K35" s="19"/>
      <c r="M35" s="48"/>
      <c r="N35" s="48"/>
      <c r="O35" s="48"/>
      <c r="Q35" s="50"/>
    </row>
    <row r="36" spans="1:17" x14ac:dyDescent="0.15">
      <c r="A36" s="12"/>
      <c r="B36" s="12"/>
      <c r="C36" s="27"/>
      <c r="D36" s="31"/>
      <c r="E36" s="31"/>
      <c r="F36" s="54"/>
      <c r="G36" s="54"/>
      <c r="H36" s="62"/>
      <c r="I36" s="62"/>
      <c r="J36" s="37" t="str">
        <f t="shared" si="1"/>
        <v>　→</v>
      </c>
      <c r="K36" s="19"/>
      <c r="M36" s="48"/>
      <c r="N36" s="48"/>
      <c r="O36" s="48"/>
      <c r="Q36" s="52"/>
    </row>
    <row r="37" spans="1:17" x14ac:dyDescent="0.15">
      <c r="A37" s="12"/>
      <c r="B37" s="12"/>
      <c r="C37" s="27"/>
      <c r="D37" s="31"/>
      <c r="E37" s="31"/>
      <c r="F37" s="54"/>
      <c r="G37" s="54"/>
      <c r="H37" s="62"/>
      <c r="I37" s="62"/>
      <c r="J37" s="37" t="str">
        <f t="shared" si="1"/>
        <v>　→</v>
      </c>
      <c r="K37" s="19"/>
      <c r="M37" s="48"/>
      <c r="N37" s="48"/>
      <c r="O37" s="48"/>
      <c r="Q37" s="50"/>
    </row>
    <row r="38" spans="1:17" ht="12" thickBot="1" x14ac:dyDescent="0.2">
      <c r="A38" s="13"/>
      <c r="B38" s="13" t="str">
        <f t="shared" ref="B38" si="2">IF(C38&lt;&gt;"",B37+1,"")</f>
        <v/>
      </c>
      <c r="C38" s="28"/>
      <c r="D38" s="32"/>
      <c r="E38" s="32"/>
      <c r="F38" s="55"/>
      <c r="G38" s="55"/>
      <c r="H38" s="63"/>
      <c r="I38" s="63"/>
      <c r="J38" s="38" t="str">
        <f t="shared" si="1"/>
        <v>　→</v>
      </c>
      <c r="K38" s="20"/>
      <c r="M38" s="49"/>
      <c r="N38" s="49"/>
      <c r="O38" s="49"/>
      <c r="Q38" s="50"/>
    </row>
    <row r="39" spans="1:17" ht="12" thickBot="1" x14ac:dyDescent="0.2">
      <c r="E39" s="34" t="s">
        <v>12</v>
      </c>
      <c r="F39" s="25">
        <v>0.8483750000000001</v>
      </c>
      <c r="G39" s="25">
        <v>0.84047986015631504</v>
      </c>
      <c r="H39" s="25">
        <v>0.83962651635021091</v>
      </c>
      <c r="I39" s="25">
        <f>AVERAGE(I9:I38)</f>
        <v>0.83509900817384342</v>
      </c>
      <c r="J39" s="10" t="str">
        <f t="shared" si="1"/>
        <v>　　↓</v>
      </c>
      <c r="Q39" s="50"/>
    </row>
    <row r="40" spans="1:17" x14ac:dyDescent="0.15">
      <c r="F40" s="6"/>
      <c r="G40" s="6"/>
      <c r="H40" s="6"/>
      <c r="I40" s="6"/>
      <c r="Q40" s="50"/>
    </row>
  </sheetData>
  <autoFilter ref="A8:T8"/>
  <mergeCells count="2">
    <mergeCell ref="D1:G1"/>
    <mergeCell ref="D3:D4"/>
  </mergeCells>
  <phoneticPr fontId="3"/>
  <conditionalFormatting sqref="J22 J27 J37">
    <cfRule type="expression" dxfId="93" priority="30">
      <formula>H22&gt;I22</formula>
    </cfRule>
  </conditionalFormatting>
  <conditionalFormatting sqref="J10:J18">
    <cfRule type="expression" dxfId="92" priority="29">
      <formula>H10&gt;I10</formula>
    </cfRule>
  </conditionalFormatting>
  <conditionalFormatting sqref="J39">
    <cfRule type="expression" dxfId="91" priority="28">
      <formula>H39&gt;I39</formula>
    </cfRule>
  </conditionalFormatting>
  <conditionalFormatting sqref="F39:I39">
    <cfRule type="expression" dxfId="90" priority="25">
      <formula>AND(0.75&lt;=F39,F39&lt;0.8)</formula>
    </cfRule>
    <cfRule type="expression" dxfId="89" priority="26">
      <formula>AND(0.65 &lt;= F39,F39&lt;0.75)</formula>
    </cfRule>
    <cfRule type="expression" dxfId="88" priority="27">
      <formula>F39 &lt; 0.65</formula>
    </cfRule>
  </conditionalFormatting>
  <conditionalFormatting sqref="J19:J20">
    <cfRule type="expression" dxfId="87" priority="24">
      <formula>H19&gt;I19</formula>
    </cfRule>
  </conditionalFormatting>
  <conditionalFormatting sqref="J9">
    <cfRule type="expression" dxfId="86" priority="23">
      <formula>H9&gt;I9</formula>
    </cfRule>
  </conditionalFormatting>
  <conditionalFormatting sqref="J21">
    <cfRule type="expression" dxfId="85" priority="22">
      <formula>H21&gt;I21</formula>
    </cfRule>
  </conditionalFormatting>
  <conditionalFormatting sqref="J23">
    <cfRule type="expression" dxfId="84" priority="21">
      <formula>H23&gt;I23</formula>
    </cfRule>
  </conditionalFormatting>
  <conditionalFormatting sqref="J24:J25">
    <cfRule type="expression" dxfId="83" priority="20">
      <formula>H24&gt;I24</formula>
    </cfRule>
  </conditionalFormatting>
  <conditionalFormatting sqref="J26">
    <cfRule type="expression" dxfId="82" priority="19">
      <formula>H26&gt;I26</formula>
    </cfRule>
  </conditionalFormatting>
  <conditionalFormatting sqref="J28">
    <cfRule type="expression" dxfId="81" priority="18">
      <formula>H28&gt;I28</formula>
    </cfRule>
  </conditionalFormatting>
  <conditionalFormatting sqref="J34:J35">
    <cfRule type="expression" dxfId="80" priority="17">
      <formula>H34&gt;I34</formula>
    </cfRule>
  </conditionalFormatting>
  <conditionalFormatting sqref="J36">
    <cfRule type="expression" dxfId="79" priority="16">
      <formula>H36&gt;I36</formula>
    </cfRule>
  </conditionalFormatting>
  <conditionalFormatting sqref="J38">
    <cfRule type="expression" dxfId="78" priority="15">
      <formula>H38&gt;I38</formula>
    </cfRule>
  </conditionalFormatting>
  <conditionalFormatting sqref="M9:O28 M34:O38">
    <cfRule type="cellIs" dxfId="77" priority="14" operator="equal">
      <formula>2</formula>
    </cfRule>
  </conditionalFormatting>
  <conditionalFormatting sqref="F9:I28 F34:I38">
    <cfRule type="expression" dxfId="76" priority="10">
      <formula>F9 &lt; 0.65</formula>
    </cfRule>
    <cfRule type="expression" dxfId="75" priority="11">
      <formula>AND(0.65 &lt;= F9,F9&lt;0.75)</formula>
    </cfRule>
    <cfRule type="expression" dxfId="74" priority="12">
      <formula>AND(0.75&lt;=F9,F9&lt;0.8)</formula>
    </cfRule>
  </conditionalFormatting>
  <conditionalFormatting sqref="F9:I28 F34:I38">
    <cfRule type="expression" dxfId="73" priority="13" stopIfTrue="1">
      <formula>F9 &lt; 0.85</formula>
    </cfRule>
  </conditionalFormatting>
  <conditionalFormatting sqref="J32">
    <cfRule type="expression" dxfId="72" priority="9">
      <formula>H32&gt;I32</formula>
    </cfRule>
  </conditionalFormatting>
  <conditionalFormatting sqref="J29:J30">
    <cfRule type="expression" dxfId="71" priority="8">
      <formula>H29&gt;I29</formula>
    </cfRule>
  </conditionalFormatting>
  <conditionalFormatting sqref="J31">
    <cfRule type="expression" dxfId="70" priority="7">
      <formula>H31&gt;I31</formula>
    </cfRule>
  </conditionalFormatting>
  <conditionalFormatting sqref="J33">
    <cfRule type="expression" dxfId="69" priority="6">
      <formula>H33&gt;I33</formula>
    </cfRule>
  </conditionalFormatting>
  <conditionalFormatting sqref="M29:O33">
    <cfRule type="cellIs" dxfId="68" priority="5" operator="equal">
      <formula>2</formula>
    </cfRule>
  </conditionalFormatting>
  <conditionalFormatting sqref="F29:I33">
    <cfRule type="expression" dxfId="67" priority="1">
      <formula>F29 &lt; 0.65</formula>
    </cfRule>
    <cfRule type="expression" dxfId="66" priority="2">
      <formula>AND(0.65 &lt;= F29,F29&lt;0.75)</formula>
    </cfRule>
    <cfRule type="expression" dxfId="65" priority="3">
      <formula>AND(0.75&lt;=F29,F29&lt;0.8)</formula>
    </cfRule>
  </conditionalFormatting>
  <conditionalFormatting sqref="F29:I33">
    <cfRule type="expression" dxfId="64" priority="4" stopIfTrue="1">
      <formula>F29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1年アスリート_第▼週</vt:lpstr>
      <vt:lpstr>9月４W</vt:lpstr>
      <vt:lpstr>10月3W</vt:lpstr>
      <vt:lpstr>10月4W</vt:lpstr>
      <vt:lpstr>10月5W</vt:lpstr>
      <vt:lpstr>11月1W</vt:lpstr>
      <vt:lpstr>11月２W</vt:lpstr>
      <vt:lpstr>11月3W</vt:lpstr>
      <vt:lpstr>11月4W</vt:lpstr>
      <vt:lpstr>12月4W</vt:lpstr>
      <vt:lpstr>12月4W (2)</vt:lpstr>
      <vt:lpstr>'10月3W'!Print_Area</vt:lpstr>
      <vt:lpstr>'10月4W'!Print_Area</vt:lpstr>
      <vt:lpstr>'10月5W'!Print_Area</vt:lpstr>
      <vt:lpstr>'11月1W'!Print_Area</vt:lpstr>
      <vt:lpstr>'11月２W'!Print_Area</vt:lpstr>
      <vt:lpstr>'11月3W'!Print_Area</vt:lpstr>
      <vt:lpstr>'11月4W'!Print_Area</vt:lpstr>
      <vt:lpstr>'12月4W'!Print_Area</vt:lpstr>
      <vt:lpstr>'12月4W (2)'!Print_Area</vt:lpstr>
      <vt:lpstr>'1年アスリート_第▼週'!Print_Area</vt:lpstr>
      <vt:lpstr>'9月４W'!Print_Area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y.ueda</cp:lastModifiedBy>
  <cp:lastPrinted>2020-04-13T01:38:48Z</cp:lastPrinted>
  <dcterms:created xsi:type="dcterms:W3CDTF">2014-07-08T02:46:15Z</dcterms:created>
  <dcterms:modified xsi:type="dcterms:W3CDTF">2022-01-05T07:09:25Z</dcterms:modified>
</cp:coreProperties>
</file>