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10.240\share\教務構成管理\02_Doc\88_2021年度計画\98_生活指導\02_出席率\一般生\大橋校\"/>
    </mc:Choice>
  </mc:AlternateContent>
  <bookViews>
    <workbookView xWindow="0" yWindow="0" windowWidth="28800" windowHeight="12210" activeTab="5"/>
  </bookViews>
  <sheets>
    <sheet name="1年アスリート_第▼週" sheetId="114" r:id="rId1"/>
    <sheet name="9月4W" sheetId="115" r:id="rId2"/>
    <sheet name="10月3W" sheetId="116" r:id="rId3"/>
    <sheet name="10月4W" sheetId="117" r:id="rId4"/>
    <sheet name="11月2W" sheetId="118" r:id="rId5"/>
    <sheet name="11月3W" sheetId="119" r:id="rId6"/>
  </sheets>
  <definedNames>
    <definedName name="_xlnm._FilterDatabase" localSheetId="2" hidden="1">'10月3W'!$A$8:$T$8</definedName>
    <definedName name="_xlnm._FilterDatabase" localSheetId="3" hidden="1">'10月4W'!$A$8:$T$8</definedName>
    <definedName name="_xlnm._FilterDatabase" localSheetId="4" hidden="1">'11月2W'!$A$8:$T$8</definedName>
    <definedName name="_xlnm._FilterDatabase" localSheetId="5" hidden="1">'11月3W'!$A$8:$T$8</definedName>
    <definedName name="_xlnm._FilterDatabase" localSheetId="0" hidden="1">'1年アスリート_第▼週'!$A$8:$T$8</definedName>
    <definedName name="_xlnm._FilterDatabase" localSheetId="1" hidden="1">'9月4W'!$A$8:$T$8</definedName>
    <definedName name="_xlnm.Print_Area" localSheetId="2">'10月3W'!$B$1:$S$40</definedName>
    <definedName name="_xlnm.Print_Area" localSheetId="3">'10月4W'!$B$1:$S$40</definedName>
    <definedName name="_xlnm.Print_Area" localSheetId="4">'11月2W'!$B$1:$S$40</definedName>
    <definedName name="_xlnm.Print_Area" localSheetId="5">'11月3W'!$B$1:$S$40</definedName>
    <definedName name="_xlnm.Print_Area" localSheetId="0">'1年アスリート_第▼週'!$B$1:$S$40</definedName>
    <definedName name="_xlnm.Print_Area" localSheetId="1">'9月4W'!$B$1:$S$40</definedName>
  </definedNames>
  <calcPr calcId="162913"/>
</workbook>
</file>

<file path=xl/calcChain.xml><?xml version="1.0" encoding="utf-8"?>
<calcChain xmlns="http://schemas.openxmlformats.org/spreadsheetml/2006/main">
  <c r="I39" i="119" l="1"/>
  <c r="J39" i="119" s="1"/>
  <c r="J38" i="119"/>
  <c r="B38" i="119"/>
  <c r="J37" i="119"/>
  <c r="J36" i="119"/>
  <c r="J35" i="119"/>
  <c r="J34" i="119"/>
  <c r="J33" i="119"/>
  <c r="J32" i="119"/>
  <c r="J31" i="119"/>
  <c r="J30" i="119"/>
  <c r="J29" i="119"/>
  <c r="J28" i="119"/>
  <c r="J27" i="119"/>
  <c r="J26" i="119"/>
  <c r="J25" i="119"/>
  <c r="J24" i="119"/>
  <c r="J23" i="119"/>
  <c r="J22" i="119"/>
  <c r="J21" i="119"/>
  <c r="J20" i="119"/>
  <c r="J19" i="119"/>
  <c r="J18" i="119"/>
  <c r="J17" i="119"/>
  <c r="J16" i="119"/>
  <c r="J15" i="119"/>
  <c r="J14" i="119"/>
  <c r="J13" i="119"/>
  <c r="J12" i="119"/>
  <c r="J11" i="119"/>
  <c r="J10" i="119"/>
  <c r="J9" i="119"/>
  <c r="K8" i="119"/>
  <c r="O4" i="119"/>
  <c r="N4" i="119"/>
  <c r="M4" i="119"/>
  <c r="O3" i="119"/>
  <c r="N3" i="119"/>
  <c r="M3" i="119"/>
  <c r="I39" i="118" l="1"/>
  <c r="J39" i="118" s="1"/>
  <c r="J38" i="118"/>
  <c r="B38" i="118"/>
  <c r="J37" i="118"/>
  <c r="J36" i="118"/>
  <c r="J35" i="118"/>
  <c r="J34" i="118"/>
  <c r="J33" i="118"/>
  <c r="J32" i="118"/>
  <c r="J31" i="118"/>
  <c r="J30" i="118"/>
  <c r="J29" i="118"/>
  <c r="J28" i="118"/>
  <c r="J27" i="118"/>
  <c r="J26" i="118"/>
  <c r="J25" i="118"/>
  <c r="J24" i="118"/>
  <c r="J23" i="118"/>
  <c r="J22" i="118"/>
  <c r="J21" i="118"/>
  <c r="J20" i="118"/>
  <c r="J19" i="118"/>
  <c r="J18" i="118"/>
  <c r="J17" i="118"/>
  <c r="J16" i="118"/>
  <c r="J15" i="118"/>
  <c r="J14" i="118"/>
  <c r="J13" i="118"/>
  <c r="J12" i="118"/>
  <c r="J11" i="118"/>
  <c r="J10" i="118"/>
  <c r="J9" i="118"/>
  <c r="K8" i="118"/>
  <c r="O4" i="118"/>
  <c r="N4" i="118"/>
  <c r="M4" i="118"/>
  <c r="O3" i="118"/>
  <c r="N3" i="118"/>
  <c r="M3" i="118"/>
  <c r="I39" i="117" l="1"/>
  <c r="J39" i="117" s="1"/>
  <c r="J38" i="117"/>
  <c r="B38" i="117"/>
  <c r="J37" i="117"/>
  <c r="J36" i="117"/>
  <c r="J35" i="117"/>
  <c r="J34" i="117"/>
  <c r="J33" i="117"/>
  <c r="J32" i="117"/>
  <c r="J31" i="117"/>
  <c r="J30" i="117"/>
  <c r="J29" i="117"/>
  <c r="J28" i="117"/>
  <c r="J27" i="117"/>
  <c r="J26" i="117"/>
  <c r="J25" i="117"/>
  <c r="J24" i="117"/>
  <c r="J23" i="117"/>
  <c r="J22" i="117"/>
  <c r="J21" i="117"/>
  <c r="J20" i="117"/>
  <c r="J19" i="117"/>
  <c r="J18" i="117"/>
  <c r="J17" i="117"/>
  <c r="J16" i="117"/>
  <c r="J15" i="117"/>
  <c r="J14" i="117"/>
  <c r="J13" i="117"/>
  <c r="J12" i="117"/>
  <c r="J11" i="117"/>
  <c r="J10" i="117"/>
  <c r="J9" i="117"/>
  <c r="I8" i="117"/>
  <c r="K8" i="117" s="1"/>
  <c r="O4" i="117"/>
  <c r="N4" i="117"/>
  <c r="M4" i="117"/>
  <c r="O3" i="117"/>
  <c r="N3" i="117"/>
  <c r="M3" i="117"/>
  <c r="I39" i="116" l="1"/>
  <c r="J39" i="116" s="1"/>
  <c r="J38" i="116"/>
  <c r="B38" i="116"/>
  <c r="J37" i="116"/>
  <c r="J36" i="116"/>
  <c r="J35" i="116"/>
  <c r="J34" i="116"/>
  <c r="J33" i="116"/>
  <c r="J32" i="116"/>
  <c r="J31" i="116"/>
  <c r="J30" i="116"/>
  <c r="J29" i="116"/>
  <c r="J28" i="116"/>
  <c r="J27" i="116"/>
  <c r="J26" i="116"/>
  <c r="J25" i="116"/>
  <c r="J24" i="116"/>
  <c r="J23" i="116"/>
  <c r="J22" i="116"/>
  <c r="J21" i="116"/>
  <c r="J20" i="116"/>
  <c r="J19" i="116"/>
  <c r="J18" i="116"/>
  <c r="J17" i="116"/>
  <c r="J16" i="116"/>
  <c r="J15" i="116"/>
  <c r="J14" i="116"/>
  <c r="J13" i="116"/>
  <c r="J12" i="116"/>
  <c r="J11" i="116"/>
  <c r="J10" i="116"/>
  <c r="J9" i="116"/>
  <c r="I8" i="116"/>
  <c r="K8" i="116" s="1"/>
  <c r="O4" i="116"/>
  <c r="N4" i="116"/>
  <c r="M4" i="116"/>
  <c r="O3" i="116"/>
  <c r="N3" i="116"/>
  <c r="M3" i="116"/>
  <c r="I39" i="115" l="1"/>
  <c r="J39" i="115" s="1"/>
  <c r="J38" i="115"/>
  <c r="B38" i="115"/>
  <c r="J37" i="115"/>
  <c r="J36" i="115"/>
  <c r="J35" i="115"/>
  <c r="J34" i="115"/>
  <c r="J33" i="115"/>
  <c r="J32" i="115"/>
  <c r="J31" i="115"/>
  <c r="J30" i="115"/>
  <c r="J29" i="115"/>
  <c r="J28" i="115"/>
  <c r="J27" i="115"/>
  <c r="J26" i="115"/>
  <c r="J25" i="115"/>
  <c r="J24" i="115"/>
  <c r="J23" i="115"/>
  <c r="J22" i="115"/>
  <c r="J21" i="115"/>
  <c r="J20" i="115"/>
  <c r="J19" i="115"/>
  <c r="J18" i="115"/>
  <c r="J17" i="115"/>
  <c r="J16" i="115"/>
  <c r="J15" i="115"/>
  <c r="J14" i="115"/>
  <c r="J13" i="115"/>
  <c r="J12" i="115"/>
  <c r="J11" i="115"/>
  <c r="J10" i="115"/>
  <c r="J9" i="115"/>
  <c r="I8" i="115"/>
  <c r="K8" i="115" s="1"/>
  <c r="O4" i="115"/>
  <c r="N4" i="115"/>
  <c r="M4" i="115"/>
  <c r="O3" i="115"/>
  <c r="N3" i="115"/>
  <c r="M3" i="115"/>
  <c r="H39" i="114" l="1"/>
  <c r="I8" i="114" l="1"/>
  <c r="J33" i="114" l="1"/>
  <c r="J32" i="114"/>
  <c r="J31" i="114"/>
  <c r="J30" i="114"/>
  <c r="J29" i="114"/>
  <c r="O4" i="114" l="1"/>
  <c r="O3" i="114"/>
  <c r="N3" i="114"/>
  <c r="N4" i="114"/>
  <c r="M4" i="114"/>
  <c r="M3" i="114"/>
  <c r="B38" i="114" l="1"/>
  <c r="I39" i="114" l="1"/>
  <c r="J38" i="114"/>
  <c r="J37" i="114"/>
  <c r="J36" i="114"/>
  <c r="J35" i="114"/>
  <c r="J34" i="114"/>
  <c r="J28" i="114"/>
  <c r="J27" i="114"/>
  <c r="J26" i="114"/>
  <c r="J25" i="114"/>
  <c r="J24" i="114"/>
  <c r="J23" i="114"/>
  <c r="J22" i="114"/>
  <c r="J21" i="114"/>
  <c r="J20" i="114"/>
  <c r="J19" i="114"/>
  <c r="J18" i="114"/>
  <c r="J17" i="114"/>
  <c r="J16" i="114"/>
  <c r="J15" i="114"/>
  <c r="J14" i="114"/>
  <c r="J13" i="114"/>
  <c r="J12" i="114"/>
  <c r="J11" i="114"/>
  <c r="J10" i="114"/>
  <c r="J9" i="114"/>
  <c r="K8" i="114"/>
  <c r="J39" i="114" l="1"/>
</calcChain>
</file>

<file path=xl/sharedStrings.xml><?xml version="1.0" encoding="utf-8"?>
<sst xmlns="http://schemas.openxmlformats.org/spreadsheetml/2006/main" count="276" uniqueCount="41">
  <si>
    <t>学番</t>
    <phoneticPr fontId="3"/>
  </si>
  <si>
    <t>氏名</t>
    <rPh sb="0" eb="2">
      <t>シメイ</t>
    </rPh>
    <phoneticPr fontId="3"/>
  </si>
  <si>
    <t>読み</t>
    <rPh sb="0" eb="1">
      <t>ヨ</t>
    </rPh>
    <phoneticPr fontId="3"/>
  </si>
  <si>
    <t>出　席　率　一　覧</t>
    <rPh sb="0" eb="1">
      <t>デ</t>
    </rPh>
    <rPh sb="2" eb="3">
      <t>セキ</t>
    </rPh>
    <rPh sb="4" eb="5">
      <t>リツ</t>
    </rPh>
    <rPh sb="6" eb="7">
      <t>イチ</t>
    </rPh>
    <rPh sb="8" eb="9">
      <t>ラン</t>
    </rPh>
    <phoneticPr fontId="3"/>
  </si>
  <si>
    <t xml:space="preserve">出席率　= </t>
    <rPh sb="0" eb="2">
      <t>シュッセキ</t>
    </rPh>
    <rPh sb="2" eb="3">
      <t>リツ</t>
    </rPh>
    <phoneticPr fontId="3"/>
  </si>
  <si>
    <t>↑</t>
    <phoneticPr fontId="3"/>
  </si>
  <si>
    <t>　→</t>
    <phoneticPr fontId="3"/>
  </si>
  <si>
    <t>　　↓</t>
    <phoneticPr fontId="3"/>
  </si>
  <si>
    <t>65% 以下</t>
    <rPh sb="4" eb="6">
      <t>イカ</t>
    </rPh>
    <phoneticPr fontId="3"/>
  </si>
  <si>
    <t>75.0% ～ 79.9%</t>
    <phoneticPr fontId="3"/>
  </si>
  <si>
    <t>65.0% ～ 74.9%</t>
    <phoneticPr fontId="3"/>
  </si>
  <si>
    <t>№</t>
    <phoneticPr fontId="3"/>
  </si>
  <si>
    <t>平均</t>
    <rPh sb="0" eb="2">
      <t>ヘイキン</t>
    </rPh>
    <phoneticPr fontId="3"/>
  </si>
  <si>
    <t>傾向</t>
    <rPh sb="0" eb="2">
      <t>ケイコウ</t>
    </rPh>
    <phoneticPr fontId="3"/>
  </si>
  <si>
    <t>欠課時数</t>
  </si>
  <si>
    <t>授業時数</t>
    <phoneticPr fontId="3"/>
  </si>
  <si>
    <t>全授業時間</t>
    <phoneticPr fontId="3"/>
  </si>
  <si>
    <t>（　全授業時間　- 欠席した授業時間　）</t>
    <phoneticPr fontId="3"/>
  </si>
  <si>
    <t>課程</t>
    <rPh sb="0" eb="2">
      <t>カテイ</t>
    </rPh>
    <phoneticPr fontId="3"/>
  </si>
  <si>
    <t>2年コース</t>
    <rPh sb="1" eb="2">
      <t>ネン</t>
    </rPh>
    <phoneticPr fontId="3"/>
  </si>
  <si>
    <t>3年コース</t>
    <rPh sb="1" eb="2">
      <t>ネン</t>
    </rPh>
    <phoneticPr fontId="3"/>
  </si>
  <si>
    <t>月</t>
    <rPh sb="0" eb="1">
      <t>ツキ</t>
    </rPh>
    <phoneticPr fontId="3"/>
  </si>
  <si>
    <t>85% 以下</t>
    <phoneticPr fontId="3"/>
  </si>
  <si>
    <t>学科 or コース</t>
    <rPh sb="0" eb="2">
      <t>ガッカ</t>
    </rPh>
    <phoneticPr fontId="3"/>
  </si>
  <si>
    <t>1年　ビジネスライセンス学科、ITメディア学科、メディアコミュニケーション・スポーツテクノロジ―（ｅスポーツコース）</t>
    <rPh sb="1" eb="2">
      <t>ネン</t>
    </rPh>
    <rPh sb="21" eb="23">
      <t>ガッカ</t>
    </rPh>
    <phoneticPr fontId="3"/>
  </si>
  <si>
    <t>ITメディア学科</t>
    <rPh sb="6" eb="8">
      <t>ガッカ</t>
    </rPh>
    <phoneticPr fontId="3"/>
  </si>
  <si>
    <t>工藤　祐大</t>
  </si>
  <si>
    <t>クドウ　ユウダイ</t>
  </si>
  <si>
    <t>青木　未歩</t>
  </si>
  <si>
    <t>アオキ　ミホ</t>
  </si>
  <si>
    <t>坂本　司</t>
  </si>
  <si>
    <t>サカモト　ツカサ</t>
  </si>
  <si>
    <t>宮本　希</t>
  </si>
  <si>
    <t>ミヤモト　ノゾミ</t>
  </si>
  <si>
    <t>峯　雅弥</t>
  </si>
  <si>
    <t>ミネ　ミヤビ</t>
  </si>
  <si>
    <t>青木　魅空</t>
  </si>
  <si>
    <t>アオキ　ミソラ</t>
  </si>
  <si>
    <t>星野　陽斗</t>
  </si>
  <si>
    <t>ホシノ　ハルト</t>
  </si>
  <si>
    <t>eスポーツコース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</si>
</sst>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#,##0.0_ "/>
  </numFmts>
  <fonts count="31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9"/>
      <color rgb="FFFF0000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sz val="9"/>
      <color rgb="FFFF0000"/>
      <name val="ＭＳ Ｐゴシック"/>
      <family val="2"/>
      <charset val="128"/>
      <scheme val="minor"/>
    </font>
    <font>
      <sz val="9"/>
      <name val="ＭＳ Ｐゴシック"/>
      <family val="2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6FF66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tted">
        <color indexed="64"/>
      </bottom>
      <diagonal/>
    </border>
  </borders>
  <cellStyleXfs count="50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" fillId="0" borderId="0">
      <alignment vertical="center"/>
    </xf>
    <xf numFmtId="0" fontId="2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30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12" borderId="31" applyNumberFormat="0" applyFont="0" applyAlignment="0" applyProtection="0">
      <alignment vertical="center"/>
    </xf>
    <xf numFmtId="0" fontId="9" fillId="12" borderId="31" applyNumberFormat="0" applyFont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10" borderId="2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22" fillId="10" borderId="2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9" borderId="2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6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9" fontId="8" fillId="4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8" fillId="0" borderId="0" xfId="0" applyNumberFormat="1" applyFont="1" applyFill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56" fontId="5" fillId="2" borderId="21" xfId="0" applyNumberFormat="1" applyFont="1" applyFill="1" applyBorder="1" applyAlignment="1">
      <alignment horizontal="center" vertical="center"/>
    </xf>
    <xf numFmtId="0" fontId="5" fillId="0" borderId="21" xfId="0" applyNumberFormat="1" applyFont="1" applyFill="1" applyBorder="1" applyAlignment="1">
      <alignment horizontal="center" vertical="center"/>
    </xf>
    <xf numFmtId="177" fontId="4" fillId="0" borderId="7" xfId="0" applyNumberFormat="1" applyFont="1" applyFill="1" applyBorder="1" applyAlignment="1">
      <alignment horizontal="center" vertical="center"/>
    </xf>
    <xf numFmtId="177" fontId="4" fillId="0" borderId="11" xfId="0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177" fontId="4" fillId="0" borderId="19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176" fontId="5" fillId="0" borderId="22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 shrinkToFit="1"/>
    </xf>
    <xf numFmtId="0" fontId="5" fillId="0" borderId="9" xfId="0" applyFont="1" applyFill="1" applyBorder="1" applyAlignment="1">
      <alignment vertical="center" shrinkToFit="1"/>
    </xf>
    <xf numFmtId="0" fontId="5" fillId="0" borderId="13" xfId="0" applyFont="1" applyFill="1" applyBorder="1" applyAlignment="1">
      <alignment vertical="center" shrinkToFit="1"/>
    </xf>
    <xf numFmtId="0" fontId="5" fillId="0" borderId="17" xfId="0" applyFont="1" applyFill="1" applyBorder="1" applyAlignment="1">
      <alignment vertical="center" shrinkToFit="1"/>
    </xf>
    <xf numFmtId="0" fontId="4" fillId="2" borderId="23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10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4" fillId="2" borderId="33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34" xfId="0" applyFont="1" applyFill="1" applyBorder="1">
      <alignment vertical="center"/>
    </xf>
    <xf numFmtId="56" fontId="5" fillId="2" borderId="34" xfId="0" applyNumberFormat="1" applyFont="1" applyFill="1" applyBorder="1" applyAlignment="1">
      <alignment horizontal="center" vertical="center"/>
    </xf>
    <xf numFmtId="0" fontId="5" fillId="37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vertical="center" shrinkToFit="1"/>
    </xf>
    <xf numFmtId="0" fontId="4" fillId="0" borderId="17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3" xfId="0" applyFont="1" applyBorder="1">
      <alignment vertical="center"/>
    </xf>
    <xf numFmtId="0" fontId="27" fillId="0" borderId="0" xfId="0" applyFont="1">
      <alignment vertical="center"/>
    </xf>
    <xf numFmtId="0" fontId="27" fillId="0" borderId="0" xfId="0" applyFont="1" applyFill="1">
      <alignment vertical="center"/>
    </xf>
    <xf numFmtId="0" fontId="26" fillId="0" borderId="0" xfId="0" applyFont="1">
      <alignment vertical="center"/>
    </xf>
    <xf numFmtId="176" fontId="5" fillId="0" borderId="5" xfId="0" applyNumberFormat="1" applyFont="1" applyFill="1" applyBorder="1" applyAlignment="1">
      <alignment horizontal="center" vertical="center"/>
    </xf>
    <xf numFmtId="176" fontId="5" fillId="0" borderId="9" xfId="0" applyNumberFormat="1" applyFont="1" applyFill="1" applyBorder="1" applyAlignment="1">
      <alignment horizontal="center" vertical="center"/>
    </xf>
    <xf numFmtId="176" fontId="5" fillId="0" borderId="13" xfId="0" applyNumberFormat="1" applyFont="1" applyFill="1" applyBorder="1" applyAlignment="1">
      <alignment horizontal="center" vertical="center"/>
    </xf>
    <xf numFmtId="176" fontId="5" fillId="0" borderId="35" xfId="0" applyNumberFormat="1" applyFont="1" applyFill="1" applyBorder="1" applyAlignment="1">
      <alignment horizontal="center" vertical="center"/>
    </xf>
    <xf numFmtId="56" fontId="5" fillId="2" borderId="36" xfId="0" applyNumberFormat="1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177" fontId="30" fillId="0" borderId="11" xfId="0" applyNumberFormat="1" applyFont="1" applyFill="1" applyBorder="1" applyAlignment="1">
      <alignment horizontal="center" vertical="center"/>
    </xf>
    <xf numFmtId="176" fontId="5" fillId="0" borderId="6" xfId="0" applyNumberFormat="1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176" fontId="5" fillId="0" borderId="14" xfId="0" applyNumberFormat="1" applyFont="1" applyFill="1" applyBorder="1" applyAlignment="1">
      <alignment horizontal="center" vertical="center"/>
    </xf>
    <xf numFmtId="176" fontId="5" fillId="0" borderId="37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</cellXfs>
  <cellStyles count="50">
    <cellStyle name="20% - アクセント 1 2" xfId="6"/>
    <cellStyle name="20% - アクセント 2 2" xfId="7"/>
    <cellStyle name="20% - アクセント 3 2" xfId="8"/>
    <cellStyle name="20% - アクセント 4 2" xfId="9"/>
    <cellStyle name="20% - アクセント 5 2" xfId="10"/>
    <cellStyle name="20% - アクセント 6 2" xfId="11"/>
    <cellStyle name="40% - アクセント 1 2" xfId="12"/>
    <cellStyle name="40% - アクセント 2 2" xfId="13"/>
    <cellStyle name="40% - アクセント 3 2" xfId="14"/>
    <cellStyle name="40% - アクセント 4 2" xfId="15"/>
    <cellStyle name="40% - アクセント 5 2" xfId="16"/>
    <cellStyle name="40% - アクセント 6 2" xfId="17"/>
    <cellStyle name="60% - アクセント 1 2" xfId="18"/>
    <cellStyle name="60% - アクセント 2 2" xfId="19"/>
    <cellStyle name="60% - アクセント 3 2" xfId="20"/>
    <cellStyle name="60% - アクセント 4 2" xfId="21"/>
    <cellStyle name="60% - アクセント 5 2" xfId="22"/>
    <cellStyle name="60% - アクセント 6 2" xfId="23"/>
    <cellStyle name="アクセント 1 2" xfId="24"/>
    <cellStyle name="アクセント 2 2" xfId="25"/>
    <cellStyle name="アクセント 3 2" xfId="26"/>
    <cellStyle name="アクセント 4 2" xfId="27"/>
    <cellStyle name="アクセント 5 2" xfId="28"/>
    <cellStyle name="アクセント 6 2" xfId="29"/>
    <cellStyle name="タイトル 2" xfId="30"/>
    <cellStyle name="チェック セル 2" xfId="31"/>
    <cellStyle name="どちらでもない 2" xfId="32"/>
    <cellStyle name="パーセント 2" xfId="2"/>
    <cellStyle name="メモ 2" xfId="33"/>
    <cellStyle name="メモ 2 2" xfId="34"/>
    <cellStyle name="リンク セル 2" xfId="35"/>
    <cellStyle name="悪い 2" xfId="36"/>
    <cellStyle name="計算 2" xfId="37"/>
    <cellStyle name="警告文 2" xfId="38"/>
    <cellStyle name="桁区切り 2" xfId="3"/>
    <cellStyle name="見出し 1 2" xfId="39"/>
    <cellStyle name="見出し 2 2" xfId="40"/>
    <cellStyle name="見出し 3 2" xfId="41"/>
    <cellStyle name="見出し 4 2" xfId="42"/>
    <cellStyle name="集計 2" xfId="43"/>
    <cellStyle name="出力 2" xfId="44"/>
    <cellStyle name="説明文 2" xfId="45"/>
    <cellStyle name="入力 2" xfId="46"/>
    <cellStyle name="標準" xfId="0" builtinId="0"/>
    <cellStyle name="標準 2" xfId="4"/>
    <cellStyle name="標準 2 2" xfId="47"/>
    <cellStyle name="標準 3" xfId="5"/>
    <cellStyle name="標準 4" xfId="1"/>
    <cellStyle name="標準 4 2" xfId="48"/>
    <cellStyle name="良い 2" xfId="49"/>
  </cellStyles>
  <dxfs count="180"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66FF"/>
      <color rgb="FFFFFF66"/>
      <color rgb="FFFFFF99"/>
      <color rgb="FF99FF99"/>
      <color rgb="FF99FFCC"/>
      <color rgb="FF66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0"/>
  <sheetViews>
    <sheetView zoomScaleNormal="100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I15" sqref="I15"/>
    </sheetView>
  </sheetViews>
  <sheetFormatPr defaultColWidth="9" defaultRowHeight="11.25" outlineLevelCol="1" x14ac:dyDescent="0.15"/>
  <cols>
    <col min="1" max="1" width="13.37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7" width="8.875" style="1" customWidth="1"/>
    <col min="8" max="9" width="9" style="1" customWidth="1"/>
    <col min="10" max="10" width="5.875" style="44" customWidth="1"/>
    <col min="11" max="11" width="7.5" style="8" customWidth="1"/>
    <col min="12" max="15" width="2.625" style="44" customWidth="1"/>
    <col min="16" max="16" width="3.25" style="46" bestFit="1" customWidth="1"/>
    <col min="17" max="20" width="2.625" style="44" customWidth="1"/>
    <col min="21" max="16384" width="9" style="44"/>
  </cols>
  <sheetData>
    <row r="1" spans="1:18" ht="17.25" x14ac:dyDescent="0.15">
      <c r="D1" s="68" t="s">
        <v>3</v>
      </c>
      <c r="E1" s="68"/>
      <c r="F1" s="68"/>
      <c r="G1" s="68"/>
    </row>
    <row r="2" spans="1:18" ht="12" thickBot="1" x14ac:dyDescent="0.2">
      <c r="D2" s="1"/>
      <c r="E2" s="1"/>
      <c r="H2" s="4" t="s">
        <v>8</v>
      </c>
    </row>
    <row r="3" spans="1:18" s="2" customFormat="1" x14ac:dyDescent="0.15">
      <c r="B3" s="1"/>
      <c r="D3" s="69" t="s">
        <v>4</v>
      </c>
      <c r="E3" s="23" t="s">
        <v>17</v>
      </c>
      <c r="H3" s="7" t="s">
        <v>10</v>
      </c>
      <c r="J3" s="44" t="s">
        <v>5</v>
      </c>
      <c r="K3" s="15" t="s">
        <v>15</v>
      </c>
      <c r="M3" s="44">
        <f>COUNTIF(M$9:M$38,"=2")</f>
        <v>0</v>
      </c>
      <c r="N3" s="44">
        <f>COUNTIF(N$9:N$38,"=2")</f>
        <v>0</v>
      </c>
      <c r="O3" s="44">
        <f>COUNTIF(O$9:O$38,"=2")</f>
        <v>0</v>
      </c>
      <c r="P3" s="46"/>
      <c r="Q3" s="44" t="s">
        <v>19</v>
      </c>
      <c r="R3" s="44"/>
    </row>
    <row r="4" spans="1:18" s="2" customFormat="1" ht="12" thickBot="1" x14ac:dyDescent="0.2">
      <c r="B4" s="1"/>
      <c r="D4" s="69"/>
      <c r="E4" s="22" t="s">
        <v>16</v>
      </c>
      <c r="H4" s="5" t="s">
        <v>9</v>
      </c>
      <c r="I4" s="1"/>
      <c r="J4" s="2" t="s">
        <v>6</v>
      </c>
      <c r="K4" s="17">
        <v>20</v>
      </c>
      <c r="M4" s="44">
        <f>COUNTIF(M$9:M$38,"=3")</f>
        <v>0</v>
      </c>
      <c r="N4" s="44">
        <f>COUNTIF(N$9:N$38,"=3")</f>
        <v>0</v>
      </c>
      <c r="O4" s="44">
        <f>COUNTIF(O$9:O$38,"=3")</f>
        <v>0</v>
      </c>
      <c r="P4" s="46"/>
      <c r="Q4" s="44" t="s">
        <v>20</v>
      </c>
      <c r="R4" s="44"/>
    </row>
    <row r="5" spans="1:18" x14ac:dyDescent="0.15">
      <c r="H5" s="43" t="s">
        <v>22</v>
      </c>
      <c r="J5" s="3" t="s">
        <v>7</v>
      </c>
    </row>
    <row r="6" spans="1:18" ht="12" thickBot="1" x14ac:dyDescent="0.2">
      <c r="F6" s="9"/>
      <c r="G6" s="9"/>
      <c r="J6" s="3"/>
    </row>
    <row r="7" spans="1:18" ht="12" thickBot="1" x14ac:dyDescent="0.2">
      <c r="C7" s="44" t="s">
        <v>24</v>
      </c>
      <c r="K7" s="15" t="s">
        <v>14</v>
      </c>
      <c r="M7" s="44" t="s">
        <v>18</v>
      </c>
    </row>
    <row r="8" spans="1:18" ht="12" thickBot="1" x14ac:dyDescent="0.2">
      <c r="A8" s="39" t="s">
        <v>23</v>
      </c>
      <c r="B8" s="39" t="s">
        <v>11</v>
      </c>
      <c r="C8" s="40" t="s">
        <v>0</v>
      </c>
      <c r="D8" s="41" t="s">
        <v>1</v>
      </c>
      <c r="E8" s="41" t="s">
        <v>2</v>
      </c>
      <c r="F8" s="42">
        <v>44394</v>
      </c>
      <c r="G8" s="42">
        <v>44401</v>
      </c>
      <c r="H8" s="57">
        <v>44429</v>
      </c>
      <c r="I8" s="57">
        <f>H8+7</f>
        <v>44436</v>
      </c>
      <c r="J8" s="11" t="s">
        <v>13</v>
      </c>
      <c r="K8" s="16">
        <f>I8</f>
        <v>44436</v>
      </c>
      <c r="M8" s="44">
        <v>4</v>
      </c>
      <c r="N8" s="44">
        <v>10</v>
      </c>
      <c r="O8" s="44">
        <v>1</v>
      </c>
      <c r="P8" s="46" t="s">
        <v>21</v>
      </c>
    </row>
    <row r="9" spans="1:18" x14ac:dyDescent="0.15">
      <c r="A9" s="24" t="s">
        <v>25</v>
      </c>
      <c r="B9" s="24"/>
      <c r="C9" s="26">
        <v>20001</v>
      </c>
      <c r="D9" s="30" t="s">
        <v>26</v>
      </c>
      <c r="E9" s="30" t="s">
        <v>27</v>
      </c>
      <c r="F9" s="53">
        <v>0.98599999999999999</v>
      </c>
      <c r="G9" s="53">
        <v>0.98666666666666669</v>
      </c>
      <c r="H9" s="61">
        <v>0.98765432098765427</v>
      </c>
      <c r="I9" s="61">
        <v>0.98765432098765427</v>
      </c>
      <c r="J9" s="35" t="str">
        <f t="shared" ref="J9:J39" si="0">IF(H9&lt;I9,$J$3,IF(H9=I9,$J$4,$J$5))</f>
        <v>　→</v>
      </c>
      <c r="K9" s="18">
        <v>4</v>
      </c>
      <c r="M9" s="47"/>
      <c r="N9" s="47"/>
      <c r="O9" s="47"/>
      <c r="Q9" s="50"/>
    </row>
    <row r="10" spans="1:18" x14ac:dyDescent="0.15">
      <c r="A10" s="12" t="s">
        <v>25</v>
      </c>
      <c r="B10" s="12"/>
      <c r="C10" s="27">
        <v>20029</v>
      </c>
      <c r="D10" s="31" t="s">
        <v>28</v>
      </c>
      <c r="E10" s="31" t="s">
        <v>29</v>
      </c>
      <c r="F10" s="54">
        <v>1</v>
      </c>
      <c r="G10" s="54">
        <v>1</v>
      </c>
      <c r="H10" s="62">
        <v>1</v>
      </c>
      <c r="I10" s="62">
        <v>1</v>
      </c>
      <c r="J10" s="37" t="str">
        <f t="shared" si="0"/>
        <v>　→</v>
      </c>
      <c r="K10" s="19">
        <v>0</v>
      </c>
      <c r="M10" s="48"/>
      <c r="N10" s="48"/>
      <c r="O10" s="48"/>
      <c r="Q10" s="50"/>
    </row>
    <row r="11" spans="1:18" x14ac:dyDescent="0.15">
      <c r="A11" s="12" t="s">
        <v>25</v>
      </c>
      <c r="B11" s="12"/>
      <c r="C11" s="27">
        <v>20073</v>
      </c>
      <c r="D11" s="31" t="s">
        <v>30</v>
      </c>
      <c r="E11" s="31" t="s">
        <v>31</v>
      </c>
      <c r="F11" s="54">
        <v>0.997</v>
      </c>
      <c r="G11" s="54">
        <v>0.997</v>
      </c>
      <c r="H11" s="62">
        <v>0.99691358024691357</v>
      </c>
      <c r="I11" s="62">
        <v>0.99691358024691357</v>
      </c>
      <c r="J11" s="37" t="str">
        <f t="shared" si="0"/>
        <v>　→</v>
      </c>
      <c r="K11" s="19">
        <v>1</v>
      </c>
      <c r="M11" s="48"/>
      <c r="N11" s="48"/>
      <c r="O11" s="48"/>
      <c r="Q11" s="52"/>
    </row>
    <row r="12" spans="1:18" x14ac:dyDescent="0.15">
      <c r="A12" s="12"/>
      <c r="B12" s="12"/>
      <c r="C12" s="27"/>
      <c r="D12" s="31"/>
      <c r="E12" s="31"/>
      <c r="F12" s="54"/>
      <c r="G12" s="54"/>
      <c r="H12" s="62"/>
      <c r="I12" s="62"/>
      <c r="J12" s="37" t="str">
        <f t="shared" si="0"/>
        <v>　→</v>
      </c>
      <c r="K12" s="19"/>
      <c r="M12" s="48"/>
      <c r="N12" s="48"/>
      <c r="O12" s="48"/>
      <c r="Q12" s="50"/>
    </row>
    <row r="13" spans="1:18" x14ac:dyDescent="0.15">
      <c r="A13" s="12"/>
      <c r="B13" s="12"/>
      <c r="C13" s="28"/>
      <c r="D13" s="32"/>
      <c r="E13" s="32"/>
      <c r="F13" s="55"/>
      <c r="G13" s="55"/>
      <c r="H13" s="63"/>
      <c r="I13" s="63"/>
      <c r="J13" s="38" t="str">
        <f t="shared" si="0"/>
        <v>　→</v>
      </c>
      <c r="K13" s="20"/>
      <c r="M13" s="49"/>
      <c r="N13" s="49"/>
      <c r="O13" s="49"/>
      <c r="Q13" s="58"/>
    </row>
    <row r="14" spans="1:18" x14ac:dyDescent="0.15">
      <c r="A14" s="65" t="s">
        <v>40</v>
      </c>
      <c r="B14" s="14"/>
      <c r="C14" s="29">
        <v>19055</v>
      </c>
      <c r="D14" s="33" t="s">
        <v>32</v>
      </c>
      <c r="E14" s="33" t="s">
        <v>33</v>
      </c>
      <c r="F14" s="56">
        <v>0.47099999999999997</v>
      </c>
      <c r="G14" s="56">
        <v>0.44769874476987448</v>
      </c>
      <c r="H14" s="64">
        <v>0.44400000000000001</v>
      </c>
      <c r="I14" s="64">
        <v>0.44400000000000001</v>
      </c>
      <c r="J14" s="36" t="str">
        <f t="shared" si="0"/>
        <v>　→</v>
      </c>
      <c r="K14" s="21">
        <v>286</v>
      </c>
      <c r="M14" s="47"/>
      <c r="N14" s="47"/>
      <c r="O14" s="47"/>
      <c r="Q14" s="58"/>
    </row>
    <row r="15" spans="1:18" x14ac:dyDescent="0.15">
      <c r="A15" s="66" t="s">
        <v>40</v>
      </c>
      <c r="B15" s="12"/>
      <c r="C15" s="27">
        <v>20020</v>
      </c>
      <c r="D15" s="31" t="s">
        <v>34</v>
      </c>
      <c r="E15" s="31" t="s">
        <v>35</v>
      </c>
      <c r="F15" s="54">
        <v>1</v>
      </c>
      <c r="G15" s="54">
        <v>0.98326359832635979</v>
      </c>
      <c r="H15" s="62">
        <v>0.98399999999999999</v>
      </c>
      <c r="I15" s="62">
        <v>0.98399999999999999</v>
      </c>
      <c r="J15" s="37" t="str">
        <f t="shared" si="0"/>
        <v>　→</v>
      </c>
      <c r="K15" s="19">
        <v>8</v>
      </c>
      <c r="M15" s="48"/>
      <c r="N15" s="48"/>
      <c r="O15" s="48"/>
      <c r="Q15" s="58"/>
    </row>
    <row r="16" spans="1:18" x14ac:dyDescent="0.15">
      <c r="A16" s="66" t="s">
        <v>40</v>
      </c>
      <c r="B16" s="12"/>
      <c r="C16" s="27">
        <v>20059</v>
      </c>
      <c r="D16" s="31" t="s">
        <v>36</v>
      </c>
      <c r="E16" s="31" t="s">
        <v>37</v>
      </c>
      <c r="F16" s="54">
        <v>0.88405797101449279</v>
      </c>
      <c r="G16" s="54">
        <v>0.86610878661087864</v>
      </c>
      <c r="H16" s="62">
        <v>0.875</v>
      </c>
      <c r="I16" s="62">
        <v>0.875</v>
      </c>
      <c r="J16" s="37" t="str">
        <f t="shared" si="0"/>
        <v>　→</v>
      </c>
      <c r="K16" s="60">
        <v>64</v>
      </c>
      <c r="M16" s="48"/>
      <c r="N16" s="48"/>
      <c r="O16" s="48"/>
      <c r="Q16" s="50"/>
    </row>
    <row r="17" spans="1:17" x14ac:dyDescent="0.15">
      <c r="A17" s="66" t="s">
        <v>40</v>
      </c>
      <c r="B17" s="12"/>
      <c r="C17" s="27">
        <v>20068</v>
      </c>
      <c r="D17" s="31" t="s">
        <v>38</v>
      </c>
      <c r="E17" s="31" t="s">
        <v>39</v>
      </c>
      <c r="F17" s="54">
        <v>0.98309178743961356</v>
      </c>
      <c r="G17" s="54">
        <v>0.9853556485355649</v>
      </c>
      <c r="H17" s="62">
        <v>0.98599999999999999</v>
      </c>
      <c r="I17" s="62">
        <v>0.98599999999999999</v>
      </c>
      <c r="J17" s="37" t="str">
        <f t="shared" si="0"/>
        <v>　→</v>
      </c>
      <c r="K17" s="19">
        <v>7</v>
      </c>
      <c r="M17" s="48"/>
      <c r="N17" s="48"/>
      <c r="O17" s="48"/>
      <c r="Q17" s="52"/>
    </row>
    <row r="18" spans="1:17" x14ac:dyDescent="0.15">
      <c r="A18" s="67"/>
      <c r="B18" s="12"/>
      <c r="C18" s="28"/>
      <c r="D18" s="32"/>
      <c r="E18" s="32"/>
      <c r="F18" s="55"/>
      <c r="G18" s="55"/>
      <c r="H18" s="63"/>
      <c r="I18" s="63"/>
      <c r="J18" s="38" t="str">
        <f t="shared" si="0"/>
        <v>　→</v>
      </c>
      <c r="K18" s="20"/>
      <c r="M18" s="49"/>
      <c r="N18" s="49"/>
      <c r="O18" s="49"/>
      <c r="Q18" s="50"/>
    </row>
    <row r="19" spans="1:17" x14ac:dyDescent="0.15">
      <c r="A19" s="65"/>
      <c r="B19" s="12"/>
      <c r="C19" s="29"/>
      <c r="D19" s="33"/>
      <c r="E19" s="33"/>
      <c r="F19" s="56"/>
      <c r="G19" s="56"/>
      <c r="H19" s="64"/>
      <c r="I19" s="64"/>
      <c r="J19" s="36" t="str">
        <f t="shared" si="0"/>
        <v>　→</v>
      </c>
      <c r="K19" s="21"/>
      <c r="M19" s="47"/>
      <c r="N19" s="47"/>
      <c r="O19" s="47"/>
      <c r="Q19" s="50"/>
    </row>
    <row r="20" spans="1:17" ht="13.5" customHeight="1" x14ac:dyDescent="0.15">
      <c r="A20" s="66"/>
      <c r="B20" s="12"/>
      <c r="C20" s="27"/>
      <c r="D20" s="31"/>
      <c r="E20" s="31"/>
      <c r="F20" s="54"/>
      <c r="G20" s="54"/>
      <c r="H20" s="62"/>
      <c r="I20" s="62"/>
      <c r="J20" s="37" t="str">
        <f t="shared" si="0"/>
        <v>　→</v>
      </c>
      <c r="K20" s="19"/>
      <c r="M20" s="48"/>
      <c r="N20" s="48"/>
      <c r="O20" s="48"/>
      <c r="Q20" s="50"/>
    </row>
    <row r="21" spans="1:17" ht="13.5" customHeight="1" x14ac:dyDescent="0.15">
      <c r="A21" s="66"/>
      <c r="B21" s="12"/>
      <c r="C21" s="27"/>
      <c r="D21" s="31"/>
      <c r="E21" s="31"/>
      <c r="F21" s="54"/>
      <c r="G21" s="54"/>
      <c r="H21" s="62"/>
      <c r="I21" s="62"/>
      <c r="J21" s="37" t="str">
        <f t="shared" si="0"/>
        <v>　→</v>
      </c>
      <c r="K21" s="19"/>
      <c r="M21" s="48"/>
      <c r="N21" s="48"/>
      <c r="O21" s="48"/>
      <c r="Q21" s="59"/>
    </row>
    <row r="22" spans="1:17" ht="13.5" customHeight="1" x14ac:dyDescent="0.15">
      <c r="A22" s="66"/>
      <c r="B22" s="12"/>
      <c r="C22" s="27"/>
      <c r="D22" s="31"/>
      <c r="E22" s="31"/>
      <c r="F22" s="54"/>
      <c r="G22" s="54"/>
      <c r="H22" s="62"/>
      <c r="I22" s="62"/>
      <c r="J22" s="37" t="str">
        <f t="shared" si="0"/>
        <v>　→</v>
      </c>
      <c r="K22" s="19"/>
      <c r="M22" s="48"/>
      <c r="N22" s="48"/>
      <c r="O22" s="48"/>
      <c r="Q22" s="50"/>
    </row>
    <row r="23" spans="1:17" ht="14.25" customHeight="1" x14ac:dyDescent="0.15">
      <c r="A23" s="67"/>
      <c r="B23" s="12"/>
      <c r="C23" s="28"/>
      <c r="D23" s="32"/>
      <c r="E23" s="32"/>
      <c r="F23" s="55"/>
      <c r="G23" s="55"/>
      <c r="H23" s="63"/>
      <c r="I23" s="63"/>
      <c r="J23" s="38" t="str">
        <f t="shared" si="0"/>
        <v>　→</v>
      </c>
      <c r="K23" s="20"/>
      <c r="M23" s="49"/>
      <c r="N23" s="49"/>
      <c r="O23" s="49"/>
      <c r="Q23" s="50"/>
    </row>
    <row r="24" spans="1:17" x14ac:dyDescent="0.15">
      <c r="A24" s="65"/>
      <c r="B24" s="12"/>
      <c r="C24" s="29"/>
      <c r="D24" s="33"/>
      <c r="E24" s="33"/>
      <c r="F24" s="56"/>
      <c r="G24" s="56"/>
      <c r="H24" s="64"/>
      <c r="I24" s="64"/>
      <c r="J24" s="36" t="str">
        <f t="shared" si="0"/>
        <v>　→</v>
      </c>
      <c r="K24" s="21"/>
      <c r="M24" s="47"/>
      <c r="N24" s="47"/>
      <c r="O24" s="47"/>
      <c r="Q24" s="52"/>
    </row>
    <row r="25" spans="1:17" s="45" customFormat="1" x14ac:dyDescent="0.15">
      <c r="A25" s="66"/>
      <c r="B25" s="12"/>
      <c r="C25" s="27"/>
      <c r="D25" s="31"/>
      <c r="E25" s="31"/>
      <c r="F25" s="54"/>
      <c r="G25" s="54"/>
      <c r="H25" s="62"/>
      <c r="I25" s="62"/>
      <c r="J25" s="37" t="str">
        <f t="shared" si="0"/>
        <v>　→</v>
      </c>
      <c r="K25" s="19"/>
      <c r="M25" s="48"/>
      <c r="N25" s="48"/>
      <c r="O25" s="48"/>
      <c r="P25" s="46"/>
      <c r="Q25" s="51"/>
    </row>
    <row r="26" spans="1:17" x14ac:dyDescent="0.15">
      <c r="A26" s="12"/>
      <c r="B26" s="12"/>
      <c r="C26" s="27"/>
      <c r="D26" s="31"/>
      <c r="E26" s="31"/>
      <c r="F26" s="54"/>
      <c r="G26" s="54"/>
      <c r="H26" s="62"/>
      <c r="I26" s="62"/>
      <c r="J26" s="37" t="str">
        <f t="shared" si="0"/>
        <v>　→</v>
      </c>
      <c r="K26" s="19"/>
      <c r="M26" s="48"/>
      <c r="N26" s="48"/>
      <c r="O26" s="48"/>
      <c r="Q26" s="50"/>
    </row>
    <row r="27" spans="1:17" x14ac:dyDescent="0.15">
      <c r="A27" s="12"/>
      <c r="B27" s="12"/>
      <c r="C27" s="27"/>
      <c r="D27" s="31"/>
      <c r="E27" s="31"/>
      <c r="F27" s="54"/>
      <c r="G27" s="54"/>
      <c r="H27" s="62"/>
      <c r="I27" s="62"/>
      <c r="J27" s="37" t="str">
        <f t="shared" si="0"/>
        <v>　→</v>
      </c>
      <c r="K27" s="19"/>
      <c r="M27" s="48"/>
      <c r="N27" s="48"/>
      <c r="O27" s="48"/>
      <c r="Q27" s="52"/>
    </row>
    <row r="28" spans="1:17" x14ac:dyDescent="0.15">
      <c r="A28" s="13"/>
      <c r="B28" s="13"/>
      <c r="C28" s="28"/>
      <c r="D28" s="32"/>
      <c r="E28" s="32"/>
      <c r="F28" s="55"/>
      <c r="G28" s="55"/>
      <c r="H28" s="63"/>
      <c r="I28" s="63"/>
      <c r="J28" s="38" t="str">
        <f t="shared" si="0"/>
        <v>　→</v>
      </c>
      <c r="K28" s="20"/>
      <c r="M28" s="49"/>
      <c r="N28" s="49"/>
      <c r="O28" s="49"/>
      <c r="Q28" s="50"/>
    </row>
    <row r="29" spans="1:17" x14ac:dyDescent="0.15">
      <c r="A29" s="65"/>
      <c r="B29" s="12"/>
      <c r="C29" s="29"/>
      <c r="D29" s="33"/>
      <c r="E29" s="33"/>
      <c r="F29" s="56"/>
      <c r="G29" s="56"/>
      <c r="H29" s="64"/>
      <c r="I29" s="64"/>
      <c r="J29" s="36" t="str">
        <f t="shared" ref="J29:J33" si="1">IF(H29&lt;I29,$J$3,IF(H29=I29,$J$4,$J$5))</f>
        <v>　→</v>
      </c>
      <c r="K29" s="21"/>
      <c r="M29" s="47"/>
      <c r="N29" s="47"/>
      <c r="O29" s="47"/>
      <c r="Q29" s="52"/>
    </row>
    <row r="30" spans="1:17" s="45" customFormat="1" x14ac:dyDescent="0.15">
      <c r="A30" s="66"/>
      <c r="B30" s="12"/>
      <c r="C30" s="27"/>
      <c r="D30" s="31"/>
      <c r="E30" s="31"/>
      <c r="F30" s="54"/>
      <c r="G30" s="54"/>
      <c r="H30" s="62"/>
      <c r="I30" s="62"/>
      <c r="J30" s="37" t="str">
        <f t="shared" si="1"/>
        <v>　→</v>
      </c>
      <c r="K30" s="19"/>
      <c r="M30" s="48"/>
      <c r="N30" s="48"/>
      <c r="O30" s="48"/>
      <c r="P30" s="46"/>
      <c r="Q30" s="51"/>
    </row>
    <row r="31" spans="1:17" x14ac:dyDescent="0.15">
      <c r="A31" s="66"/>
      <c r="B31" s="12"/>
      <c r="C31" s="27"/>
      <c r="D31" s="31"/>
      <c r="E31" s="31"/>
      <c r="F31" s="54"/>
      <c r="G31" s="54"/>
      <c r="H31" s="62"/>
      <c r="I31" s="62"/>
      <c r="J31" s="37" t="str">
        <f t="shared" si="1"/>
        <v>　→</v>
      </c>
      <c r="K31" s="19"/>
      <c r="M31" s="48"/>
      <c r="N31" s="48"/>
      <c r="O31" s="48"/>
      <c r="Q31" s="50"/>
    </row>
    <row r="32" spans="1:17" x14ac:dyDescent="0.15">
      <c r="A32" s="66"/>
      <c r="B32" s="12"/>
      <c r="C32" s="27"/>
      <c r="D32" s="31"/>
      <c r="E32" s="31"/>
      <c r="F32" s="54"/>
      <c r="G32" s="54"/>
      <c r="H32" s="62"/>
      <c r="I32" s="62"/>
      <c r="J32" s="37" t="str">
        <f t="shared" si="1"/>
        <v>　→</v>
      </c>
      <c r="K32" s="19"/>
      <c r="M32" s="48"/>
      <c r="N32" s="48"/>
      <c r="O32" s="48"/>
      <c r="Q32" s="52"/>
    </row>
    <row r="33" spans="1:17" x14ac:dyDescent="0.15">
      <c r="A33" s="67"/>
      <c r="B33" s="13"/>
      <c r="C33" s="28"/>
      <c r="D33" s="32"/>
      <c r="E33" s="32"/>
      <c r="F33" s="55"/>
      <c r="G33" s="55"/>
      <c r="H33" s="63"/>
      <c r="I33" s="63"/>
      <c r="J33" s="38" t="str">
        <f t="shared" si="1"/>
        <v>　→</v>
      </c>
      <c r="K33" s="20"/>
      <c r="M33" s="49"/>
      <c r="N33" s="49"/>
      <c r="O33" s="49"/>
      <c r="Q33" s="50"/>
    </row>
    <row r="34" spans="1:17" x14ac:dyDescent="0.15">
      <c r="A34" s="14"/>
      <c r="B34" s="14"/>
      <c r="C34" s="29"/>
      <c r="D34" s="33"/>
      <c r="E34" s="33"/>
      <c r="F34" s="56"/>
      <c r="G34" s="56"/>
      <c r="H34" s="64"/>
      <c r="I34" s="64"/>
      <c r="J34" s="36" t="str">
        <f t="shared" si="0"/>
        <v>　→</v>
      </c>
      <c r="K34" s="21"/>
      <c r="M34" s="47"/>
      <c r="N34" s="47"/>
      <c r="O34" s="47"/>
      <c r="Q34" s="52"/>
    </row>
    <row r="35" spans="1:17" x14ac:dyDescent="0.15">
      <c r="A35" s="12"/>
      <c r="B35" s="12"/>
      <c r="C35" s="27"/>
      <c r="D35" s="31"/>
      <c r="E35" s="31"/>
      <c r="F35" s="54"/>
      <c r="G35" s="54"/>
      <c r="H35" s="62"/>
      <c r="I35" s="62"/>
      <c r="J35" s="37" t="str">
        <f t="shared" si="0"/>
        <v>　→</v>
      </c>
      <c r="K35" s="19"/>
      <c r="M35" s="48"/>
      <c r="N35" s="48"/>
      <c r="O35" s="48"/>
      <c r="Q35" s="50"/>
    </row>
    <row r="36" spans="1:17" x14ac:dyDescent="0.15">
      <c r="A36" s="12"/>
      <c r="B36" s="12"/>
      <c r="C36" s="27"/>
      <c r="D36" s="31"/>
      <c r="E36" s="31"/>
      <c r="F36" s="54"/>
      <c r="G36" s="54"/>
      <c r="H36" s="62"/>
      <c r="I36" s="62"/>
      <c r="J36" s="37" t="str">
        <f t="shared" si="0"/>
        <v>　→</v>
      </c>
      <c r="K36" s="19"/>
      <c r="M36" s="48"/>
      <c r="N36" s="48"/>
      <c r="O36" s="48"/>
      <c r="Q36" s="52"/>
    </row>
    <row r="37" spans="1:17" x14ac:dyDescent="0.15">
      <c r="A37" s="12"/>
      <c r="B37" s="12"/>
      <c r="C37" s="27"/>
      <c r="D37" s="31"/>
      <c r="E37" s="31"/>
      <c r="F37" s="54"/>
      <c r="G37" s="54"/>
      <c r="H37" s="62"/>
      <c r="I37" s="62"/>
      <c r="J37" s="37" t="str">
        <f t="shared" si="0"/>
        <v>　→</v>
      </c>
      <c r="K37" s="19"/>
      <c r="M37" s="48"/>
      <c r="N37" s="48"/>
      <c r="O37" s="48"/>
      <c r="Q37" s="50"/>
    </row>
    <row r="38" spans="1:17" ht="12" thickBot="1" x14ac:dyDescent="0.2">
      <c r="A38" s="13"/>
      <c r="B38" s="13" t="str">
        <f t="shared" ref="B38" si="2">IF(C38&lt;&gt;"",B37+1,"")</f>
        <v/>
      </c>
      <c r="C38" s="28"/>
      <c r="D38" s="32"/>
      <c r="E38" s="32"/>
      <c r="F38" s="55"/>
      <c r="G38" s="55"/>
      <c r="H38" s="63"/>
      <c r="I38" s="63"/>
      <c r="J38" s="38" t="str">
        <f t="shared" si="0"/>
        <v>　→</v>
      </c>
      <c r="K38" s="20"/>
      <c r="M38" s="49"/>
      <c r="N38" s="49"/>
      <c r="O38" s="49"/>
      <c r="Q38" s="50"/>
    </row>
    <row r="39" spans="1:17" ht="12" thickBot="1" x14ac:dyDescent="0.2">
      <c r="E39" s="34" t="s">
        <v>12</v>
      </c>
      <c r="F39" s="25">
        <v>0.90302139406487247</v>
      </c>
      <c r="G39" s="25">
        <v>0.89515620641562066</v>
      </c>
      <c r="H39" s="25">
        <f>AVERAGE(H9:H38)</f>
        <v>0.89622398589065255</v>
      </c>
      <c r="I39" s="25">
        <f>AVERAGE(I9:I38)</f>
        <v>0.89622398589065255</v>
      </c>
      <c r="J39" s="10" t="str">
        <f t="shared" si="0"/>
        <v>　→</v>
      </c>
      <c r="Q39" s="50"/>
    </row>
    <row r="40" spans="1:17" x14ac:dyDescent="0.15">
      <c r="F40" s="6"/>
      <c r="G40" s="6"/>
      <c r="H40" s="6"/>
      <c r="I40" s="6"/>
      <c r="Q40" s="50"/>
    </row>
  </sheetData>
  <autoFilter ref="A8:T8"/>
  <mergeCells count="2">
    <mergeCell ref="D1:G1"/>
    <mergeCell ref="D3:D4"/>
  </mergeCells>
  <phoneticPr fontId="3"/>
  <conditionalFormatting sqref="J22 J27 J37">
    <cfRule type="expression" dxfId="179" priority="878">
      <formula>H22&gt;I22</formula>
    </cfRule>
  </conditionalFormatting>
  <conditionalFormatting sqref="J10:J18">
    <cfRule type="expression" dxfId="178" priority="877">
      <formula>H10&gt;I10</formula>
    </cfRule>
  </conditionalFormatting>
  <conditionalFormatting sqref="J39">
    <cfRule type="expression" dxfId="177" priority="876">
      <formula>H39&gt;I39</formula>
    </cfRule>
  </conditionalFormatting>
  <conditionalFormatting sqref="F39:I39">
    <cfRule type="expression" dxfId="176" priority="872">
      <formula>AND(0.75&lt;=F39,F39&lt;0.8)</formula>
    </cfRule>
    <cfRule type="expression" dxfId="175" priority="873">
      <formula>AND(0.65 &lt;= F39,F39&lt;0.75)</formula>
    </cfRule>
    <cfRule type="expression" dxfId="174" priority="874">
      <formula>F39 &lt; 0.65</formula>
    </cfRule>
  </conditionalFormatting>
  <conditionalFormatting sqref="J19:J20">
    <cfRule type="expression" dxfId="173" priority="856">
      <formula>H19&gt;I19</formula>
    </cfRule>
  </conditionalFormatting>
  <conditionalFormatting sqref="J9">
    <cfRule type="expression" dxfId="172" priority="855">
      <formula>H9&gt;I9</formula>
    </cfRule>
  </conditionalFormatting>
  <conditionalFormatting sqref="J21">
    <cfRule type="expression" dxfId="171" priority="854">
      <formula>H21&gt;I21</formula>
    </cfRule>
  </conditionalFormatting>
  <conditionalFormatting sqref="J23">
    <cfRule type="expression" dxfId="170" priority="853">
      <formula>H23&gt;I23</formula>
    </cfRule>
  </conditionalFormatting>
  <conditionalFormatting sqref="J24:J25">
    <cfRule type="expression" dxfId="169" priority="850">
      <formula>H24&gt;I24</formula>
    </cfRule>
  </conditionalFormatting>
  <conditionalFormatting sqref="J26">
    <cfRule type="expression" dxfId="168" priority="849">
      <formula>H26&gt;I26</formula>
    </cfRule>
  </conditionalFormatting>
  <conditionalFormatting sqref="J28">
    <cfRule type="expression" dxfId="167" priority="848">
      <formula>H28&gt;I28</formula>
    </cfRule>
  </conditionalFormatting>
  <conditionalFormatting sqref="J34:J35">
    <cfRule type="expression" dxfId="166" priority="847">
      <formula>H34&gt;I34</formula>
    </cfRule>
  </conditionalFormatting>
  <conditionalFormatting sqref="J36">
    <cfRule type="expression" dxfId="165" priority="846">
      <formula>H36&gt;I36</formula>
    </cfRule>
  </conditionalFormatting>
  <conditionalFormatting sqref="J38">
    <cfRule type="expression" dxfId="164" priority="845">
      <formula>H38&gt;I38</formula>
    </cfRule>
  </conditionalFormatting>
  <conditionalFormatting sqref="M9:O28 M34:O38">
    <cfRule type="cellIs" dxfId="163" priority="777" operator="equal">
      <formula>2</formula>
    </cfRule>
  </conditionalFormatting>
  <conditionalFormatting sqref="F9:I28 F34:I38">
    <cfRule type="expression" dxfId="162" priority="433">
      <formula>F9 &lt; 0.65</formula>
    </cfRule>
    <cfRule type="expression" dxfId="161" priority="434">
      <formula>AND(0.65 &lt;= F9,F9&lt;0.75)</formula>
    </cfRule>
    <cfRule type="expression" dxfId="160" priority="435">
      <formula>AND(0.75&lt;=F9,F9&lt;0.8)</formula>
    </cfRule>
  </conditionalFormatting>
  <conditionalFormatting sqref="F9:I28 F34:I38">
    <cfRule type="expression" dxfId="159" priority="436" stopIfTrue="1">
      <formula>F9 &lt; 0.85</formula>
    </cfRule>
  </conditionalFormatting>
  <conditionalFormatting sqref="J32">
    <cfRule type="expression" dxfId="158" priority="9">
      <formula>H32&gt;I32</formula>
    </cfRule>
  </conditionalFormatting>
  <conditionalFormatting sqref="J29:J30">
    <cfRule type="expression" dxfId="157" priority="8">
      <formula>H29&gt;I29</formula>
    </cfRule>
  </conditionalFormatting>
  <conditionalFormatting sqref="J31">
    <cfRule type="expression" dxfId="156" priority="7">
      <formula>H31&gt;I31</formula>
    </cfRule>
  </conditionalFormatting>
  <conditionalFormatting sqref="J33">
    <cfRule type="expression" dxfId="155" priority="6">
      <formula>H33&gt;I33</formula>
    </cfRule>
  </conditionalFormatting>
  <conditionalFormatting sqref="M29:O33">
    <cfRule type="cellIs" dxfId="154" priority="5" operator="equal">
      <formula>2</formula>
    </cfRule>
  </conditionalFormatting>
  <conditionalFormatting sqref="F29:I33">
    <cfRule type="expression" dxfId="153" priority="1">
      <formula>F29 &lt; 0.65</formula>
    </cfRule>
    <cfRule type="expression" dxfId="152" priority="2">
      <formula>AND(0.65 &lt;= F29,F29&lt;0.75)</formula>
    </cfRule>
    <cfRule type="expression" dxfId="151" priority="3">
      <formula>AND(0.75&lt;=F29,F29&lt;0.8)</formula>
    </cfRule>
  </conditionalFormatting>
  <conditionalFormatting sqref="F29:I33">
    <cfRule type="expression" dxfId="150" priority="4" stopIfTrue="1">
      <formula>F29 &lt; 0.85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0"/>
  <sheetViews>
    <sheetView zoomScaleNormal="100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K21" sqref="K21"/>
    </sheetView>
  </sheetViews>
  <sheetFormatPr defaultColWidth="9" defaultRowHeight="11.25" outlineLevelCol="1" x14ac:dyDescent="0.15"/>
  <cols>
    <col min="1" max="1" width="13.37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7" width="8.875" style="1" customWidth="1"/>
    <col min="8" max="9" width="9" style="1" customWidth="1"/>
    <col min="10" max="10" width="5.875" style="44" customWidth="1"/>
    <col min="11" max="11" width="7.5" style="8" customWidth="1"/>
    <col min="12" max="15" width="2.625" style="44" customWidth="1"/>
    <col min="16" max="16" width="3.25" style="46" bestFit="1" customWidth="1"/>
    <col min="17" max="20" width="2.625" style="44" customWidth="1"/>
    <col min="21" max="16384" width="9" style="44"/>
  </cols>
  <sheetData>
    <row r="1" spans="1:18" ht="17.25" x14ac:dyDescent="0.15">
      <c r="D1" s="68" t="s">
        <v>3</v>
      </c>
      <c r="E1" s="68"/>
      <c r="F1" s="68"/>
      <c r="G1" s="68"/>
    </row>
    <row r="2" spans="1:18" ht="12" thickBot="1" x14ac:dyDescent="0.2">
      <c r="D2" s="1"/>
      <c r="E2" s="1"/>
      <c r="H2" s="4" t="s">
        <v>8</v>
      </c>
    </row>
    <row r="3" spans="1:18" s="2" customFormat="1" x14ac:dyDescent="0.15">
      <c r="B3" s="1"/>
      <c r="D3" s="69" t="s">
        <v>4</v>
      </c>
      <c r="E3" s="23" t="s">
        <v>17</v>
      </c>
      <c r="H3" s="7" t="s">
        <v>10</v>
      </c>
      <c r="J3" s="44" t="s">
        <v>5</v>
      </c>
      <c r="K3" s="15" t="s">
        <v>15</v>
      </c>
      <c r="M3" s="44">
        <f>COUNTIF(M$9:M$38,"=2")</f>
        <v>0</v>
      </c>
      <c r="N3" s="44">
        <f>COUNTIF(N$9:N$38,"=2")</f>
        <v>0</v>
      </c>
      <c r="O3" s="44">
        <f>COUNTIF(O$9:O$38,"=2")</f>
        <v>0</v>
      </c>
      <c r="P3" s="46"/>
      <c r="Q3" s="44" t="s">
        <v>19</v>
      </c>
      <c r="R3" s="44"/>
    </row>
    <row r="4" spans="1:18" s="2" customFormat="1" ht="12" thickBot="1" x14ac:dyDescent="0.2">
      <c r="B4" s="1"/>
      <c r="D4" s="69"/>
      <c r="E4" s="22" t="s">
        <v>16</v>
      </c>
      <c r="H4" s="5" t="s">
        <v>9</v>
      </c>
      <c r="I4" s="1"/>
      <c r="J4" s="2" t="s">
        <v>6</v>
      </c>
      <c r="K4" s="17">
        <v>20</v>
      </c>
      <c r="M4" s="44">
        <f>COUNTIF(M$9:M$38,"=3")</f>
        <v>0</v>
      </c>
      <c r="N4" s="44">
        <f>COUNTIF(N$9:N$38,"=3")</f>
        <v>0</v>
      </c>
      <c r="O4" s="44">
        <f>COUNTIF(O$9:O$38,"=3")</f>
        <v>0</v>
      </c>
      <c r="P4" s="46"/>
      <c r="Q4" s="44" t="s">
        <v>20</v>
      </c>
      <c r="R4" s="44"/>
    </row>
    <row r="5" spans="1:18" x14ac:dyDescent="0.15">
      <c r="H5" s="43" t="s">
        <v>22</v>
      </c>
      <c r="J5" s="3" t="s">
        <v>7</v>
      </c>
    </row>
    <row r="6" spans="1:18" ht="12" thickBot="1" x14ac:dyDescent="0.2">
      <c r="F6" s="9"/>
      <c r="G6" s="9"/>
      <c r="J6" s="3"/>
    </row>
    <row r="7" spans="1:18" ht="12" thickBot="1" x14ac:dyDescent="0.2">
      <c r="C7" s="44" t="s">
        <v>24</v>
      </c>
      <c r="K7" s="15" t="s">
        <v>14</v>
      </c>
      <c r="M7" s="44" t="s">
        <v>18</v>
      </c>
    </row>
    <row r="8" spans="1:18" ht="12" thickBot="1" x14ac:dyDescent="0.2">
      <c r="A8" s="39" t="s">
        <v>23</v>
      </c>
      <c r="B8" s="39" t="s">
        <v>11</v>
      </c>
      <c r="C8" s="40" t="s">
        <v>0</v>
      </c>
      <c r="D8" s="41" t="s">
        <v>1</v>
      </c>
      <c r="E8" s="41" t="s">
        <v>2</v>
      </c>
      <c r="F8" s="42">
        <v>44401</v>
      </c>
      <c r="G8" s="42">
        <v>44429</v>
      </c>
      <c r="H8" s="57">
        <v>44436</v>
      </c>
      <c r="I8" s="57">
        <f>H8+7</f>
        <v>44443</v>
      </c>
      <c r="J8" s="11" t="s">
        <v>13</v>
      </c>
      <c r="K8" s="16">
        <f>I8</f>
        <v>44443</v>
      </c>
      <c r="M8" s="44">
        <v>4</v>
      </c>
      <c r="N8" s="44">
        <v>10</v>
      </c>
      <c r="O8" s="44">
        <v>1</v>
      </c>
      <c r="P8" s="46" t="s">
        <v>21</v>
      </c>
    </row>
    <row r="9" spans="1:18" x14ac:dyDescent="0.15">
      <c r="A9" s="24" t="s">
        <v>25</v>
      </c>
      <c r="B9" s="24"/>
      <c r="C9" s="26">
        <v>20001</v>
      </c>
      <c r="D9" s="30" t="s">
        <v>26</v>
      </c>
      <c r="E9" s="30" t="s">
        <v>27</v>
      </c>
      <c r="F9" s="53">
        <v>0.98666666666666669</v>
      </c>
      <c r="G9" s="53">
        <v>0.98765432098765427</v>
      </c>
      <c r="H9" s="61">
        <v>0.98765432098765427</v>
      </c>
      <c r="I9" s="61">
        <v>0.98899999999999999</v>
      </c>
      <c r="J9" s="35" t="str">
        <f t="shared" ref="J9:J39" si="0">IF(H9&lt;I9,$J$3,IF(H9=I9,$J$4,$J$5))</f>
        <v>↑</v>
      </c>
      <c r="K9" s="18">
        <v>4</v>
      </c>
      <c r="M9" s="47"/>
      <c r="N9" s="47"/>
      <c r="O9" s="47"/>
      <c r="Q9" s="50"/>
    </row>
    <row r="10" spans="1:18" x14ac:dyDescent="0.15">
      <c r="A10" s="12" t="s">
        <v>25</v>
      </c>
      <c r="B10" s="12"/>
      <c r="C10" s="27">
        <v>20029</v>
      </c>
      <c r="D10" s="31" t="s">
        <v>28</v>
      </c>
      <c r="E10" s="31" t="s">
        <v>29</v>
      </c>
      <c r="F10" s="54">
        <v>1</v>
      </c>
      <c r="G10" s="54">
        <v>1</v>
      </c>
      <c r="H10" s="62">
        <v>1</v>
      </c>
      <c r="I10" s="62">
        <v>0.97799999999999998</v>
      </c>
      <c r="J10" s="37" t="str">
        <f t="shared" si="0"/>
        <v>　　↓</v>
      </c>
      <c r="K10" s="19">
        <v>8</v>
      </c>
      <c r="M10" s="48"/>
      <c r="N10" s="48"/>
      <c r="O10" s="48"/>
      <c r="Q10" s="50"/>
    </row>
    <row r="11" spans="1:18" x14ac:dyDescent="0.15">
      <c r="A11" s="12" t="s">
        <v>25</v>
      </c>
      <c r="B11" s="12"/>
      <c r="C11" s="27">
        <v>20073</v>
      </c>
      <c r="D11" s="31" t="s">
        <v>30</v>
      </c>
      <c r="E11" s="31" t="s">
        <v>31</v>
      </c>
      <c r="F11" s="54">
        <v>0.997</v>
      </c>
      <c r="G11" s="54">
        <v>0.99691358024691357</v>
      </c>
      <c r="H11" s="62">
        <v>0.99691358024691357</v>
      </c>
      <c r="I11" s="62">
        <v>0.995</v>
      </c>
      <c r="J11" s="37" t="str">
        <f t="shared" si="0"/>
        <v>　　↓</v>
      </c>
      <c r="K11" s="19">
        <v>2</v>
      </c>
      <c r="M11" s="48"/>
      <c r="N11" s="48"/>
      <c r="O11" s="48"/>
      <c r="Q11" s="52"/>
    </row>
    <row r="12" spans="1:18" x14ac:dyDescent="0.15">
      <c r="A12" s="12"/>
      <c r="B12" s="12"/>
      <c r="C12" s="27"/>
      <c r="D12" s="31"/>
      <c r="E12" s="31"/>
      <c r="F12" s="54"/>
      <c r="G12" s="54"/>
      <c r="H12" s="62"/>
      <c r="I12" s="62"/>
      <c r="J12" s="37" t="str">
        <f t="shared" si="0"/>
        <v>　→</v>
      </c>
      <c r="K12" s="19"/>
      <c r="M12" s="48"/>
      <c r="N12" s="48"/>
      <c r="O12" s="48"/>
      <c r="Q12" s="50"/>
    </row>
    <row r="13" spans="1:18" x14ac:dyDescent="0.15">
      <c r="A13" s="12"/>
      <c r="B13" s="12"/>
      <c r="C13" s="28"/>
      <c r="D13" s="32"/>
      <c r="E13" s="32"/>
      <c r="F13" s="55"/>
      <c r="G13" s="55"/>
      <c r="H13" s="63"/>
      <c r="I13" s="63"/>
      <c r="J13" s="38" t="str">
        <f t="shared" si="0"/>
        <v>　→</v>
      </c>
      <c r="K13" s="20"/>
      <c r="M13" s="49"/>
      <c r="N13" s="49"/>
      <c r="O13" s="49"/>
      <c r="Q13" s="58"/>
    </row>
    <row r="14" spans="1:18" x14ac:dyDescent="0.15">
      <c r="A14" s="65" t="s">
        <v>40</v>
      </c>
      <c r="B14" s="14"/>
      <c r="C14" s="29">
        <v>19055</v>
      </c>
      <c r="D14" s="33" t="s">
        <v>32</v>
      </c>
      <c r="E14" s="33" t="s">
        <v>33</v>
      </c>
      <c r="F14" s="56">
        <v>0.44769874476987448</v>
      </c>
      <c r="G14" s="56">
        <v>0.44400000000000001</v>
      </c>
      <c r="H14" s="64">
        <v>0.44400000000000001</v>
      </c>
      <c r="I14" s="64">
        <v>0.53800000000000003</v>
      </c>
      <c r="J14" s="36" t="str">
        <f t="shared" si="0"/>
        <v>↑</v>
      </c>
      <c r="K14" s="21">
        <v>320</v>
      </c>
      <c r="M14" s="47"/>
      <c r="N14" s="47"/>
      <c r="O14" s="47"/>
      <c r="Q14" s="58"/>
    </row>
    <row r="15" spans="1:18" x14ac:dyDescent="0.15">
      <c r="A15" s="66" t="s">
        <v>40</v>
      </c>
      <c r="B15" s="12"/>
      <c r="C15" s="27">
        <v>20020</v>
      </c>
      <c r="D15" s="31" t="s">
        <v>34</v>
      </c>
      <c r="E15" s="31" t="s">
        <v>35</v>
      </c>
      <c r="F15" s="54">
        <v>0.98326359832635979</v>
      </c>
      <c r="G15" s="54">
        <v>0.98399999999999999</v>
      </c>
      <c r="H15" s="62">
        <v>0.98399999999999999</v>
      </c>
      <c r="I15" s="62">
        <v>0.98599999999999999</v>
      </c>
      <c r="J15" s="37" t="str">
        <f t="shared" si="0"/>
        <v>↑</v>
      </c>
      <c r="K15" s="19">
        <v>8</v>
      </c>
      <c r="M15" s="48"/>
      <c r="N15" s="48"/>
      <c r="O15" s="48"/>
      <c r="Q15" s="58"/>
    </row>
    <row r="16" spans="1:18" x14ac:dyDescent="0.15">
      <c r="A16" s="66" t="s">
        <v>40</v>
      </c>
      <c r="B16" s="12"/>
      <c r="C16" s="27">
        <v>20059</v>
      </c>
      <c r="D16" s="31" t="s">
        <v>36</v>
      </c>
      <c r="E16" s="31" t="s">
        <v>37</v>
      </c>
      <c r="F16" s="54">
        <v>0.86610878661087864</v>
      </c>
      <c r="G16" s="54">
        <v>0.875</v>
      </c>
      <c r="H16" s="62">
        <v>0.875</v>
      </c>
      <c r="I16" s="62">
        <v>0.88900000000000001</v>
      </c>
      <c r="J16" s="37" t="str">
        <f t="shared" si="0"/>
        <v>↑</v>
      </c>
      <c r="K16" s="60">
        <v>64</v>
      </c>
      <c r="M16" s="48"/>
      <c r="N16" s="48"/>
      <c r="O16" s="48"/>
      <c r="Q16" s="50"/>
    </row>
    <row r="17" spans="1:17" x14ac:dyDescent="0.15">
      <c r="A17" s="66" t="s">
        <v>40</v>
      </c>
      <c r="B17" s="12"/>
      <c r="C17" s="27">
        <v>20068</v>
      </c>
      <c r="D17" s="31" t="s">
        <v>38</v>
      </c>
      <c r="E17" s="31" t="s">
        <v>39</v>
      </c>
      <c r="F17" s="54">
        <v>0.9853556485355649</v>
      </c>
      <c r="G17" s="54">
        <v>0.98599999999999999</v>
      </c>
      <c r="H17" s="62">
        <v>0.98599999999999999</v>
      </c>
      <c r="I17" s="62">
        <v>0.98799999999999999</v>
      </c>
      <c r="J17" s="37" t="str">
        <f t="shared" si="0"/>
        <v>↑</v>
      </c>
      <c r="K17" s="19">
        <v>7</v>
      </c>
      <c r="M17" s="48"/>
      <c r="N17" s="48"/>
      <c r="O17" s="48"/>
      <c r="Q17" s="52"/>
    </row>
    <row r="18" spans="1:17" x14ac:dyDescent="0.15">
      <c r="A18" s="67"/>
      <c r="B18" s="12"/>
      <c r="C18" s="28"/>
      <c r="D18" s="32"/>
      <c r="E18" s="32"/>
      <c r="F18" s="55"/>
      <c r="G18" s="55"/>
      <c r="H18" s="63"/>
      <c r="I18" s="63"/>
      <c r="J18" s="38" t="str">
        <f t="shared" si="0"/>
        <v>　→</v>
      </c>
      <c r="K18" s="20"/>
      <c r="M18" s="49"/>
      <c r="N18" s="49"/>
      <c r="O18" s="49"/>
      <c r="Q18" s="50"/>
    </row>
    <row r="19" spans="1:17" x14ac:dyDescent="0.15">
      <c r="A19" s="65"/>
      <c r="B19" s="12"/>
      <c r="C19" s="29"/>
      <c r="D19" s="33"/>
      <c r="E19" s="33"/>
      <c r="F19" s="56"/>
      <c r="G19" s="56"/>
      <c r="H19" s="64"/>
      <c r="I19" s="64"/>
      <c r="J19" s="36" t="str">
        <f t="shared" si="0"/>
        <v>　→</v>
      </c>
      <c r="K19" s="21"/>
      <c r="M19" s="47"/>
      <c r="N19" s="47"/>
      <c r="O19" s="47"/>
      <c r="Q19" s="50"/>
    </row>
    <row r="20" spans="1:17" ht="13.5" customHeight="1" x14ac:dyDescent="0.15">
      <c r="A20" s="66"/>
      <c r="B20" s="12"/>
      <c r="C20" s="27"/>
      <c r="D20" s="31"/>
      <c r="E20" s="31"/>
      <c r="F20" s="54"/>
      <c r="G20" s="54"/>
      <c r="H20" s="62"/>
      <c r="I20" s="62"/>
      <c r="J20" s="37" t="str">
        <f t="shared" si="0"/>
        <v>　→</v>
      </c>
      <c r="K20" s="19"/>
      <c r="M20" s="48"/>
      <c r="N20" s="48"/>
      <c r="O20" s="48"/>
      <c r="Q20" s="50"/>
    </row>
    <row r="21" spans="1:17" ht="13.5" customHeight="1" x14ac:dyDescent="0.15">
      <c r="A21" s="66"/>
      <c r="B21" s="12"/>
      <c r="C21" s="27"/>
      <c r="D21" s="31"/>
      <c r="E21" s="31"/>
      <c r="F21" s="54"/>
      <c r="G21" s="54"/>
      <c r="H21" s="62"/>
      <c r="I21" s="62"/>
      <c r="J21" s="37" t="str">
        <f t="shared" si="0"/>
        <v>　→</v>
      </c>
      <c r="K21" s="19"/>
      <c r="M21" s="48"/>
      <c r="N21" s="48"/>
      <c r="O21" s="48"/>
      <c r="Q21" s="59"/>
    </row>
    <row r="22" spans="1:17" ht="13.5" customHeight="1" x14ac:dyDescent="0.15">
      <c r="A22" s="66"/>
      <c r="B22" s="12"/>
      <c r="C22" s="27"/>
      <c r="D22" s="31"/>
      <c r="E22" s="31"/>
      <c r="F22" s="54"/>
      <c r="G22" s="54"/>
      <c r="H22" s="62"/>
      <c r="I22" s="62"/>
      <c r="J22" s="37" t="str">
        <f t="shared" si="0"/>
        <v>　→</v>
      </c>
      <c r="K22" s="19"/>
      <c r="M22" s="48"/>
      <c r="N22" s="48"/>
      <c r="O22" s="48"/>
      <c r="Q22" s="50"/>
    </row>
    <row r="23" spans="1:17" ht="14.25" customHeight="1" x14ac:dyDescent="0.15">
      <c r="A23" s="67"/>
      <c r="B23" s="12"/>
      <c r="C23" s="28"/>
      <c r="D23" s="32"/>
      <c r="E23" s="32"/>
      <c r="F23" s="55"/>
      <c r="G23" s="55"/>
      <c r="H23" s="63"/>
      <c r="I23" s="63"/>
      <c r="J23" s="38" t="str">
        <f t="shared" si="0"/>
        <v>　→</v>
      </c>
      <c r="K23" s="20"/>
      <c r="M23" s="49"/>
      <c r="N23" s="49"/>
      <c r="O23" s="49"/>
      <c r="Q23" s="50"/>
    </row>
    <row r="24" spans="1:17" x14ac:dyDescent="0.15">
      <c r="A24" s="65"/>
      <c r="B24" s="12"/>
      <c r="C24" s="29"/>
      <c r="D24" s="33"/>
      <c r="E24" s="33"/>
      <c r="F24" s="56"/>
      <c r="G24" s="56"/>
      <c r="H24" s="64"/>
      <c r="I24" s="64"/>
      <c r="J24" s="36" t="str">
        <f t="shared" si="0"/>
        <v>　→</v>
      </c>
      <c r="K24" s="21"/>
      <c r="M24" s="47"/>
      <c r="N24" s="47"/>
      <c r="O24" s="47"/>
      <c r="Q24" s="52"/>
    </row>
    <row r="25" spans="1:17" s="45" customFormat="1" x14ac:dyDescent="0.15">
      <c r="A25" s="66"/>
      <c r="B25" s="12"/>
      <c r="C25" s="27"/>
      <c r="D25" s="31"/>
      <c r="E25" s="31"/>
      <c r="F25" s="54"/>
      <c r="G25" s="54"/>
      <c r="H25" s="62"/>
      <c r="I25" s="62"/>
      <c r="J25" s="37" t="str">
        <f t="shared" si="0"/>
        <v>　→</v>
      </c>
      <c r="K25" s="19"/>
      <c r="M25" s="48"/>
      <c r="N25" s="48"/>
      <c r="O25" s="48"/>
      <c r="P25" s="46"/>
      <c r="Q25" s="51"/>
    </row>
    <row r="26" spans="1:17" x14ac:dyDescent="0.15">
      <c r="A26" s="12"/>
      <c r="B26" s="12"/>
      <c r="C26" s="27"/>
      <c r="D26" s="31"/>
      <c r="E26" s="31"/>
      <c r="F26" s="54"/>
      <c r="G26" s="54"/>
      <c r="H26" s="62"/>
      <c r="I26" s="62"/>
      <c r="J26" s="37" t="str">
        <f t="shared" si="0"/>
        <v>　→</v>
      </c>
      <c r="K26" s="19"/>
      <c r="M26" s="48"/>
      <c r="N26" s="48"/>
      <c r="O26" s="48"/>
      <c r="Q26" s="50"/>
    </row>
    <row r="27" spans="1:17" x14ac:dyDescent="0.15">
      <c r="A27" s="12"/>
      <c r="B27" s="12"/>
      <c r="C27" s="27"/>
      <c r="D27" s="31"/>
      <c r="E27" s="31"/>
      <c r="F27" s="54"/>
      <c r="G27" s="54"/>
      <c r="H27" s="62"/>
      <c r="I27" s="62"/>
      <c r="J27" s="37" t="str">
        <f t="shared" si="0"/>
        <v>　→</v>
      </c>
      <c r="K27" s="19"/>
      <c r="M27" s="48"/>
      <c r="N27" s="48"/>
      <c r="O27" s="48"/>
      <c r="Q27" s="52"/>
    </row>
    <row r="28" spans="1:17" x14ac:dyDescent="0.15">
      <c r="A28" s="13"/>
      <c r="B28" s="13"/>
      <c r="C28" s="28"/>
      <c r="D28" s="32"/>
      <c r="E28" s="32"/>
      <c r="F28" s="55"/>
      <c r="G28" s="55"/>
      <c r="H28" s="63"/>
      <c r="I28" s="63"/>
      <c r="J28" s="38" t="str">
        <f t="shared" si="0"/>
        <v>　→</v>
      </c>
      <c r="K28" s="20"/>
      <c r="M28" s="49"/>
      <c r="N28" s="49"/>
      <c r="O28" s="49"/>
      <c r="Q28" s="50"/>
    </row>
    <row r="29" spans="1:17" x14ac:dyDescent="0.15">
      <c r="A29" s="65"/>
      <c r="B29" s="12"/>
      <c r="C29" s="29"/>
      <c r="D29" s="33"/>
      <c r="E29" s="33"/>
      <c r="F29" s="56"/>
      <c r="G29" s="56"/>
      <c r="H29" s="64"/>
      <c r="I29" s="64"/>
      <c r="J29" s="36" t="str">
        <f t="shared" si="0"/>
        <v>　→</v>
      </c>
      <c r="K29" s="21"/>
      <c r="M29" s="47"/>
      <c r="N29" s="47"/>
      <c r="O29" s="47"/>
      <c r="Q29" s="52"/>
    </row>
    <row r="30" spans="1:17" s="45" customFormat="1" x14ac:dyDescent="0.15">
      <c r="A30" s="66"/>
      <c r="B30" s="12"/>
      <c r="C30" s="27"/>
      <c r="D30" s="31"/>
      <c r="E30" s="31"/>
      <c r="F30" s="54"/>
      <c r="G30" s="54"/>
      <c r="H30" s="62"/>
      <c r="I30" s="62"/>
      <c r="J30" s="37" t="str">
        <f t="shared" si="0"/>
        <v>　→</v>
      </c>
      <c r="K30" s="19"/>
      <c r="M30" s="48"/>
      <c r="N30" s="48"/>
      <c r="O30" s="48"/>
      <c r="P30" s="46"/>
      <c r="Q30" s="51"/>
    </row>
    <row r="31" spans="1:17" x14ac:dyDescent="0.15">
      <c r="A31" s="66"/>
      <c r="B31" s="12"/>
      <c r="C31" s="27"/>
      <c r="D31" s="31"/>
      <c r="E31" s="31"/>
      <c r="F31" s="54"/>
      <c r="G31" s="54"/>
      <c r="H31" s="62"/>
      <c r="I31" s="62"/>
      <c r="J31" s="37" t="str">
        <f t="shared" si="0"/>
        <v>　→</v>
      </c>
      <c r="K31" s="19"/>
      <c r="M31" s="48"/>
      <c r="N31" s="48"/>
      <c r="O31" s="48"/>
      <c r="Q31" s="50"/>
    </row>
    <row r="32" spans="1:17" x14ac:dyDescent="0.15">
      <c r="A32" s="66"/>
      <c r="B32" s="12"/>
      <c r="C32" s="27"/>
      <c r="D32" s="31"/>
      <c r="E32" s="31"/>
      <c r="F32" s="54"/>
      <c r="G32" s="54"/>
      <c r="H32" s="62"/>
      <c r="I32" s="62"/>
      <c r="J32" s="37" t="str">
        <f t="shared" si="0"/>
        <v>　→</v>
      </c>
      <c r="K32" s="19"/>
      <c r="M32" s="48"/>
      <c r="N32" s="48"/>
      <c r="O32" s="48"/>
      <c r="Q32" s="52"/>
    </row>
    <row r="33" spans="1:17" x14ac:dyDescent="0.15">
      <c r="A33" s="67"/>
      <c r="B33" s="13"/>
      <c r="C33" s="28"/>
      <c r="D33" s="32"/>
      <c r="E33" s="32"/>
      <c r="F33" s="55"/>
      <c r="G33" s="55"/>
      <c r="H33" s="63"/>
      <c r="I33" s="63"/>
      <c r="J33" s="38" t="str">
        <f t="shared" si="0"/>
        <v>　→</v>
      </c>
      <c r="K33" s="20"/>
      <c r="M33" s="49"/>
      <c r="N33" s="49"/>
      <c r="O33" s="49"/>
      <c r="Q33" s="50"/>
    </row>
    <row r="34" spans="1:17" x14ac:dyDescent="0.15">
      <c r="A34" s="14"/>
      <c r="B34" s="14"/>
      <c r="C34" s="29"/>
      <c r="D34" s="33"/>
      <c r="E34" s="33"/>
      <c r="F34" s="56"/>
      <c r="G34" s="56"/>
      <c r="H34" s="64"/>
      <c r="I34" s="64"/>
      <c r="J34" s="36" t="str">
        <f t="shared" si="0"/>
        <v>　→</v>
      </c>
      <c r="K34" s="21"/>
      <c r="M34" s="47"/>
      <c r="N34" s="47"/>
      <c r="O34" s="47"/>
      <c r="Q34" s="52"/>
    </row>
    <row r="35" spans="1:17" x14ac:dyDescent="0.15">
      <c r="A35" s="12"/>
      <c r="B35" s="12"/>
      <c r="C35" s="27"/>
      <c r="D35" s="31"/>
      <c r="E35" s="31"/>
      <c r="F35" s="54"/>
      <c r="G35" s="54"/>
      <c r="H35" s="62"/>
      <c r="I35" s="62"/>
      <c r="J35" s="37" t="str">
        <f t="shared" si="0"/>
        <v>　→</v>
      </c>
      <c r="K35" s="19"/>
      <c r="M35" s="48"/>
      <c r="N35" s="48"/>
      <c r="O35" s="48"/>
      <c r="Q35" s="50"/>
    </row>
    <row r="36" spans="1:17" x14ac:dyDescent="0.15">
      <c r="A36" s="12"/>
      <c r="B36" s="12"/>
      <c r="C36" s="27"/>
      <c r="D36" s="31"/>
      <c r="E36" s="31"/>
      <c r="F36" s="54"/>
      <c r="G36" s="54"/>
      <c r="H36" s="62"/>
      <c r="I36" s="62"/>
      <c r="J36" s="37" t="str">
        <f t="shared" si="0"/>
        <v>　→</v>
      </c>
      <c r="K36" s="19"/>
      <c r="M36" s="48"/>
      <c r="N36" s="48"/>
      <c r="O36" s="48"/>
      <c r="Q36" s="52"/>
    </row>
    <row r="37" spans="1:17" x14ac:dyDescent="0.15">
      <c r="A37" s="12"/>
      <c r="B37" s="12"/>
      <c r="C37" s="27"/>
      <c r="D37" s="31"/>
      <c r="E37" s="31"/>
      <c r="F37" s="54"/>
      <c r="G37" s="54"/>
      <c r="H37" s="62"/>
      <c r="I37" s="62"/>
      <c r="J37" s="37" t="str">
        <f t="shared" si="0"/>
        <v>　→</v>
      </c>
      <c r="K37" s="19"/>
      <c r="M37" s="48"/>
      <c r="N37" s="48"/>
      <c r="O37" s="48"/>
      <c r="Q37" s="50"/>
    </row>
    <row r="38" spans="1:17" ht="12" thickBot="1" x14ac:dyDescent="0.2">
      <c r="A38" s="13"/>
      <c r="B38" s="13" t="str">
        <f t="shared" ref="B38" si="1">IF(C38&lt;&gt;"",B37+1,"")</f>
        <v/>
      </c>
      <c r="C38" s="28"/>
      <c r="D38" s="32"/>
      <c r="E38" s="32"/>
      <c r="F38" s="55"/>
      <c r="G38" s="55"/>
      <c r="H38" s="63"/>
      <c r="I38" s="63"/>
      <c r="J38" s="38" t="str">
        <f t="shared" si="0"/>
        <v>　→</v>
      </c>
      <c r="K38" s="20"/>
      <c r="M38" s="49"/>
      <c r="N38" s="49"/>
      <c r="O38" s="49"/>
      <c r="Q38" s="50"/>
    </row>
    <row r="39" spans="1:17" ht="12" thickBot="1" x14ac:dyDescent="0.2">
      <c r="E39" s="34" t="s">
        <v>12</v>
      </c>
      <c r="F39" s="25">
        <v>0.89515620641562066</v>
      </c>
      <c r="G39" s="25">
        <v>0.89622398589065255</v>
      </c>
      <c r="H39" s="25">
        <v>0.89622398589065255</v>
      </c>
      <c r="I39" s="25">
        <f>AVERAGE(I9:I38)</f>
        <v>0.90899999999999992</v>
      </c>
      <c r="J39" s="10" t="str">
        <f t="shared" si="0"/>
        <v>↑</v>
      </c>
      <c r="Q39" s="50"/>
    </row>
    <row r="40" spans="1:17" x14ac:dyDescent="0.15">
      <c r="F40" s="6"/>
      <c r="G40" s="6"/>
      <c r="H40" s="6"/>
      <c r="I40" s="6"/>
      <c r="Q40" s="50"/>
    </row>
  </sheetData>
  <autoFilter ref="A8:T8"/>
  <mergeCells count="2">
    <mergeCell ref="D1:G1"/>
    <mergeCell ref="D3:D4"/>
  </mergeCells>
  <phoneticPr fontId="3"/>
  <conditionalFormatting sqref="J22 J27 J37">
    <cfRule type="expression" dxfId="149" priority="30">
      <formula>H22&gt;I22</formula>
    </cfRule>
  </conditionalFormatting>
  <conditionalFormatting sqref="J10:J18">
    <cfRule type="expression" dxfId="148" priority="29">
      <formula>H10&gt;I10</formula>
    </cfRule>
  </conditionalFormatting>
  <conditionalFormatting sqref="J39">
    <cfRule type="expression" dxfId="147" priority="28">
      <formula>H39&gt;I39</formula>
    </cfRule>
  </conditionalFormatting>
  <conditionalFormatting sqref="F39:I39">
    <cfRule type="expression" dxfId="146" priority="25">
      <formula>AND(0.75&lt;=F39,F39&lt;0.8)</formula>
    </cfRule>
    <cfRule type="expression" dxfId="145" priority="26">
      <formula>AND(0.65 &lt;= F39,F39&lt;0.75)</formula>
    </cfRule>
    <cfRule type="expression" dxfId="144" priority="27">
      <formula>F39 &lt; 0.65</formula>
    </cfRule>
  </conditionalFormatting>
  <conditionalFormatting sqref="J19:J20">
    <cfRule type="expression" dxfId="143" priority="24">
      <formula>H19&gt;I19</formula>
    </cfRule>
  </conditionalFormatting>
  <conditionalFormatting sqref="J9">
    <cfRule type="expression" dxfId="142" priority="23">
      <formula>H9&gt;I9</formula>
    </cfRule>
  </conditionalFormatting>
  <conditionalFormatting sqref="J21">
    <cfRule type="expression" dxfId="141" priority="22">
      <formula>H21&gt;I21</formula>
    </cfRule>
  </conditionalFormatting>
  <conditionalFormatting sqref="J23">
    <cfRule type="expression" dxfId="140" priority="21">
      <formula>H23&gt;I23</formula>
    </cfRule>
  </conditionalFormatting>
  <conditionalFormatting sqref="J24:J25">
    <cfRule type="expression" dxfId="139" priority="20">
      <formula>H24&gt;I24</formula>
    </cfRule>
  </conditionalFormatting>
  <conditionalFormatting sqref="J26">
    <cfRule type="expression" dxfId="138" priority="19">
      <formula>H26&gt;I26</formula>
    </cfRule>
  </conditionalFormatting>
  <conditionalFormatting sqref="J28">
    <cfRule type="expression" dxfId="137" priority="18">
      <formula>H28&gt;I28</formula>
    </cfRule>
  </conditionalFormatting>
  <conditionalFormatting sqref="J34:J35">
    <cfRule type="expression" dxfId="136" priority="17">
      <formula>H34&gt;I34</formula>
    </cfRule>
  </conditionalFormatting>
  <conditionalFormatting sqref="J36">
    <cfRule type="expression" dxfId="135" priority="16">
      <formula>H36&gt;I36</formula>
    </cfRule>
  </conditionalFormatting>
  <conditionalFormatting sqref="J38">
    <cfRule type="expression" dxfId="134" priority="15">
      <formula>H38&gt;I38</formula>
    </cfRule>
  </conditionalFormatting>
  <conditionalFormatting sqref="M9:O28 M34:O38">
    <cfRule type="cellIs" dxfId="133" priority="14" operator="equal">
      <formula>2</formula>
    </cfRule>
  </conditionalFormatting>
  <conditionalFormatting sqref="F9:I28 F34:I38">
    <cfRule type="expression" dxfId="132" priority="10">
      <formula>F9 &lt; 0.65</formula>
    </cfRule>
    <cfRule type="expression" dxfId="131" priority="11">
      <formula>AND(0.65 &lt;= F9,F9&lt;0.75)</formula>
    </cfRule>
    <cfRule type="expression" dxfId="130" priority="12">
      <formula>AND(0.75&lt;=F9,F9&lt;0.8)</formula>
    </cfRule>
  </conditionalFormatting>
  <conditionalFormatting sqref="F9:I28 F34:I38">
    <cfRule type="expression" dxfId="129" priority="13" stopIfTrue="1">
      <formula>F9 &lt; 0.85</formula>
    </cfRule>
  </conditionalFormatting>
  <conditionalFormatting sqref="J32">
    <cfRule type="expression" dxfId="128" priority="9">
      <formula>H32&gt;I32</formula>
    </cfRule>
  </conditionalFormatting>
  <conditionalFormatting sqref="J29:J30">
    <cfRule type="expression" dxfId="127" priority="8">
      <formula>H29&gt;I29</formula>
    </cfRule>
  </conditionalFormatting>
  <conditionalFormatting sqref="J31">
    <cfRule type="expression" dxfId="126" priority="7">
      <formula>H31&gt;I31</formula>
    </cfRule>
  </conditionalFormatting>
  <conditionalFormatting sqref="J33">
    <cfRule type="expression" dxfId="125" priority="6">
      <formula>H33&gt;I33</formula>
    </cfRule>
  </conditionalFormatting>
  <conditionalFormatting sqref="M29:O33">
    <cfRule type="cellIs" dxfId="124" priority="5" operator="equal">
      <formula>2</formula>
    </cfRule>
  </conditionalFormatting>
  <conditionalFormatting sqref="F29:I33">
    <cfRule type="expression" dxfId="123" priority="1">
      <formula>F29 &lt; 0.65</formula>
    </cfRule>
    <cfRule type="expression" dxfId="122" priority="2">
      <formula>AND(0.65 &lt;= F29,F29&lt;0.75)</formula>
    </cfRule>
    <cfRule type="expression" dxfId="121" priority="3">
      <formula>AND(0.75&lt;=F29,F29&lt;0.8)</formula>
    </cfRule>
  </conditionalFormatting>
  <conditionalFormatting sqref="F29:I33">
    <cfRule type="expression" dxfId="120" priority="4" stopIfTrue="1">
      <formula>F29 &lt; 0.85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0"/>
  <sheetViews>
    <sheetView zoomScaleNormal="100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I15" sqref="I15"/>
    </sheetView>
  </sheetViews>
  <sheetFormatPr defaultColWidth="9" defaultRowHeight="11.25" outlineLevelCol="1" x14ac:dyDescent="0.15"/>
  <cols>
    <col min="1" max="1" width="13.37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7" width="8.875" style="1" customWidth="1"/>
    <col min="8" max="9" width="9" style="1" customWidth="1"/>
    <col min="10" max="10" width="5.875" style="44" customWidth="1"/>
    <col min="11" max="11" width="7.5" style="8" customWidth="1"/>
    <col min="12" max="15" width="2.625" style="44" customWidth="1"/>
    <col min="16" max="16" width="3.25" style="46" bestFit="1" customWidth="1"/>
    <col min="17" max="20" width="2.625" style="44" customWidth="1"/>
    <col min="21" max="16384" width="9" style="44"/>
  </cols>
  <sheetData>
    <row r="1" spans="1:18" ht="17.25" x14ac:dyDescent="0.15">
      <c r="D1" s="68" t="s">
        <v>3</v>
      </c>
      <c r="E1" s="68"/>
      <c r="F1" s="68"/>
      <c r="G1" s="68"/>
    </row>
    <row r="2" spans="1:18" ht="12" thickBot="1" x14ac:dyDescent="0.2">
      <c r="D2" s="1"/>
      <c r="E2" s="1"/>
      <c r="H2" s="4" t="s">
        <v>8</v>
      </c>
    </row>
    <row r="3" spans="1:18" s="2" customFormat="1" x14ac:dyDescent="0.15">
      <c r="B3" s="1"/>
      <c r="D3" s="69" t="s">
        <v>4</v>
      </c>
      <c r="E3" s="23" t="s">
        <v>17</v>
      </c>
      <c r="H3" s="7" t="s">
        <v>10</v>
      </c>
      <c r="J3" s="44" t="s">
        <v>5</v>
      </c>
      <c r="K3" s="15" t="s">
        <v>15</v>
      </c>
      <c r="M3" s="44">
        <f>COUNTIF(M$9:M$38,"=2")</f>
        <v>0</v>
      </c>
      <c r="N3" s="44">
        <f>COUNTIF(N$9:N$38,"=2")</f>
        <v>0</v>
      </c>
      <c r="O3" s="44">
        <f>COUNTIF(O$9:O$38,"=2")</f>
        <v>0</v>
      </c>
      <c r="P3" s="46"/>
      <c r="Q3" s="44" t="s">
        <v>19</v>
      </c>
      <c r="R3" s="44"/>
    </row>
    <row r="4" spans="1:18" s="2" customFormat="1" ht="12" thickBot="1" x14ac:dyDescent="0.2">
      <c r="B4" s="1"/>
      <c r="D4" s="69"/>
      <c r="E4" s="22" t="s">
        <v>16</v>
      </c>
      <c r="H4" s="5" t="s">
        <v>9</v>
      </c>
      <c r="I4" s="1"/>
      <c r="J4" s="2" t="s">
        <v>6</v>
      </c>
      <c r="K4" s="17">
        <v>20</v>
      </c>
      <c r="M4" s="44">
        <f>COUNTIF(M$9:M$38,"=3")</f>
        <v>0</v>
      </c>
      <c r="N4" s="44">
        <f>COUNTIF(N$9:N$38,"=3")</f>
        <v>0</v>
      </c>
      <c r="O4" s="44">
        <f>COUNTIF(O$9:O$38,"=3")</f>
        <v>0</v>
      </c>
      <c r="P4" s="46"/>
      <c r="Q4" s="44" t="s">
        <v>20</v>
      </c>
      <c r="R4" s="44"/>
    </row>
    <row r="5" spans="1:18" x14ac:dyDescent="0.15">
      <c r="H5" s="43" t="s">
        <v>22</v>
      </c>
      <c r="J5" s="3" t="s">
        <v>7</v>
      </c>
    </row>
    <row r="6" spans="1:18" ht="12" thickBot="1" x14ac:dyDescent="0.2">
      <c r="F6" s="9"/>
      <c r="G6" s="9"/>
      <c r="J6" s="3"/>
    </row>
    <row r="7" spans="1:18" ht="12" thickBot="1" x14ac:dyDescent="0.2">
      <c r="C7" s="44" t="s">
        <v>24</v>
      </c>
      <c r="K7" s="15" t="s">
        <v>14</v>
      </c>
      <c r="M7" s="44" t="s">
        <v>18</v>
      </c>
    </row>
    <row r="8" spans="1:18" ht="12" thickBot="1" x14ac:dyDescent="0.2">
      <c r="A8" s="39" t="s">
        <v>23</v>
      </c>
      <c r="B8" s="39" t="s">
        <v>11</v>
      </c>
      <c r="C8" s="40" t="s">
        <v>0</v>
      </c>
      <c r="D8" s="41" t="s">
        <v>1</v>
      </c>
      <c r="E8" s="41" t="s">
        <v>2</v>
      </c>
      <c r="F8" s="42">
        <v>44429</v>
      </c>
      <c r="G8" s="42">
        <v>44436</v>
      </c>
      <c r="H8" s="57">
        <v>44443</v>
      </c>
      <c r="I8" s="57">
        <f>H8+7</f>
        <v>44450</v>
      </c>
      <c r="J8" s="11" t="s">
        <v>13</v>
      </c>
      <c r="K8" s="16">
        <f>I8</f>
        <v>44450</v>
      </c>
      <c r="M8" s="44">
        <v>4</v>
      </c>
      <c r="N8" s="44">
        <v>10</v>
      </c>
      <c r="O8" s="44">
        <v>1</v>
      </c>
      <c r="P8" s="46" t="s">
        <v>21</v>
      </c>
    </row>
    <row r="9" spans="1:18" x14ac:dyDescent="0.15">
      <c r="A9" s="24" t="s">
        <v>25</v>
      </c>
      <c r="B9" s="24"/>
      <c r="C9" s="26">
        <v>20001</v>
      </c>
      <c r="D9" s="30" t="s">
        <v>26</v>
      </c>
      <c r="E9" s="30" t="s">
        <v>27</v>
      </c>
      <c r="F9" s="53">
        <v>0.98765432098765427</v>
      </c>
      <c r="G9" s="53">
        <v>0.98765432098765427</v>
      </c>
      <c r="H9" s="61">
        <v>0.98899999999999999</v>
      </c>
      <c r="I9" s="61">
        <v>0.99122807017543857</v>
      </c>
      <c r="J9" s="35" t="str">
        <f t="shared" ref="J9:J39" si="0">IF(H9&lt;I9,$J$3,IF(H9=I9,$J$4,$J$5))</f>
        <v>↑</v>
      </c>
      <c r="K9" s="18">
        <v>4</v>
      </c>
      <c r="M9" s="47"/>
      <c r="N9" s="47"/>
      <c r="O9" s="47"/>
      <c r="Q9" s="50"/>
    </row>
    <row r="10" spans="1:18" x14ac:dyDescent="0.15">
      <c r="A10" s="12" t="s">
        <v>25</v>
      </c>
      <c r="B10" s="12"/>
      <c r="C10" s="27">
        <v>20029</v>
      </c>
      <c r="D10" s="31" t="s">
        <v>28</v>
      </c>
      <c r="E10" s="31" t="s">
        <v>29</v>
      </c>
      <c r="F10" s="54">
        <v>1</v>
      </c>
      <c r="G10" s="54">
        <v>1</v>
      </c>
      <c r="H10" s="62">
        <v>0.97799999999999998</v>
      </c>
      <c r="I10" s="62">
        <v>0.98245614035087714</v>
      </c>
      <c r="J10" s="37" t="str">
        <f t="shared" si="0"/>
        <v>↑</v>
      </c>
      <c r="K10" s="19">
        <v>8</v>
      </c>
      <c r="M10" s="48"/>
      <c r="N10" s="48"/>
      <c r="O10" s="48"/>
      <c r="Q10" s="50"/>
    </row>
    <row r="11" spans="1:18" x14ac:dyDescent="0.15">
      <c r="A11" s="12" t="s">
        <v>25</v>
      </c>
      <c r="B11" s="12"/>
      <c r="C11" s="27">
        <v>20073</v>
      </c>
      <c r="D11" s="31" t="s">
        <v>30</v>
      </c>
      <c r="E11" s="31" t="s">
        <v>31</v>
      </c>
      <c r="F11" s="54">
        <v>0.99691358024691357</v>
      </c>
      <c r="G11" s="54">
        <v>0.99691358024691357</v>
      </c>
      <c r="H11" s="62">
        <v>0.995</v>
      </c>
      <c r="I11" s="62">
        <v>0.98903508771929827</v>
      </c>
      <c r="J11" s="37" t="str">
        <f t="shared" si="0"/>
        <v>　　↓</v>
      </c>
      <c r="K11" s="19">
        <v>5</v>
      </c>
      <c r="M11" s="48"/>
      <c r="N11" s="48"/>
      <c r="O11" s="48"/>
      <c r="Q11" s="52"/>
    </row>
    <row r="12" spans="1:18" x14ac:dyDescent="0.15">
      <c r="A12" s="12"/>
      <c r="B12" s="12"/>
      <c r="C12" s="27"/>
      <c r="D12" s="31"/>
      <c r="E12" s="31"/>
      <c r="F12" s="54"/>
      <c r="G12" s="54"/>
      <c r="H12" s="62"/>
      <c r="I12" s="62"/>
      <c r="J12" s="37" t="str">
        <f t="shared" si="0"/>
        <v>　→</v>
      </c>
      <c r="K12" s="19"/>
      <c r="M12" s="48"/>
      <c r="N12" s="48"/>
      <c r="O12" s="48"/>
      <c r="Q12" s="50"/>
    </row>
    <row r="13" spans="1:18" x14ac:dyDescent="0.15">
      <c r="A13" s="12"/>
      <c r="B13" s="12"/>
      <c r="C13" s="28"/>
      <c r="D13" s="32"/>
      <c r="E13" s="32"/>
      <c r="F13" s="55"/>
      <c r="G13" s="55"/>
      <c r="H13" s="63"/>
      <c r="I13" s="63"/>
      <c r="J13" s="38" t="str">
        <f t="shared" si="0"/>
        <v>　→</v>
      </c>
      <c r="K13" s="20"/>
      <c r="M13" s="49"/>
      <c r="N13" s="49"/>
      <c r="O13" s="49"/>
      <c r="Q13" s="58"/>
    </row>
    <row r="14" spans="1:18" x14ac:dyDescent="0.15">
      <c r="A14" s="65" t="s">
        <v>40</v>
      </c>
      <c r="B14" s="14"/>
      <c r="C14" s="29">
        <v>19055</v>
      </c>
      <c r="D14" s="33" t="s">
        <v>32</v>
      </c>
      <c r="E14" s="33" t="s">
        <v>33</v>
      </c>
      <c r="F14" s="56">
        <v>0.44400000000000001</v>
      </c>
      <c r="G14" s="56">
        <v>0.44400000000000001</v>
      </c>
      <c r="H14" s="64">
        <v>0.53800000000000003</v>
      </c>
      <c r="I14" s="64">
        <v>0.4725433526011561</v>
      </c>
      <c r="J14" s="36" t="str">
        <f t="shared" si="0"/>
        <v>　　↓</v>
      </c>
      <c r="K14" s="21">
        <v>320</v>
      </c>
      <c r="M14" s="47"/>
      <c r="N14" s="47"/>
      <c r="O14" s="47"/>
      <c r="Q14" s="58"/>
    </row>
    <row r="15" spans="1:18" x14ac:dyDescent="0.15">
      <c r="A15" s="66" t="s">
        <v>40</v>
      </c>
      <c r="B15" s="12"/>
      <c r="C15" s="27">
        <v>20020</v>
      </c>
      <c r="D15" s="31" t="s">
        <v>34</v>
      </c>
      <c r="E15" s="31" t="s">
        <v>35</v>
      </c>
      <c r="F15" s="54">
        <v>0.98399999999999999</v>
      </c>
      <c r="G15" s="54">
        <v>0.98399999999999999</v>
      </c>
      <c r="H15" s="62">
        <v>0.98599999999999999</v>
      </c>
      <c r="I15" s="62">
        <v>0.98843930635838151</v>
      </c>
      <c r="J15" s="37" t="str">
        <f t="shared" si="0"/>
        <v>↑</v>
      </c>
      <c r="K15" s="19">
        <v>8</v>
      </c>
      <c r="M15" s="48"/>
      <c r="N15" s="48"/>
      <c r="O15" s="48"/>
      <c r="Q15" s="58"/>
    </row>
    <row r="16" spans="1:18" x14ac:dyDescent="0.15">
      <c r="A16" s="66" t="s">
        <v>40</v>
      </c>
      <c r="B16" s="12"/>
      <c r="C16" s="27">
        <v>20059</v>
      </c>
      <c r="D16" s="31" t="s">
        <v>36</v>
      </c>
      <c r="E16" s="31" t="s">
        <v>37</v>
      </c>
      <c r="F16" s="54">
        <v>0.875</v>
      </c>
      <c r="G16" s="54">
        <v>0.875</v>
      </c>
      <c r="H16" s="62">
        <v>0.88900000000000001</v>
      </c>
      <c r="I16" s="62">
        <v>0.89884393063583812</v>
      </c>
      <c r="J16" s="37" t="str">
        <f t="shared" si="0"/>
        <v>↑</v>
      </c>
      <c r="K16" s="60">
        <v>64</v>
      </c>
      <c r="M16" s="48"/>
      <c r="N16" s="48"/>
      <c r="O16" s="48"/>
      <c r="Q16" s="50"/>
    </row>
    <row r="17" spans="1:17" x14ac:dyDescent="0.15">
      <c r="A17" s="66" t="s">
        <v>40</v>
      </c>
      <c r="B17" s="12"/>
      <c r="C17" s="27">
        <v>20068</v>
      </c>
      <c r="D17" s="31" t="s">
        <v>38</v>
      </c>
      <c r="E17" s="31" t="s">
        <v>39</v>
      </c>
      <c r="F17" s="54">
        <v>0.98599999999999999</v>
      </c>
      <c r="G17" s="54">
        <v>0.98599999999999999</v>
      </c>
      <c r="H17" s="62">
        <v>0.98799999999999999</v>
      </c>
      <c r="I17" s="62">
        <v>0.98554913294797686</v>
      </c>
      <c r="J17" s="37" t="str">
        <f t="shared" si="0"/>
        <v>　　↓</v>
      </c>
      <c r="K17" s="19">
        <v>7</v>
      </c>
      <c r="M17" s="48"/>
      <c r="N17" s="48"/>
      <c r="O17" s="48"/>
      <c r="Q17" s="52"/>
    </row>
    <row r="18" spans="1:17" x14ac:dyDescent="0.15">
      <c r="A18" s="67"/>
      <c r="B18" s="12"/>
      <c r="C18" s="28"/>
      <c r="D18" s="32"/>
      <c r="E18" s="32"/>
      <c r="F18" s="55"/>
      <c r="G18" s="55"/>
      <c r="H18" s="63"/>
      <c r="I18" s="63"/>
      <c r="J18" s="38" t="str">
        <f t="shared" si="0"/>
        <v>　→</v>
      </c>
      <c r="K18" s="20"/>
      <c r="M18" s="49"/>
      <c r="N18" s="49"/>
      <c r="O18" s="49"/>
      <c r="Q18" s="50"/>
    </row>
    <row r="19" spans="1:17" x14ac:dyDescent="0.15">
      <c r="A19" s="65"/>
      <c r="B19" s="12"/>
      <c r="C19" s="29"/>
      <c r="D19" s="33"/>
      <c r="E19" s="33"/>
      <c r="F19" s="56"/>
      <c r="G19" s="56"/>
      <c r="H19" s="64"/>
      <c r="I19" s="64"/>
      <c r="J19" s="36" t="str">
        <f t="shared" si="0"/>
        <v>　→</v>
      </c>
      <c r="K19" s="21"/>
      <c r="M19" s="47"/>
      <c r="N19" s="47"/>
      <c r="O19" s="47"/>
      <c r="Q19" s="50"/>
    </row>
    <row r="20" spans="1:17" ht="13.5" customHeight="1" x14ac:dyDescent="0.15">
      <c r="A20" s="66"/>
      <c r="B20" s="12"/>
      <c r="C20" s="27"/>
      <c r="D20" s="31"/>
      <c r="E20" s="31"/>
      <c r="F20" s="54"/>
      <c r="G20" s="54"/>
      <c r="H20" s="62"/>
      <c r="I20" s="62"/>
      <c r="J20" s="37" t="str">
        <f t="shared" si="0"/>
        <v>　→</v>
      </c>
      <c r="K20" s="19"/>
      <c r="M20" s="48"/>
      <c r="N20" s="48"/>
      <c r="O20" s="48"/>
      <c r="Q20" s="50"/>
    </row>
    <row r="21" spans="1:17" ht="13.5" customHeight="1" x14ac:dyDescent="0.15">
      <c r="A21" s="66"/>
      <c r="B21" s="12"/>
      <c r="C21" s="27"/>
      <c r="D21" s="31"/>
      <c r="E21" s="31"/>
      <c r="F21" s="54"/>
      <c r="G21" s="54"/>
      <c r="H21" s="62"/>
      <c r="I21" s="62"/>
      <c r="J21" s="37" t="str">
        <f t="shared" si="0"/>
        <v>　→</v>
      </c>
      <c r="K21" s="19"/>
      <c r="M21" s="48"/>
      <c r="N21" s="48"/>
      <c r="O21" s="48"/>
      <c r="Q21" s="59"/>
    </row>
    <row r="22" spans="1:17" ht="13.5" customHeight="1" x14ac:dyDescent="0.15">
      <c r="A22" s="66"/>
      <c r="B22" s="12"/>
      <c r="C22" s="27"/>
      <c r="D22" s="31"/>
      <c r="E22" s="31"/>
      <c r="F22" s="54"/>
      <c r="G22" s="54"/>
      <c r="H22" s="62"/>
      <c r="I22" s="62"/>
      <c r="J22" s="37" t="str">
        <f t="shared" si="0"/>
        <v>　→</v>
      </c>
      <c r="K22" s="19"/>
      <c r="M22" s="48"/>
      <c r="N22" s="48"/>
      <c r="O22" s="48"/>
      <c r="Q22" s="50"/>
    </row>
    <row r="23" spans="1:17" ht="14.25" customHeight="1" x14ac:dyDescent="0.15">
      <c r="A23" s="67"/>
      <c r="B23" s="12"/>
      <c r="C23" s="28"/>
      <c r="D23" s="32"/>
      <c r="E23" s="32"/>
      <c r="F23" s="55"/>
      <c r="G23" s="55"/>
      <c r="H23" s="63"/>
      <c r="I23" s="63"/>
      <c r="J23" s="38" t="str">
        <f t="shared" si="0"/>
        <v>　→</v>
      </c>
      <c r="K23" s="20"/>
      <c r="M23" s="49"/>
      <c r="N23" s="49"/>
      <c r="O23" s="49"/>
      <c r="Q23" s="50"/>
    </row>
    <row r="24" spans="1:17" x14ac:dyDescent="0.15">
      <c r="A24" s="65"/>
      <c r="B24" s="12"/>
      <c r="C24" s="29"/>
      <c r="D24" s="33"/>
      <c r="E24" s="33"/>
      <c r="F24" s="56"/>
      <c r="G24" s="56"/>
      <c r="H24" s="64"/>
      <c r="I24" s="64"/>
      <c r="J24" s="36" t="str">
        <f t="shared" si="0"/>
        <v>　→</v>
      </c>
      <c r="K24" s="21"/>
      <c r="M24" s="47"/>
      <c r="N24" s="47"/>
      <c r="O24" s="47"/>
      <c r="Q24" s="52"/>
    </row>
    <row r="25" spans="1:17" s="45" customFormat="1" x14ac:dyDescent="0.15">
      <c r="A25" s="66"/>
      <c r="B25" s="12"/>
      <c r="C25" s="27"/>
      <c r="D25" s="31"/>
      <c r="E25" s="31"/>
      <c r="F25" s="54"/>
      <c r="G25" s="54"/>
      <c r="H25" s="62"/>
      <c r="I25" s="62"/>
      <c r="J25" s="37" t="str">
        <f t="shared" si="0"/>
        <v>　→</v>
      </c>
      <c r="K25" s="19"/>
      <c r="M25" s="48"/>
      <c r="N25" s="48"/>
      <c r="O25" s="48"/>
      <c r="P25" s="46"/>
      <c r="Q25" s="51"/>
    </row>
    <row r="26" spans="1:17" x14ac:dyDescent="0.15">
      <c r="A26" s="12"/>
      <c r="B26" s="12"/>
      <c r="C26" s="27"/>
      <c r="D26" s="31"/>
      <c r="E26" s="31"/>
      <c r="F26" s="54"/>
      <c r="G26" s="54"/>
      <c r="H26" s="62"/>
      <c r="I26" s="62"/>
      <c r="J26" s="37" t="str">
        <f t="shared" si="0"/>
        <v>　→</v>
      </c>
      <c r="K26" s="19"/>
      <c r="M26" s="48"/>
      <c r="N26" s="48"/>
      <c r="O26" s="48"/>
      <c r="Q26" s="50"/>
    </row>
    <row r="27" spans="1:17" x14ac:dyDescent="0.15">
      <c r="A27" s="12"/>
      <c r="B27" s="12"/>
      <c r="C27" s="27"/>
      <c r="D27" s="31"/>
      <c r="E27" s="31"/>
      <c r="F27" s="54"/>
      <c r="G27" s="54"/>
      <c r="H27" s="62"/>
      <c r="I27" s="62"/>
      <c r="J27" s="37" t="str">
        <f t="shared" si="0"/>
        <v>　→</v>
      </c>
      <c r="K27" s="19"/>
      <c r="M27" s="48"/>
      <c r="N27" s="48"/>
      <c r="O27" s="48"/>
      <c r="Q27" s="52"/>
    </row>
    <row r="28" spans="1:17" x14ac:dyDescent="0.15">
      <c r="A28" s="13"/>
      <c r="B28" s="13"/>
      <c r="C28" s="28"/>
      <c r="D28" s="32"/>
      <c r="E28" s="32"/>
      <c r="F28" s="55"/>
      <c r="G28" s="55"/>
      <c r="H28" s="63"/>
      <c r="I28" s="63"/>
      <c r="J28" s="38" t="str">
        <f t="shared" si="0"/>
        <v>　→</v>
      </c>
      <c r="K28" s="20"/>
      <c r="M28" s="49"/>
      <c r="N28" s="49"/>
      <c r="O28" s="49"/>
      <c r="Q28" s="50"/>
    </row>
    <row r="29" spans="1:17" x14ac:dyDescent="0.15">
      <c r="A29" s="65"/>
      <c r="B29" s="12"/>
      <c r="C29" s="29"/>
      <c r="D29" s="33"/>
      <c r="E29" s="33"/>
      <c r="F29" s="56"/>
      <c r="G29" s="56"/>
      <c r="H29" s="64"/>
      <c r="I29" s="64"/>
      <c r="J29" s="36" t="str">
        <f t="shared" si="0"/>
        <v>　→</v>
      </c>
      <c r="K29" s="21"/>
      <c r="M29" s="47"/>
      <c r="N29" s="47"/>
      <c r="O29" s="47"/>
      <c r="Q29" s="52"/>
    </row>
    <row r="30" spans="1:17" s="45" customFormat="1" x14ac:dyDescent="0.15">
      <c r="A30" s="66"/>
      <c r="B30" s="12"/>
      <c r="C30" s="27"/>
      <c r="D30" s="31"/>
      <c r="E30" s="31"/>
      <c r="F30" s="54"/>
      <c r="G30" s="54"/>
      <c r="H30" s="62"/>
      <c r="I30" s="62"/>
      <c r="J30" s="37" t="str">
        <f t="shared" si="0"/>
        <v>　→</v>
      </c>
      <c r="K30" s="19"/>
      <c r="M30" s="48"/>
      <c r="N30" s="48"/>
      <c r="O30" s="48"/>
      <c r="P30" s="46"/>
      <c r="Q30" s="51"/>
    </row>
    <row r="31" spans="1:17" x14ac:dyDescent="0.15">
      <c r="A31" s="66"/>
      <c r="B31" s="12"/>
      <c r="C31" s="27"/>
      <c r="D31" s="31"/>
      <c r="E31" s="31"/>
      <c r="F31" s="54"/>
      <c r="G31" s="54"/>
      <c r="H31" s="62"/>
      <c r="I31" s="62"/>
      <c r="J31" s="37" t="str">
        <f t="shared" si="0"/>
        <v>　→</v>
      </c>
      <c r="K31" s="19"/>
      <c r="M31" s="48"/>
      <c r="N31" s="48"/>
      <c r="O31" s="48"/>
      <c r="Q31" s="50"/>
    </row>
    <row r="32" spans="1:17" x14ac:dyDescent="0.15">
      <c r="A32" s="66"/>
      <c r="B32" s="12"/>
      <c r="C32" s="27"/>
      <c r="D32" s="31"/>
      <c r="E32" s="31"/>
      <c r="F32" s="54"/>
      <c r="G32" s="54"/>
      <c r="H32" s="62"/>
      <c r="I32" s="62"/>
      <c r="J32" s="37" t="str">
        <f t="shared" si="0"/>
        <v>　→</v>
      </c>
      <c r="K32" s="19"/>
      <c r="M32" s="48"/>
      <c r="N32" s="48"/>
      <c r="O32" s="48"/>
      <c r="Q32" s="52"/>
    </row>
    <row r="33" spans="1:17" x14ac:dyDescent="0.15">
      <c r="A33" s="67"/>
      <c r="B33" s="13"/>
      <c r="C33" s="28"/>
      <c r="D33" s="32"/>
      <c r="E33" s="32"/>
      <c r="F33" s="55"/>
      <c r="G33" s="55"/>
      <c r="H33" s="63"/>
      <c r="I33" s="63"/>
      <c r="J33" s="38" t="str">
        <f t="shared" si="0"/>
        <v>　→</v>
      </c>
      <c r="K33" s="20"/>
      <c r="M33" s="49"/>
      <c r="N33" s="49"/>
      <c r="O33" s="49"/>
      <c r="Q33" s="50"/>
    </row>
    <row r="34" spans="1:17" x14ac:dyDescent="0.15">
      <c r="A34" s="14"/>
      <c r="B34" s="14"/>
      <c r="C34" s="29"/>
      <c r="D34" s="33"/>
      <c r="E34" s="33"/>
      <c r="F34" s="56"/>
      <c r="G34" s="56"/>
      <c r="H34" s="64"/>
      <c r="I34" s="64"/>
      <c r="J34" s="36" t="str">
        <f t="shared" si="0"/>
        <v>　→</v>
      </c>
      <c r="K34" s="21"/>
      <c r="M34" s="47"/>
      <c r="N34" s="47"/>
      <c r="O34" s="47"/>
      <c r="Q34" s="52"/>
    </row>
    <row r="35" spans="1:17" x14ac:dyDescent="0.15">
      <c r="A35" s="12"/>
      <c r="B35" s="12"/>
      <c r="C35" s="27"/>
      <c r="D35" s="31"/>
      <c r="E35" s="31"/>
      <c r="F35" s="54"/>
      <c r="G35" s="54"/>
      <c r="H35" s="62"/>
      <c r="I35" s="62"/>
      <c r="J35" s="37" t="str">
        <f t="shared" si="0"/>
        <v>　→</v>
      </c>
      <c r="K35" s="19"/>
      <c r="M35" s="48"/>
      <c r="N35" s="48"/>
      <c r="O35" s="48"/>
      <c r="Q35" s="50"/>
    </row>
    <row r="36" spans="1:17" x14ac:dyDescent="0.15">
      <c r="A36" s="12"/>
      <c r="B36" s="12"/>
      <c r="C36" s="27"/>
      <c r="D36" s="31"/>
      <c r="E36" s="31"/>
      <c r="F36" s="54"/>
      <c r="G36" s="54"/>
      <c r="H36" s="62"/>
      <c r="I36" s="62"/>
      <c r="J36" s="37" t="str">
        <f t="shared" si="0"/>
        <v>　→</v>
      </c>
      <c r="K36" s="19"/>
      <c r="M36" s="48"/>
      <c r="N36" s="48"/>
      <c r="O36" s="48"/>
      <c r="Q36" s="52"/>
    </row>
    <row r="37" spans="1:17" x14ac:dyDescent="0.15">
      <c r="A37" s="12"/>
      <c r="B37" s="12"/>
      <c r="C37" s="27"/>
      <c r="D37" s="31"/>
      <c r="E37" s="31"/>
      <c r="F37" s="54"/>
      <c r="G37" s="54"/>
      <c r="H37" s="62"/>
      <c r="I37" s="62"/>
      <c r="J37" s="37" t="str">
        <f t="shared" si="0"/>
        <v>　→</v>
      </c>
      <c r="K37" s="19"/>
      <c r="M37" s="48"/>
      <c r="N37" s="48"/>
      <c r="O37" s="48"/>
      <c r="Q37" s="50"/>
    </row>
    <row r="38" spans="1:17" ht="12" thickBot="1" x14ac:dyDescent="0.2">
      <c r="A38" s="13"/>
      <c r="B38" s="13" t="str">
        <f t="shared" ref="B38" si="1">IF(C38&lt;&gt;"",B37+1,"")</f>
        <v/>
      </c>
      <c r="C38" s="28"/>
      <c r="D38" s="32"/>
      <c r="E38" s="32"/>
      <c r="F38" s="55"/>
      <c r="G38" s="55"/>
      <c r="H38" s="63"/>
      <c r="I38" s="63"/>
      <c r="J38" s="38" t="str">
        <f t="shared" si="0"/>
        <v>　→</v>
      </c>
      <c r="K38" s="20"/>
      <c r="M38" s="49"/>
      <c r="N38" s="49"/>
      <c r="O38" s="49"/>
      <c r="Q38" s="50"/>
    </row>
    <row r="39" spans="1:17" ht="12" thickBot="1" x14ac:dyDescent="0.2">
      <c r="E39" s="34" t="s">
        <v>12</v>
      </c>
      <c r="F39" s="25">
        <v>0.89622398589065255</v>
      </c>
      <c r="G39" s="25">
        <v>0.89622398589065255</v>
      </c>
      <c r="H39" s="25">
        <v>0.90899999999999992</v>
      </c>
      <c r="I39" s="25">
        <f>AVERAGE(I9:I38)</f>
        <v>0.901156431541281</v>
      </c>
      <c r="J39" s="10" t="str">
        <f t="shared" si="0"/>
        <v>　　↓</v>
      </c>
      <c r="Q39" s="50"/>
    </row>
    <row r="40" spans="1:17" x14ac:dyDescent="0.15">
      <c r="F40" s="6"/>
      <c r="G40" s="6"/>
      <c r="H40" s="6"/>
      <c r="I40" s="6"/>
      <c r="Q40" s="50"/>
    </row>
  </sheetData>
  <autoFilter ref="A8:T8"/>
  <mergeCells count="2">
    <mergeCell ref="D1:G1"/>
    <mergeCell ref="D3:D4"/>
  </mergeCells>
  <phoneticPr fontId="3"/>
  <conditionalFormatting sqref="J22 J27 J37">
    <cfRule type="expression" dxfId="119" priority="30">
      <formula>H22&gt;I22</formula>
    </cfRule>
  </conditionalFormatting>
  <conditionalFormatting sqref="J10:J18">
    <cfRule type="expression" dxfId="118" priority="29">
      <formula>H10&gt;I10</formula>
    </cfRule>
  </conditionalFormatting>
  <conditionalFormatting sqref="J39">
    <cfRule type="expression" dxfId="117" priority="28">
      <formula>H39&gt;I39</formula>
    </cfRule>
  </conditionalFormatting>
  <conditionalFormatting sqref="F39:I39">
    <cfRule type="expression" dxfId="116" priority="25">
      <formula>AND(0.75&lt;=F39,F39&lt;0.8)</formula>
    </cfRule>
    <cfRule type="expression" dxfId="115" priority="26">
      <formula>AND(0.65 &lt;= F39,F39&lt;0.75)</formula>
    </cfRule>
    <cfRule type="expression" dxfId="114" priority="27">
      <formula>F39 &lt; 0.65</formula>
    </cfRule>
  </conditionalFormatting>
  <conditionalFormatting sqref="J19:J20">
    <cfRule type="expression" dxfId="113" priority="24">
      <formula>H19&gt;I19</formula>
    </cfRule>
  </conditionalFormatting>
  <conditionalFormatting sqref="J9">
    <cfRule type="expression" dxfId="112" priority="23">
      <formula>H9&gt;I9</formula>
    </cfRule>
  </conditionalFormatting>
  <conditionalFormatting sqref="J21">
    <cfRule type="expression" dxfId="111" priority="22">
      <formula>H21&gt;I21</formula>
    </cfRule>
  </conditionalFormatting>
  <conditionalFormatting sqref="J23">
    <cfRule type="expression" dxfId="110" priority="21">
      <formula>H23&gt;I23</formula>
    </cfRule>
  </conditionalFormatting>
  <conditionalFormatting sqref="J24:J25">
    <cfRule type="expression" dxfId="109" priority="20">
      <formula>H24&gt;I24</formula>
    </cfRule>
  </conditionalFormatting>
  <conditionalFormatting sqref="J26">
    <cfRule type="expression" dxfId="108" priority="19">
      <formula>H26&gt;I26</formula>
    </cfRule>
  </conditionalFormatting>
  <conditionalFormatting sqref="J28">
    <cfRule type="expression" dxfId="107" priority="18">
      <formula>H28&gt;I28</formula>
    </cfRule>
  </conditionalFormatting>
  <conditionalFormatting sqref="J34:J35">
    <cfRule type="expression" dxfId="106" priority="17">
      <formula>H34&gt;I34</formula>
    </cfRule>
  </conditionalFormatting>
  <conditionalFormatting sqref="J36">
    <cfRule type="expression" dxfId="105" priority="16">
      <formula>H36&gt;I36</formula>
    </cfRule>
  </conditionalFormatting>
  <conditionalFormatting sqref="J38">
    <cfRule type="expression" dxfId="104" priority="15">
      <formula>H38&gt;I38</formula>
    </cfRule>
  </conditionalFormatting>
  <conditionalFormatting sqref="M9:O28 M34:O38">
    <cfRule type="cellIs" dxfId="103" priority="14" operator="equal">
      <formula>2</formula>
    </cfRule>
  </conditionalFormatting>
  <conditionalFormatting sqref="F9:I28 F34:I38">
    <cfRule type="expression" dxfId="102" priority="10">
      <formula>F9 &lt; 0.65</formula>
    </cfRule>
    <cfRule type="expression" dxfId="101" priority="11">
      <formula>AND(0.65 &lt;= F9,F9&lt;0.75)</formula>
    </cfRule>
    <cfRule type="expression" dxfId="100" priority="12">
      <formula>AND(0.75&lt;=F9,F9&lt;0.8)</formula>
    </cfRule>
  </conditionalFormatting>
  <conditionalFormatting sqref="F9:I28 F34:I38">
    <cfRule type="expression" dxfId="99" priority="13" stopIfTrue="1">
      <formula>F9 &lt; 0.85</formula>
    </cfRule>
  </conditionalFormatting>
  <conditionalFormatting sqref="J32">
    <cfRule type="expression" dxfId="98" priority="9">
      <formula>H32&gt;I32</formula>
    </cfRule>
  </conditionalFormatting>
  <conditionalFormatting sqref="J29:J30">
    <cfRule type="expression" dxfId="97" priority="8">
      <formula>H29&gt;I29</formula>
    </cfRule>
  </conditionalFormatting>
  <conditionalFormatting sqref="J31">
    <cfRule type="expression" dxfId="96" priority="7">
      <formula>H31&gt;I31</formula>
    </cfRule>
  </conditionalFormatting>
  <conditionalFormatting sqref="J33">
    <cfRule type="expression" dxfId="95" priority="6">
      <formula>H33&gt;I33</formula>
    </cfRule>
  </conditionalFormatting>
  <conditionalFormatting sqref="M29:O33">
    <cfRule type="cellIs" dxfId="94" priority="5" operator="equal">
      <formula>2</formula>
    </cfRule>
  </conditionalFormatting>
  <conditionalFormatting sqref="F29:I33">
    <cfRule type="expression" dxfId="93" priority="1">
      <formula>F29 &lt; 0.65</formula>
    </cfRule>
    <cfRule type="expression" dxfId="92" priority="2">
      <formula>AND(0.65 &lt;= F29,F29&lt;0.75)</formula>
    </cfRule>
    <cfRule type="expression" dxfId="91" priority="3">
      <formula>AND(0.75&lt;=F29,F29&lt;0.8)</formula>
    </cfRule>
  </conditionalFormatting>
  <conditionalFormatting sqref="F29:I33">
    <cfRule type="expression" dxfId="90" priority="4" stopIfTrue="1">
      <formula>F29 &lt; 0.85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0"/>
  <sheetViews>
    <sheetView zoomScaleNormal="100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G43" sqref="G43"/>
    </sheetView>
  </sheetViews>
  <sheetFormatPr defaultColWidth="9" defaultRowHeight="11.25" outlineLevelCol="1" x14ac:dyDescent="0.15"/>
  <cols>
    <col min="1" max="1" width="13.37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7" width="8.875" style="1" customWidth="1"/>
    <col min="8" max="9" width="9" style="1" customWidth="1"/>
    <col min="10" max="10" width="5.875" style="44" customWidth="1"/>
    <col min="11" max="11" width="7.5" style="8" customWidth="1"/>
    <col min="12" max="15" width="2.625" style="44" customWidth="1"/>
    <col min="16" max="16" width="3.25" style="46" bestFit="1" customWidth="1"/>
    <col min="17" max="20" width="2.625" style="44" customWidth="1"/>
    <col min="21" max="16384" width="9" style="44"/>
  </cols>
  <sheetData>
    <row r="1" spans="1:18" ht="17.25" x14ac:dyDescent="0.15">
      <c r="D1" s="68" t="s">
        <v>3</v>
      </c>
      <c r="E1" s="68"/>
      <c r="F1" s="68"/>
      <c r="G1" s="68"/>
    </row>
    <row r="2" spans="1:18" ht="12" thickBot="1" x14ac:dyDescent="0.2">
      <c r="D2" s="1"/>
      <c r="E2" s="1"/>
      <c r="H2" s="4" t="s">
        <v>8</v>
      </c>
    </row>
    <row r="3" spans="1:18" s="2" customFormat="1" x14ac:dyDescent="0.15">
      <c r="B3" s="1"/>
      <c r="D3" s="69" t="s">
        <v>4</v>
      </c>
      <c r="E3" s="23" t="s">
        <v>17</v>
      </c>
      <c r="H3" s="7" t="s">
        <v>10</v>
      </c>
      <c r="J3" s="44" t="s">
        <v>5</v>
      </c>
      <c r="K3" s="15" t="s">
        <v>15</v>
      </c>
      <c r="M3" s="44">
        <f>COUNTIF(M$9:M$38,"=2")</f>
        <v>0</v>
      </c>
      <c r="N3" s="44">
        <f>COUNTIF(N$9:N$38,"=2")</f>
        <v>0</v>
      </c>
      <c r="O3" s="44">
        <f>COUNTIF(O$9:O$38,"=2")</f>
        <v>0</v>
      </c>
      <c r="P3" s="46"/>
      <c r="Q3" s="44" t="s">
        <v>19</v>
      </c>
      <c r="R3" s="44"/>
    </row>
    <row r="4" spans="1:18" s="2" customFormat="1" ht="12" thickBot="1" x14ac:dyDescent="0.2">
      <c r="B4" s="1"/>
      <c r="D4" s="69"/>
      <c r="E4" s="22" t="s">
        <v>16</v>
      </c>
      <c r="H4" s="5" t="s">
        <v>9</v>
      </c>
      <c r="I4" s="1"/>
      <c r="J4" s="2" t="s">
        <v>6</v>
      </c>
      <c r="K4" s="17">
        <v>20</v>
      </c>
      <c r="M4" s="44">
        <f>COUNTIF(M$9:M$38,"=3")</f>
        <v>0</v>
      </c>
      <c r="N4" s="44">
        <f>COUNTIF(N$9:N$38,"=3")</f>
        <v>0</v>
      </c>
      <c r="O4" s="44">
        <f>COUNTIF(O$9:O$38,"=3")</f>
        <v>0</v>
      </c>
      <c r="P4" s="46"/>
      <c r="Q4" s="44" t="s">
        <v>20</v>
      </c>
      <c r="R4" s="44"/>
    </row>
    <row r="5" spans="1:18" x14ac:dyDescent="0.15">
      <c r="H5" s="43" t="s">
        <v>22</v>
      </c>
      <c r="J5" s="3" t="s">
        <v>7</v>
      </c>
    </row>
    <row r="6" spans="1:18" ht="12" thickBot="1" x14ac:dyDescent="0.2">
      <c r="F6" s="9"/>
      <c r="G6" s="9"/>
      <c r="J6" s="3"/>
    </row>
    <row r="7" spans="1:18" ht="12" thickBot="1" x14ac:dyDescent="0.2">
      <c r="C7" s="44" t="s">
        <v>24</v>
      </c>
      <c r="K7" s="15" t="s">
        <v>14</v>
      </c>
      <c r="M7" s="44" t="s">
        <v>18</v>
      </c>
    </row>
    <row r="8" spans="1:18" ht="12" thickBot="1" x14ac:dyDescent="0.2">
      <c r="A8" s="39" t="s">
        <v>23</v>
      </c>
      <c r="B8" s="39" t="s">
        <v>11</v>
      </c>
      <c r="C8" s="40" t="s">
        <v>0</v>
      </c>
      <c r="D8" s="41" t="s">
        <v>1</v>
      </c>
      <c r="E8" s="41" t="s">
        <v>2</v>
      </c>
      <c r="F8" s="42">
        <v>44471</v>
      </c>
      <c r="G8" s="42">
        <v>44478</v>
      </c>
      <c r="H8" s="57">
        <v>44485</v>
      </c>
      <c r="I8" s="57">
        <f>H8+7</f>
        <v>44492</v>
      </c>
      <c r="J8" s="11" t="s">
        <v>13</v>
      </c>
      <c r="K8" s="16">
        <f>I8</f>
        <v>44492</v>
      </c>
      <c r="M8" s="44">
        <v>4</v>
      </c>
      <c r="N8" s="44">
        <v>10</v>
      </c>
      <c r="O8" s="44">
        <v>1</v>
      </c>
      <c r="P8" s="46" t="s">
        <v>21</v>
      </c>
    </row>
    <row r="9" spans="1:18" x14ac:dyDescent="0.15">
      <c r="A9" s="24" t="s">
        <v>25</v>
      </c>
      <c r="B9" s="24"/>
      <c r="C9" s="26">
        <v>20001</v>
      </c>
      <c r="D9" s="30" t="s">
        <v>26</v>
      </c>
      <c r="E9" s="30" t="s">
        <v>27</v>
      </c>
      <c r="F9" s="53">
        <v>0.98765432098765427</v>
      </c>
      <c r="G9" s="53">
        <v>0.98899999999999999</v>
      </c>
      <c r="H9" s="61">
        <v>0.99122807017543857</v>
      </c>
      <c r="I9" s="61">
        <v>0.99170124481327804</v>
      </c>
      <c r="J9" s="35" t="str">
        <f t="shared" ref="J9:J39" si="0">IF(H9&lt;I9,$J$3,IF(H9=I9,$J$4,$J$5))</f>
        <v>↑</v>
      </c>
      <c r="K9" s="18">
        <v>4</v>
      </c>
      <c r="M9" s="47"/>
      <c r="N9" s="47"/>
      <c r="O9" s="47"/>
      <c r="Q9" s="50"/>
    </row>
    <row r="10" spans="1:18" x14ac:dyDescent="0.15">
      <c r="A10" s="12" t="s">
        <v>25</v>
      </c>
      <c r="B10" s="12"/>
      <c r="C10" s="27">
        <v>20029</v>
      </c>
      <c r="D10" s="31" t="s">
        <v>28</v>
      </c>
      <c r="E10" s="31" t="s">
        <v>29</v>
      </c>
      <c r="F10" s="54">
        <v>1</v>
      </c>
      <c r="G10" s="54">
        <v>0.97799999999999998</v>
      </c>
      <c r="H10" s="62">
        <v>0.98245614035087714</v>
      </c>
      <c r="I10" s="62">
        <v>0.96680497925311204</v>
      </c>
      <c r="J10" s="37" t="str">
        <f t="shared" si="0"/>
        <v>　　↓</v>
      </c>
      <c r="K10" s="19">
        <v>16</v>
      </c>
      <c r="M10" s="48"/>
      <c r="N10" s="48"/>
      <c r="O10" s="48"/>
      <c r="Q10" s="50"/>
    </row>
    <row r="11" spans="1:18" x14ac:dyDescent="0.15">
      <c r="A11" s="12" t="s">
        <v>25</v>
      </c>
      <c r="B11" s="12"/>
      <c r="C11" s="27">
        <v>20073</v>
      </c>
      <c r="D11" s="31" t="s">
        <v>30</v>
      </c>
      <c r="E11" s="31" t="s">
        <v>31</v>
      </c>
      <c r="F11" s="54">
        <v>0.99691358024691357</v>
      </c>
      <c r="G11" s="54">
        <v>0.995</v>
      </c>
      <c r="H11" s="62">
        <v>0.98903508771929827</v>
      </c>
      <c r="I11" s="62">
        <v>0.98962655601659755</v>
      </c>
      <c r="J11" s="37" t="str">
        <f t="shared" si="0"/>
        <v>↑</v>
      </c>
      <c r="K11" s="19">
        <v>5</v>
      </c>
      <c r="M11" s="48"/>
      <c r="N11" s="48"/>
      <c r="O11" s="48"/>
      <c r="Q11" s="52"/>
    </row>
    <row r="12" spans="1:18" x14ac:dyDescent="0.15">
      <c r="A12" s="12"/>
      <c r="B12" s="12"/>
      <c r="C12" s="27"/>
      <c r="D12" s="31"/>
      <c r="E12" s="31"/>
      <c r="F12" s="54"/>
      <c r="G12" s="54"/>
      <c r="H12" s="62"/>
      <c r="I12" s="62"/>
      <c r="J12" s="37" t="str">
        <f t="shared" si="0"/>
        <v>　→</v>
      </c>
      <c r="K12" s="19"/>
      <c r="M12" s="48"/>
      <c r="N12" s="48"/>
      <c r="O12" s="48"/>
      <c r="Q12" s="50"/>
    </row>
    <row r="13" spans="1:18" x14ac:dyDescent="0.15">
      <c r="A13" s="12"/>
      <c r="B13" s="12"/>
      <c r="C13" s="28"/>
      <c r="D13" s="32"/>
      <c r="E13" s="32"/>
      <c r="F13" s="55"/>
      <c r="G13" s="55"/>
      <c r="H13" s="63"/>
      <c r="I13" s="63"/>
      <c r="J13" s="38" t="str">
        <f t="shared" si="0"/>
        <v>　→</v>
      </c>
      <c r="K13" s="20"/>
      <c r="M13" s="49"/>
      <c r="N13" s="49"/>
      <c r="O13" s="49"/>
      <c r="Q13" s="58"/>
    </row>
    <row r="14" spans="1:18" x14ac:dyDescent="0.15">
      <c r="A14" s="65" t="s">
        <v>40</v>
      </c>
      <c r="B14" s="14"/>
      <c r="C14" s="29">
        <v>19055</v>
      </c>
      <c r="D14" s="33" t="s">
        <v>32</v>
      </c>
      <c r="E14" s="33" t="s">
        <v>33</v>
      </c>
      <c r="F14" s="56">
        <v>0.44400000000000001</v>
      </c>
      <c r="G14" s="56">
        <v>0.53800000000000003</v>
      </c>
      <c r="H14" s="64">
        <v>0.4725433526011561</v>
      </c>
      <c r="I14" s="64">
        <v>0.44794520547945205</v>
      </c>
      <c r="J14" s="36" t="str">
        <f t="shared" si="0"/>
        <v>　　↓</v>
      </c>
      <c r="K14" s="21">
        <v>460</v>
      </c>
      <c r="M14" s="47"/>
      <c r="N14" s="47"/>
      <c r="O14" s="47"/>
      <c r="Q14" s="58"/>
    </row>
    <row r="15" spans="1:18" x14ac:dyDescent="0.15">
      <c r="A15" s="66" t="s">
        <v>40</v>
      </c>
      <c r="B15" s="12"/>
      <c r="C15" s="27">
        <v>20020</v>
      </c>
      <c r="D15" s="31" t="s">
        <v>34</v>
      </c>
      <c r="E15" s="31" t="s">
        <v>35</v>
      </c>
      <c r="F15" s="54">
        <v>0.98399999999999999</v>
      </c>
      <c r="G15" s="54">
        <v>0.98599999999999999</v>
      </c>
      <c r="H15" s="62">
        <v>0.98843930635838151</v>
      </c>
      <c r="I15" s="62">
        <v>0.989041095890411</v>
      </c>
      <c r="J15" s="37" t="str">
        <f t="shared" si="0"/>
        <v>↑</v>
      </c>
      <c r="K15" s="19">
        <v>8</v>
      </c>
      <c r="M15" s="48"/>
      <c r="N15" s="48"/>
      <c r="O15" s="48"/>
      <c r="Q15" s="58"/>
    </row>
    <row r="16" spans="1:18" x14ac:dyDescent="0.15">
      <c r="A16" s="66" t="s">
        <v>40</v>
      </c>
      <c r="B16" s="12"/>
      <c r="C16" s="27">
        <v>20059</v>
      </c>
      <c r="D16" s="31" t="s">
        <v>36</v>
      </c>
      <c r="E16" s="31" t="s">
        <v>37</v>
      </c>
      <c r="F16" s="54">
        <v>0.875</v>
      </c>
      <c r="G16" s="54">
        <v>0.88900000000000001</v>
      </c>
      <c r="H16" s="62">
        <v>0.89884393063583812</v>
      </c>
      <c r="I16" s="62">
        <v>0.90410958904109584</v>
      </c>
      <c r="J16" s="37" t="str">
        <f t="shared" si="0"/>
        <v>↑</v>
      </c>
      <c r="K16" s="60">
        <v>70</v>
      </c>
      <c r="M16" s="48"/>
      <c r="N16" s="48"/>
      <c r="O16" s="48"/>
      <c r="Q16" s="50"/>
    </row>
    <row r="17" spans="1:17" x14ac:dyDescent="0.15">
      <c r="A17" s="66" t="s">
        <v>40</v>
      </c>
      <c r="B17" s="12"/>
      <c r="C17" s="27">
        <v>20068</v>
      </c>
      <c r="D17" s="31" t="s">
        <v>38</v>
      </c>
      <c r="E17" s="31" t="s">
        <v>39</v>
      </c>
      <c r="F17" s="54">
        <v>0.98599999999999999</v>
      </c>
      <c r="G17" s="54">
        <v>0.98799999999999999</v>
      </c>
      <c r="H17" s="62">
        <v>0.98554913294797686</v>
      </c>
      <c r="I17" s="62">
        <v>0.98630136986301364</v>
      </c>
      <c r="J17" s="37" t="str">
        <f t="shared" si="0"/>
        <v>↑</v>
      </c>
      <c r="K17" s="19">
        <v>10</v>
      </c>
      <c r="M17" s="48"/>
      <c r="N17" s="48"/>
      <c r="O17" s="48"/>
      <c r="Q17" s="52"/>
    </row>
    <row r="18" spans="1:17" x14ac:dyDescent="0.15">
      <c r="A18" s="67"/>
      <c r="B18" s="12"/>
      <c r="C18" s="28"/>
      <c r="D18" s="32"/>
      <c r="E18" s="32"/>
      <c r="F18" s="55"/>
      <c r="G18" s="55"/>
      <c r="H18" s="63"/>
      <c r="I18" s="63"/>
      <c r="J18" s="38" t="str">
        <f t="shared" si="0"/>
        <v>　→</v>
      </c>
      <c r="K18" s="20"/>
      <c r="M18" s="49"/>
      <c r="N18" s="49"/>
      <c r="O18" s="49"/>
      <c r="Q18" s="50"/>
    </row>
    <row r="19" spans="1:17" x14ac:dyDescent="0.15">
      <c r="A19" s="65"/>
      <c r="B19" s="12"/>
      <c r="C19" s="29"/>
      <c r="D19" s="33"/>
      <c r="E19" s="33"/>
      <c r="F19" s="56"/>
      <c r="G19" s="56"/>
      <c r="H19" s="64"/>
      <c r="I19" s="64"/>
      <c r="J19" s="36" t="str">
        <f t="shared" si="0"/>
        <v>　→</v>
      </c>
      <c r="K19" s="21"/>
      <c r="M19" s="47"/>
      <c r="N19" s="47"/>
      <c r="O19" s="47"/>
      <c r="Q19" s="50"/>
    </row>
    <row r="20" spans="1:17" ht="13.5" customHeight="1" x14ac:dyDescent="0.15">
      <c r="A20" s="66"/>
      <c r="B20" s="12"/>
      <c r="C20" s="27"/>
      <c r="D20" s="31"/>
      <c r="E20" s="31"/>
      <c r="F20" s="54"/>
      <c r="G20" s="54"/>
      <c r="H20" s="62"/>
      <c r="I20" s="62"/>
      <c r="J20" s="37" t="str">
        <f t="shared" si="0"/>
        <v>　→</v>
      </c>
      <c r="K20" s="19"/>
      <c r="M20" s="48"/>
      <c r="N20" s="48"/>
      <c r="O20" s="48"/>
      <c r="Q20" s="50"/>
    </row>
    <row r="21" spans="1:17" ht="13.5" customHeight="1" x14ac:dyDescent="0.15">
      <c r="A21" s="66"/>
      <c r="B21" s="12"/>
      <c r="C21" s="27"/>
      <c r="D21" s="31"/>
      <c r="E21" s="31"/>
      <c r="F21" s="54"/>
      <c r="G21" s="54"/>
      <c r="H21" s="62"/>
      <c r="I21" s="62"/>
      <c r="J21" s="37" t="str">
        <f t="shared" si="0"/>
        <v>　→</v>
      </c>
      <c r="K21" s="19"/>
      <c r="M21" s="48"/>
      <c r="N21" s="48"/>
      <c r="O21" s="48"/>
      <c r="Q21" s="59"/>
    </row>
    <row r="22" spans="1:17" ht="13.5" customHeight="1" x14ac:dyDescent="0.15">
      <c r="A22" s="66"/>
      <c r="B22" s="12"/>
      <c r="C22" s="27"/>
      <c r="D22" s="31"/>
      <c r="E22" s="31"/>
      <c r="F22" s="54"/>
      <c r="G22" s="54"/>
      <c r="H22" s="62"/>
      <c r="I22" s="62"/>
      <c r="J22" s="37" t="str">
        <f t="shared" si="0"/>
        <v>　→</v>
      </c>
      <c r="K22" s="19"/>
      <c r="M22" s="48"/>
      <c r="N22" s="48"/>
      <c r="O22" s="48"/>
      <c r="Q22" s="50"/>
    </row>
    <row r="23" spans="1:17" ht="14.25" customHeight="1" x14ac:dyDescent="0.15">
      <c r="A23" s="67"/>
      <c r="B23" s="12"/>
      <c r="C23" s="28"/>
      <c r="D23" s="32"/>
      <c r="E23" s="32"/>
      <c r="F23" s="55"/>
      <c r="G23" s="55"/>
      <c r="H23" s="63"/>
      <c r="I23" s="63"/>
      <c r="J23" s="38" t="str">
        <f t="shared" si="0"/>
        <v>　→</v>
      </c>
      <c r="K23" s="20"/>
      <c r="M23" s="49"/>
      <c r="N23" s="49"/>
      <c r="O23" s="49"/>
      <c r="Q23" s="50"/>
    </row>
    <row r="24" spans="1:17" x14ac:dyDescent="0.15">
      <c r="A24" s="65"/>
      <c r="B24" s="12"/>
      <c r="C24" s="29"/>
      <c r="D24" s="33"/>
      <c r="E24" s="33"/>
      <c r="F24" s="56"/>
      <c r="G24" s="56"/>
      <c r="H24" s="64"/>
      <c r="I24" s="64"/>
      <c r="J24" s="36" t="str">
        <f t="shared" si="0"/>
        <v>　→</v>
      </c>
      <c r="K24" s="21"/>
      <c r="M24" s="47"/>
      <c r="N24" s="47"/>
      <c r="O24" s="47"/>
      <c r="Q24" s="52"/>
    </row>
    <row r="25" spans="1:17" s="45" customFormat="1" x14ac:dyDescent="0.15">
      <c r="A25" s="66"/>
      <c r="B25" s="12"/>
      <c r="C25" s="27"/>
      <c r="D25" s="31"/>
      <c r="E25" s="31"/>
      <c r="F25" s="54"/>
      <c r="G25" s="54"/>
      <c r="H25" s="62"/>
      <c r="I25" s="62"/>
      <c r="J25" s="37" t="str">
        <f t="shared" si="0"/>
        <v>　→</v>
      </c>
      <c r="K25" s="19"/>
      <c r="M25" s="48"/>
      <c r="N25" s="48"/>
      <c r="O25" s="48"/>
      <c r="P25" s="46"/>
      <c r="Q25" s="51"/>
    </row>
    <row r="26" spans="1:17" x14ac:dyDescent="0.15">
      <c r="A26" s="12"/>
      <c r="B26" s="12"/>
      <c r="C26" s="27"/>
      <c r="D26" s="31"/>
      <c r="E26" s="31"/>
      <c r="F26" s="54"/>
      <c r="G26" s="54"/>
      <c r="H26" s="62"/>
      <c r="I26" s="62"/>
      <c r="J26" s="37" t="str">
        <f t="shared" si="0"/>
        <v>　→</v>
      </c>
      <c r="K26" s="19"/>
      <c r="M26" s="48"/>
      <c r="N26" s="48"/>
      <c r="O26" s="48"/>
      <c r="Q26" s="50"/>
    </row>
    <row r="27" spans="1:17" x14ac:dyDescent="0.15">
      <c r="A27" s="12"/>
      <c r="B27" s="12"/>
      <c r="C27" s="27"/>
      <c r="D27" s="31"/>
      <c r="E27" s="31"/>
      <c r="F27" s="54"/>
      <c r="G27" s="54"/>
      <c r="H27" s="62"/>
      <c r="I27" s="62"/>
      <c r="J27" s="37" t="str">
        <f t="shared" si="0"/>
        <v>　→</v>
      </c>
      <c r="K27" s="19"/>
      <c r="M27" s="48"/>
      <c r="N27" s="48"/>
      <c r="O27" s="48"/>
      <c r="Q27" s="52"/>
    </row>
    <row r="28" spans="1:17" x14ac:dyDescent="0.15">
      <c r="A28" s="13"/>
      <c r="B28" s="13"/>
      <c r="C28" s="28"/>
      <c r="D28" s="32"/>
      <c r="E28" s="32"/>
      <c r="F28" s="55"/>
      <c r="G28" s="55"/>
      <c r="H28" s="63"/>
      <c r="I28" s="63"/>
      <c r="J28" s="38" t="str">
        <f t="shared" si="0"/>
        <v>　→</v>
      </c>
      <c r="K28" s="20"/>
      <c r="M28" s="49"/>
      <c r="N28" s="49"/>
      <c r="O28" s="49"/>
      <c r="Q28" s="50"/>
    </row>
    <row r="29" spans="1:17" x14ac:dyDescent="0.15">
      <c r="A29" s="65"/>
      <c r="B29" s="12"/>
      <c r="C29" s="29"/>
      <c r="D29" s="33"/>
      <c r="E29" s="33"/>
      <c r="F29" s="56"/>
      <c r="G29" s="56"/>
      <c r="H29" s="64"/>
      <c r="I29" s="64"/>
      <c r="J29" s="36" t="str">
        <f t="shared" si="0"/>
        <v>　→</v>
      </c>
      <c r="K29" s="21"/>
      <c r="M29" s="47"/>
      <c r="N29" s="47"/>
      <c r="O29" s="47"/>
      <c r="Q29" s="52"/>
    </row>
    <row r="30" spans="1:17" s="45" customFormat="1" x14ac:dyDescent="0.15">
      <c r="A30" s="66"/>
      <c r="B30" s="12"/>
      <c r="C30" s="27"/>
      <c r="D30" s="31"/>
      <c r="E30" s="31"/>
      <c r="F30" s="54"/>
      <c r="G30" s="54"/>
      <c r="H30" s="62"/>
      <c r="I30" s="62"/>
      <c r="J30" s="37" t="str">
        <f t="shared" si="0"/>
        <v>　→</v>
      </c>
      <c r="K30" s="19"/>
      <c r="M30" s="48"/>
      <c r="N30" s="48"/>
      <c r="O30" s="48"/>
      <c r="P30" s="46"/>
      <c r="Q30" s="51"/>
    </row>
    <row r="31" spans="1:17" x14ac:dyDescent="0.15">
      <c r="A31" s="66"/>
      <c r="B31" s="12"/>
      <c r="C31" s="27"/>
      <c r="D31" s="31"/>
      <c r="E31" s="31"/>
      <c r="F31" s="54"/>
      <c r="G31" s="54"/>
      <c r="H31" s="62"/>
      <c r="I31" s="62"/>
      <c r="J31" s="37" t="str">
        <f t="shared" si="0"/>
        <v>　→</v>
      </c>
      <c r="K31" s="19"/>
      <c r="M31" s="48"/>
      <c r="N31" s="48"/>
      <c r="O31" s="48"/>
      <c r="Q31" s="50"/>
    </row>
    <row r="32" spans="1:17" x14ac:dyDescent="0.15">
      <c r="A32" s="66"/>
      <c r="B32" s="12"/>
      <c r="C32" s="27"/>
      <c r="D32" s="31"/>
      <c r="E32" s="31"/>
      <c r="F32" s="54"/>
      <c r="G32" s="54"/>
      <c r="H32" s="62"/>
      <c r="I32" s="62"/>
      <c r="J32" s="37" t="str">
        <f t="shared" si="0"/>
        <v>　→</v>
      </c>
      <c r="K32" s="19"/>
      <c r="M32" s="48"/>
      <c r="N32" s="48"/>
      <c r="O32" s="48"/>
      <c r="Q32" s="52"/>
    </row>
    <row r="33" spans="1:17" x14ac:dyDescent="0.15">
      <c r="A33" s="67"/>
      <c r="B33" s="13"/>
      <c r="C33" s="28"/>
      <c r="D33" s="32"/>
      <c r="E33" s="32"/>
      <c r="F33" s="55"/>
      <c r="G33" s="55"/>
      <c r="H33" s="63"/>
      <c r="I33" s="63"/>
      <c r="J33" s="38" t="str">
        <f t="shared" si="0"/>
        <v>　→</v>
      </c>
      <c r="K33" s="20"/>
      <c r="M33" s="49"/>
      <c r="N33" s="49"/>
      <c r="O33" s="49"/>
      <c r="Q33" s="50"/>
    </row>
    <row r="34" spans="1:17" x14ac:dyDescent="0.15">
      <c r="A34" s="14"/>
      <c r="B34" s="14"/>
      <c r="C34" s="29"/>
      <c r="D34" s="33"/>
      <c r="E34" s="33"/>
      <c r="F34" s="56"/>
      <c r="G34" s="56"/>
      <c r="H34" s="64"/>
      <c r="I34" s="64"/>
      <c r="J34" s="36" t="str">
        <f t="shared" si="0"/>
        <v>　→</v>
      </c>
      <c r="K34" s="21"/>
      <c r="M34" s="47"/>
      <c r="N34" s="47"/>
      <c r="O34" s="47"/>
      <c r="Q34" s="52"/>
    </row>
    <row r="35" spans="1:17" x14ac:dyDescent="0.15">
      <c r="A35" s="12"/>
      <c r="B35" s="12"/>
      <c r="C35" s="27"/>
      <c r="D35" s="31"/>
      <c r="E35" s="31"/>
      <c r="F35" s="54"/>
      <c r="G35" s="54"/>
      <c r="H35" s="62"/>
      <c r="I35" s="62"/>
      <c r="J35" s="37" t="str">
        <f t="shared" si="0"/>
        <v>　→</v>
      </c>
      <c r="K35" s="19"/>
      <c r="M35" s="48"/>
      <c r="N35" s="48"/>
      <c r="O35" s="48"/>
      <c r="Q35" s="50"/>
    </row>
    <row r="36" spans="1:17" x14ac:dyDescent="0.15">
      <c r="A36" s="12"/>
      <c r="B36" s="12"/>
      <c r="C36" s="27"/>
      <c r="D36" s="31"/>
      <c r="E36" s="31"/>
      <c r="F36" s="54"/>
      <c r="G36" s="54"/>
      <c r="H36" s="62"/>
      <c r="I36" s="62"/>
      <c r="J36" s="37" t="str">
        <f t="shared" si="0"/>
        <v>　→</v>
      </c>
      <c r="K36" s="19"/>
      <c r="M36" s="48"/>
      <c r="N36" s="48"/>
      <c r="O36" s="48"/>
      <c r="Q36" s="52"/>
    </row>
    <row r="37" spans="1:17" x14ac:dyDescent="0.15">
      <c r="A37" s="12"/>
      <c r="B37" s="12"/>
      <c r="C37" s="27"/>
      <c r="D37" s="31"/>
      <c r="E37" s="31"/>
      <c r="F37" s="54"/>
      <c r="G37" s="54"/>
      <c r="H37" s="62"/>
      <c r="I37" s="62"/>
      <c r="J37" s="37" t="str">
        <f t="shared" si="0"/>
        <v>　→</v>
      </c>
      <c r="K37" s="19"/>
      <c r="M37" s="48"/>
      <c r="N37" s="48"/>
      <c r="O37" s="48"/>
      <c r="Q37" s="50"/>
    </row>
    <row r="38" spans="1:17" ht="12" thickBot="1" x14ac:dyDescent="0.2">
      <c r="A38" s="13"/>
      <c r="B38" s="13" t="str">
        <f t="shared" ref="B38" si="1">IF(C38&lt;&gt;"",B37+1,"")</f>
        <v/>
      </c>
      <c r="C38" s="28"/>
      <c r="D38" s="32"/>
      <c r="E38" s="32"/>
      <c r="F38" s="55"/>
      <c r="G38" s="55"/>
      <c r="H38" s="63"/>
      <c r="I38" s="63"/>
      <c r="J38" s="38" t="str">
        <f t="shared" si="0"/>
        <v>　→</v>
      </c>
      <c r="K38" s="20"/>
      <c r="M38" s="49"/>
      <c r="N38" s="49"/>
      <c r="O38" s="49"/>
      <c r="Q38" s="50"/>
    </row>
    <row r="39" spans="1:17" ht="12" thickBot="1" x14ac:dyDescent="0.2">
      <c r="E39" s="34" t="s">
        <v>12</v>
      </c>
      <c r="F39" s="25">
        <v>0.89622398589065255</v>
      </c>
      <c r="G39" s="25">
        <v>0.90899999999999992</v>
      </c>
      <c r="H39" s="25">
        <v>0.901156431541281</v>
      </c>
      <c r="I39" s="25">
        <f>AVERAGE(I9:I38)</f>
        <v>0.89650429147956578</v>
      </c>
      <c r="J39" s="10" t="str">
        <f t="shared" si="0"/>
        <v>　　↓</v>
      </c>
      <c r="Q39" s="50"/>
    </row>
    <row r="40" spans="1:17" x14ac:dyDescent="0.15">
      <c r="F40" s="6"/>
      <c r="G40" s="6"/>
      <c r="H40" s="6"/>
      <c r="I40" s="6"/>
      <c r="Q40" s="50"/>
    </row>
  </sheetData>
  <autoFilter ref="A8:T8"/>
  <mergeCells count="2">
    <mergeCell ref="D1:G1"/>
    <mergeCell ref="D3:D4"/>
  </mergeCells>
  <phoneticPr fontId="3"/>
  <conditionalFormatting sqref="J22 J27 J37">
    <cfRule type="expression" dxfId="89" priority="30">
      <formula>H22&gt;I22</formula>
    </cfRule>
  </conditionalFormatting>
  <conditionalFormatting sqref="J10:J18">
    <cfRule type="expression" dxfId="88" priority="29">
      <formula>H10&gt;I10</formula>
    </cfRule>
  </conditionalFormatting>
  <conditionalFormatting sqref="J39">
    <cfRule type="expression" dxfId="87" priority="28">
      <formula>H39&gt;I39</formula>
    </cfRule>
  </conditionalFormatting>
  <conditionalFormatting sqref="F39:I39">
    <cfRule type="expression" dxfId="86" priority="25">
      <formula>AND(0.75&lt;=F39,F39&lt;0.8)</formula>
    </cfRule>
    <cfRule type="expression" dxfId="85" priority="26">
      <formula>AND(0.65 &lt;= F39,F39&lt;0.75)</formula>
    </cfRule>
    <cfRule type="expression" dxfId="84" priority="27">
      <formula>F39 &lt; 0.65</formula>
    </cfRule>
  </conditionalFormatting>
  <conditionalFormatting sqref="J19:J20">
    <cfRule type="expression" dxfId="83" priority="24">
      <formula>H19&gt;I19</formula>
    </cfRule>
  </conditionalFormatting>
  <conditionalFormatting sqref="J9">
    <cfRule type="expression" dxfId="82" priority="23">
      <formula>H9&gt;I9</formula>
    </cfRule>
  </conditionalFormatting>
  <conditionalFormatting sqref="J21">
    <cfRule type="expression" dxfId="81" priority="22">
      <formula>H21&gt;I21</formula>
    </cfRule>
  </conditionalFormatting>
  <conditionalFormatting sqref="J23">
    <cfRule type="expression" dxfId="80" priority="21">
      <formula>H23&gt;I23</formula>
    </cfRule>
  </conditionalFormatting>
  <conditionalFormatting sqref="J24:J25">
    <cfRule type="expression" dxfId="79" priority="20">
      <formula>H24&gt;I24</formula>
    </cfRule>
  </conditionalFormatting>
  <conditionalFormatting sqref="J26">
    <cfRule type="expression" dxfId="78" priority="19">
      <formula>H26&gt;I26</formula>
    </cfRule>
  </conditionalFormatting>
  <conditionalFormatting sqref="J28">
    <cfRule type="expression" dxfId="77" priority="18">
      <formula>H28&gt;I28</formula>
    </cfRule>
  </conditionalFormatting>
  <conditionalFormatting sqref="J34:J35">
    <cfRule type="expression" dxfId="76" priority="17">
      <formula>H34&gt;I34</formula>
    </cfRule>
  </conditionalFormatting>
  <conditionalFormatting sqref="J36">
    <cfRule type="expression" dxfId="75" priority="16">
      <formula>H36&gt;I36</formula>
    </cfRule>
  </conditionalFormatting>
  <conditionalFormatting sqref="J38">
    <cfRule type="expression" dxfId="74" priority="15">
      <formula>H38&gt;I38</formula>
    </cfRule>
  </conditionalFormatting>
  <conditionalFormatting sqref="M9:O28 M34:O38">
    <cfRule type="cellIs" dxfId="73" priority="14" operator="equal">
      <formula>2</formula>
    </cfRule>
  </conditionalFormatting>
  <conditionalFormatting sqref="F9:I28 F34:I38">
    <cfRule type="expression" dxfId="72" priority="10">
      <formula>F9 &lt; 0.65</formula>
    </cfRule>
    <cfRule type="expression" dxfId="71" priority="11">
      <formula>AND(0.65 &lt;= F9,F9&lt;0.75)</formula>
    </cfRule>
    <cfRule type="expression" dxfId="70" priority="12">
      <formula>AND(0.75&lt;=F9,F9&lt;0.8)</formula>
    </cfRule>
  </conditionalFormatting>
  <conditionalFormatting sqref="F9:I28 F34:I38">
    <cfRule type="expression" dxfId="69" priority="13" stopIfTrue="1">
      <formula>F9 &lt; 0.85</formula>
    </cfRule>
  </conditionalFormatting>
  <conditionalFormatting sqref="J32">
    <cfRule type="expression" dxfId="68" priority="9">
      <formula>H32&gt;I32</formula>
    </cfRule>
  </conditionalFormatting>
  <conditionalFormatting sqref="J29:J30">
    <cfRule type="expression" dxfId="67" priority="8">
      <formula>H29&gt;I29</formula>
    </cfRule>
  </conditionalFormatting>
  <conditionalFormatting sqref="J31">
    <cfRule type="expression" dxfId="66" priority="7">
      <formula>H31&gt;I31</formula>
    </cfRule>
  </conditionalFormatting>
  <conditionalFormatting sqref="J33">
    <cfRule type="expression" dxfId="65" priority="6">
      <formula>H33&gt;I33</formula>
    </cfRule>
  </conditionalFormatting>
  <conditionalFormatting sqref="M29:O33">
    <cfRule type="cellIs" dxfId="64" priority="5" operator="equal">
      <formula>2</formula>
    </cfRule>
  </conditionalFormatting>
  <conditionalFormatting sqref="F29:I33">
    <cfRule type="expression" dxfId="63" priority="1">
      <formula>F29 &lt; 0.65</formula>
    </cfRule>
    <cfRule type="expression" dxfId="62" priority="2">
      <formula>AND(0.65 &lt;= F29,F29&lt;0.75)</formula>
    </cfRule>
    <cfRule type="expression" dxfId="61" priority="3">
      <formula>AND(0.75&lt;=F29,F29&lt;0.8)</formula>
    </cfRule>
  </conditionalFormatting>
  <conditionalFormatting sqref="F29:I33">
    <cfRule type="expression" dxfId="60" priority="4" stopIfTrue="1">
      <formula>F29 &lt; 0.85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0"/>
  <sheetViews>
    <sheetView zoomScaleNormal="100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I9" sqref="I9"/>
    </sheetView>
  </sheetViews>
  <sheetFormatPr defaultColWidth="9" defaultRowHeight="11.25" outlineLevelCol="1" x14ac:dyDescent="0.15"/>
  <cols>
    <col min="1" max="1" width="13.37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7" width="8.875" style="1" customWidth="1"/>
    <col min="8" max="9" width="9" style="1" customWidth="1"/>
    <col min="10" max="10" width="5.875" style="44" customWidth="1"/>
    <col min="11" max="11" width="7.5" style="8" customWidth="1"/>
    <col min="12" max="15" width="2.625" style="44" customWidth="1"/>
    <col min="16" max="16" width="3.25" style="46" bestFit="1" customWidth="1"/>
    <col min="17" max="20" width="2.625" style="44" customWidth="1"/>
    <col min="21" max="16384" width="9" style="44"/>
  </cols>
  <sheetData>
    <row r="1" spans="1:18" ht="17.25" x14ac:dyDescent="0.15">
      <c r="D1" s="68" t="s">
        <v>3</v>
      </c>
      <c r="E1" s="68"/>
      <c r="F1" s="68"/>
      <c r="G1" s="68"/>
    </row>
    <row r="2" spans="1:18" ht="12" thickBot="1" x14ac:dyDescent="0.2">
      <c r="D2" s="1"/>
      <c r="E2" s="1"/>
      <c r="H2" s="4" t="s">
        <v>8</v>
      </c>
    </row>
    <row r="3" spans="1:18" s="2" customFormat="1" x14ac:dyDescent="0.15">
      <c r="B3" s="1"/>
      <c r="D3" s="69" t="s">
        <v>4</v>
      </c>
      <c r="E3" s="23" t="s">
        <v>17</v>
      </c>
      <c r="H3" s="7" t="s">
        <v>10</v>
      </c>
      <c r="J3" s="44" t="s">
        <v>5</v>
      </c>
      <c r="K3" s="15" t="s">
        <v>15</v>
      </c>
      <c r="M3" s="44">
        <f>COUNTIF(M$9:M$38,"=2")</f>
        <v>0</v>
      </c>
      <c r="N3" s="44">
        <f>COUNTIF(N$9:N$38,"=2")</f>
        <v>0</v>
      </c>
      <c r="O3" s="44">
        <f>COUNTIF(O$9:O$38,"=2")</f>
        <v>0</v>
      </c>
      <c r="P3" s="46"/>
      <c r="Q3" s="44" t="s">
        <v>19</v>
      </c>
      <c r="R3" s="44"/>
    </row>
    <row r="4" spans="1:18" s="2" customFormat="1" ht="12" thickBot="1" x14ac:dyDescent="0.2">
      <c r="B4" s="1"/>
      <c r="D4" s="69"/>
      <c r="E4" s="22" t="s">
        <v>16</v>
      </c>
      <c r="H4" s="5" t="s">
        <v>9</v>
      </c>
      <c r="I4" s="1"/>
      <c r="J4" s="2" t="s">
        <v>6</v>
      </c>
      <c r="K4" s="17">
        <v>20</v>
      </c>
      <c r="M4" s="44">
        <f>COUNTIF(M$9:M$38,"=3")</f>
        <v>0</v>
      </c>
      <c r="N4" s="44">
        <f>COUNTIF(N$9:N$38,"=3")</f>
        <v>0</v>
      </c>
      <c r="O4" s="44">
        <f>COUNTIF(O$9:O$38,"=3")</f>
        <v>0</v>
      </c>
      <c r="P4" s="46"/>
      <c r="Q4" s="44" t="s">
        <v>20</v>
      </c>
      <c r="R4" s="44"/>
    </row>
    <row r="5" spans="1:18" x14ac:dyDescent="0.15">
      <c r="H5" s="43" t="s">
        <v>22</v>
      </c>
      <c r="J5" s="3" t="s">
        <v>7</v>
      </c>
    </row>
    <row r="6" spans="1:18" ht="12" thickBot="1" x14ac:dyDescent="0.2">
      <c r="F6" s="9"/>
      <c r="G6" s="9"/>
      <c r="J6" s="3"/>
    </row>
    <row r="7" spans="1:18" ht="12" thickBot="1" x14ac:dyDescent="0.2">
      <c r="C7" s="44" t="s">
        <v>24</v>
      </c>
      <c r="K7" s="15" t="s">
        <v>14</v>
      </c>
      <c r="M7" s="44" t="s">
        <v>18</v>
      </c>
    </row>
    <row r="8" spans="1:18" ht="12" thickBot="1" x14ac:dyDescent="0.2">
      <c r="A8" s="39" t="s">
        <v>23</v>
      </c>
      <c r="B8" s="39" t="s">
        <v>11</v>
      </c>
      <c r="C8" s="40" t="s">
        <v>0</v>
      </c>
      <c r="D8" s="41" t="s">
        <v>1</v>
      </c>
      <c r="E8" s="41" t="s">
        <v>2</v>
      </c>
      <c r="F8" s="42">
        <v>44478</v>
      </c>
      <c r="G8" s="42">
        <v>44485</v>
      </c>
      <c r="H8" s="57">
        <v>44492</v>
      </c>
      <c r="I8" s="57">
        <v>44513</v>
      </c>
      <c r="J8" s="11" t="s">
        <v>13</v>
      </c>
      <c r="K8" s="16">
        <f>I8</f>
        <v>44513</v>
      </c>
      <c r="M8" s="44">
        <v>4</v>
      </c>
      <c r="N8" s="44">
        <v>10</v>
      </c>
      <c r="O8" s="44">
        <v>1</v>
      </c>
      <c r="P8" s="46" t="s">
        <v>21</v>
      </c>
    </row>
    <row r="9" spans="1:18" x14ac:dyDescent="0.15">
      <c r="A9" s="24" t="s">
        <v>25</v>
      </c>
      <c r="B9" s="24"/>
      <c r="C9" s="26">
        <v>20001</v>
      </c>
      <c r="D9" s="30" t="s">
        <v>26</v>
      </c>
      <c r="E9" s="30" t="s">
        <v>27</v>
      </c>
      <c r="F9" s="53">
        <v>0.98899999999999999</v>
      </c>
      <c r="G9" s="53">
        <v>0.99122807017543857</v>
      </c>
      <c r="H9" s="61">
        <v>0.99170124481327804</v>
      </c>
      <c r="I9" s="61">
        <v>0.99170124481327804</v>
      </c>
      <c r="J9" s="35" t="str">
        <f t="shared" ref="J9:J39" si="0">IF(H9&lt;I9,$J$3,IF(H9=I9,$J$4,$J$5))</f>
        <v>　→</v>
      </c>
      <c r="K9" s="18">
        <v>4</v>
      </c>
      <c r="M9" s="47"/>
      <c r="N9" s="47"/>
      <c r="O9" s="47"/>
      <c r="Q9" s="50"/>
    </row>
    <row r="10" spans="1:18" x14ac:dyDescent="0.15">
      <c r="A10" s="12" t="s">
        <v>25</v>
      </c>
      <c r="B10" s="12"/>
      <c r="C10" s="27">
        <v>20029</v>
      </c>
      <c r="D10" s="31" t="s">
        <v>28</v>
      </c>
      <c r="E10" s="31" t="s">
        <v>29</v>
      </c>
      <c r="F10" s="54">
        <v>0.97799999999999998</v>
      </c>
      <c r="G10" s="54">
        <v>0.98245614035087714</v>
      </c>
      <c r="H10" s="62">
        <v>0.96680497925311204</v>
      </c>
      <c r="I10" s="62">
        <v>0.96680497925311204</v>
      </c>
      <c r="J10" s="37" t="str">
        <f t="shared" si="0"/>
        <v>　→</v>
      </c>
      <c r="K10" s="19">
        <v>16</v>
      </c>
      <c r="M10" s="48"/>
      <c r="N10" s="48"/>
      <c r="O10" s="48"/>
      <c r="Q10" s="50"/>
    </row>
    <row r="11" spans="1:18" x14ac:dyDescent="0.15">
      <c r="A11" s="12" t="s">
        <v>25</v>
      </c>
      <c r="B11" s="12"/>
      <c r="C11" s="27">
        <v>20073</v>
      </c>
      <c r="D11" s="31" t="s">
        <v>30</v>
      </c>
      <c r="E11" s="31" t="s">
        <v>31</v>
      </c>
      <c r="F11" s="54">
        <v>0.995</v>
      </c>
      <c r="G11" s="54">
        <v>0.98903508771929827</v>
      </c>
      <c r="H11" s="62">
        <v>0.98962655601659755</v>
      </c>
      <c r="I11" s="62">
        <v>0.98962655601659755</v>
      </c>
      <c r="J11" s="37" t="str">
        <f t="shared" si="0"/>
        <v>　→</v>
      </c>
      <c r="K11" s="19">
        <v>5</v>
      </c>
      <c r="M11" s="48"/>
      <c r="N11" s="48"/>
      <c r="O11" s="48"/>
      <c r="Q11" s="52"/>
    </row>
    <row r="12" spans="1:18" x14ac:dyDescent="0.15">
      <c r="A12" s="12"/>
      <c r="B12" s="12"/>
      <c r="C12" s="27"/>
      <c r="D12" s="31"/>
      <c r="E12" s="31"/>
      <c r="F12" s="54"/>
      <c r="G12" s="54"/>
      <c r="H12" s="62"/>
      <c r="I12" s="62"/>
      <c r="J12" s="37" t="str">
        <f t="shared" si="0"/>
        <v>　→</v>
      </c>
      <c r="K12" s="19"/>
      <c r="M12" s="48"/>
      <c r="N12" s="48"/>
      <c r="O12" s="48"/>
      <c r="Q12" s="50"/>
    </row>
    <row r="13" spans="1:18" x14ac:dyDescent="0.15">
      <c r="A13" s="12"/>
      <c r="B13" s="12"/>
      <c r="C13" s="28"/>
      <c r="D13" s="32"/>
      <c r="E13" s="32"/>
      <c r="F13" s="55"/>
      <c r="G13" s="55"/>
      <c r="H13" s="63"/>
      <c r="I13" s="63"/>
      <c r="J13" s="38" t="str">
        <f t="shared" si="0"/>
        <v>　→</v>
      </c>
      <c r="K13" s="20"/>
      <c r="M13" s="49"/>
      <c r="N13" s="49"/>
      <c r="O13" s="49"/>
      <c r="Q13" s="58"/>
    </row>
    <row r="14" spans="1:18" x14ac:dyDescent="0.15">
      <c r="A14" s="65" t="s">
        <v>40</v>
      </c>
      <c r="B14" s="14"/>
      <c r="C14" s="29">
        <v>19055</v>
      </c>
      <c r="D14" s="33" t="s">
        <v>32</v>
      </c>
      <c r="E14" s="33" t="s">
        <v>33</v>
      </c>
      <c r="F14" s="56">
        <v>0.53800000000000003</v>
      </c>
      <c r="G14" s="56">
        <v>0.4725433526011561</v>
      </c>
      <c r="H14" s="64">
        <v>0.44794520547945205</v>
      </c>
      <c r="I14" s="64">
        <v>0.44794520547945205</v>
      </c>
      <c r="J14" s="36" t="str">
        <f t="shared" si="0"/>
        <v>　→</v>
      </c>
      <c r="K14" s="21">
        <v>460</v>
      </c>
      <c r="M14" s="47"/>
      <c r="N14" s="47"/>
      <c r="O14" s="47"/>
      <c r="Q14" s="58"/>
    </row>
    <row r="15" spans="1:18" x14ac:dyDescent="0.15">
      <c r="A15" s="66" t="s">
        <v>40</v>
      </c>
      <c r="B15" s="12"/>
      <c r="C15" s="27">
        <v>20020</v>
      </c>
      <c r="D15" s="31" t="s">
        <v>34</v>
      </c>
      <c r="E15" s="31" t="s">
        <v>35</v>
      </c>
      <c r="F15" s="54">
        <v>0.98599999999999999</v>
      </c>
      <c r="G15" s="54">
        <v>0.98843930635838151</v>
      </c>
      <c r="H15" s="62">
        <v>0.989041095890411</v>
      </c>
      <c r="I15" s="62">
        <v>0.989041095890411</v>
      </c>
      <c r="J15" s="37" t="str">
        <f t="shared" si="0"/>
        <v>　→</v>
      </c>
      <c r="K15" s="19">
        <v>8</v>
      </c>
      <c r="M15" s="48"/>
      <c r="N15" s="48"/>
      <c r="O15" s="48"/>
      <c r="Q15" s="58"/>
    </row>
    <row r="16" spans="1:18" x14ac:dyDescent="0.15">
      <c r="A16" s="66" t="s">
        <v>40</v>
      </c>
      <c r="B16" s="12"/>
      <c r="C16" s="27">
        <v>20059</v>
      </c>
      <c r="D16" s="31" t="s">
        <v>36</v>
      </c>
      <c r="E16" s="31" t="s">
        <v>37</v>
      </c>
      <c r="F16" s="54">
        <v>0.88900000000000001</v>
      </c>
      <c r="G16" s="54">
        <v>0.89884393063583812</v>
      </c>
      <c r="H16" s="62">
        <v>0.90410958904109584</v>
      </c>
      <c r="I16" s="62">
        <v>0.90410958904109584</v>
      </c>
      <c r="J16" s="37" t="str">
        <f t="shared" si="0"/>
        <v>　→</v>
      </c>
      <c r="K16" s="60">
        <v>70</v>
      </c>
      <c r="M16" s="48"/>
      <c r="N16" s="48"/>
      <c r="O16" s="48"/>
      <c r="Q16" s="50"/>
    </row>
    <row r="17" spans="1:17" x14ac:dyDescent="0.15">
      <c r="A17" s="66" t="s">
        <v>40</v>
      </c>
      <c r="B17" s="12"/>
      <c r="C17" s="27">
        <v>20068</v>
      </c>
      <c r="D17" s="31" t="s">
        <v>38</v>
      </c>
      <c r="E17" s="31" t="s">
        <v>39</v>
      </c>
      <c r="F17" s="54">
        <v>0.98799999999999999</v>
      </c>
      <c r="G17" s="54">
        <v>0.98554913294797686</v>
      </c>
      <c r="H17" s="62">
        <v>0.98630136986301364</v>
      </c>
      <c r="I17" s="62">
        <v>0.98630136986301364</v>
      </c>
      <c r="J17" s="37" t="str">
        <f t="shared" si="0"/>
        <v>　→</v>
      </c>
      <c r="K17" s="19">
        <v>10</v>
      </c>
      <c r="M17" s="48"/>
      <c r="N17" s="48"/>
      <c r="O17" s="48"/>
      <c r="Q17" s="52"/>
    </row>
    <row r="18" spans="1:17" x14ac:dyDescent="0.15">
      <c r="A18" s="67"/>
      <c r="B18" s="12"/>
      <c r="C18" s="28"/>
      <c r="D18" s="32"/>
      <c r="E18" s="32"/>
      <c r="F18" s="55"/>
      <c r="G18" s="55"/>
      <c r="H18" s="63"/>
      <c r="I18" s="63"/>
      <c r="J18" s="38" t="str">
        <f t="shared" si="0"/>
        <v>　→</v>
      </c>
      <c r="K18" s="20"/>
      <c r="M18" s="49"/>
      <c r="N18" s="49"/>
      <c r="O18" s="49"/>
      <c r="Q18" s="50"/>
    </row>
    <row r="19" spans="1:17" x14ac:dyDescent="0.15">
      <c r="A19" s="65"/>
      <c r="B19" s="12"/>
      <c r="C19" s="29"/>
      <c r="D19" s="33"/>
      <c r="E19" s="33"/>
      <c r="F19" s="56"/>
      <c r="G19" s="56"/>
      <c r="H19" s="64"/>
      <c r="I19" s="64"/>
      <c r="J19" s="36" t="str">
        <f t="shared" si="0"/>
        <v>　→</v>
      </c>
      <c r="K19" s="21"/>
      <c r="M19" s="47"/>
      <c r="N19" s="47"/>
      <c r="O19" s="47"/>
      <c r="Q19" s="50"/>
    </row>
    <row r="20" spans="1:17" ht="13.5" customHeight="1" x14ac:dyDescent="0.15">
      <c r="A20" s="66"/>
      <c r="B20" s="12"/>
      <c r="C20" s="27"/>
      <c r="D20" s="31"/>
      <c r="E20" s="31"/>
      <c r="F20" s="54"/>
      <c r="G20" s="54"/>
      <c r="H20" s="62"/>
      <c r="I20" s="62"/>
      <c r="J20" s="37" t="str">
        <f t="shared" si="0"/>
        <v>　→</v>
      </c>
      <c r="K20" s="19"/>
      <c r="M20" s="48"/>
      <c r="N20" s="48"/>
      <c r="O20" s="48"/>
      <c r="Q20" s="50"/>
    </row>
    <row r="21" spans="1:17" ht="13.5" customHeight="1" x14ac:dyDescent="0.15">
      <c r="A21" s="66"/>
      <c r="B21" s="12"/>
      <c r="C21" s="27"/>
      <c r="D21" s="31"/>
      <c r="E21" s="31"/>
      <c r="F21" s="54"/>
      <c r="G21" s="54"/>
      <c r="H21" s="62"/>
      <c r="I21" s="62"/>
      <c r="J21" s="37" t="str">
        <f t="shared" si="0"/>
        <v>　→</v>
      </c>
      <c r="K21" s="19"/>
      <c r="M21" s="48"/>
      <c r="N21" s="48"/>
      <c r="O21" s="48"/>
      <c r="Q21" s="59"/>
    </row>
    <row r="22" spans="1:17" ht="13.5" customHeight="1" x14ac:dyDescent="0.15">
      <c r="A22" s="66"/>
      <c r="B22" s="12"/>
      <c r="C22" s="27"/>
      <c r="D22" s="31"/>
      <c r="E22" s="31"/>
      <c r="F22" s="54"/>
      <c r="G22" s="54"/>
      <c r="H22" s="62"/>
      <c r="I22" s="62"/>
      <c r="J22" s="37" t="str">
        <f t="shared" si="0"/>
        <v>　→</v>
      </c>
      <c r="K22" s="19"/>
      <c r="M22" s="48"/>
      <c r="N22" s="48"/>
      <c r="O22" s="48"/>
      <c r="Q22" s="50"/>
    </row>
    <row r="23" spans="1:17" ht="14.25" customHeight="1" x14ac:dyDescent="0.15">
      <c r="A23" s="67"/>
      <c r="B23" s="12"/>
      <c r="C23" s="28"/>
      <c r="D23" s="32"/>
      <c r="E23" s="32"/>
      <c r="F23" s="55"/>
      <c r="G23" s="55"/>
      <c r="H23" s="63"/>
      <c r="I23" s="63"/>
      <c r="J23" s="38" t="str">
        <f t="shared" si="0"/>
        <v>　→</v>
      </c>
      <c r="K23" s="20"/>
      <c r="M23" s="49"/>
      <c r="N23" s="49"/>
      <c r="O23" s="49"/>
      <c r="Q23" s="50"/>
    </row>
    <row r="24" spans="1:17" x14ac:dyDescent="0.15">
      <c r="A24" s="65"/>
      <c r="B24" s="12"/>
      <c r="C24" s="29"/>
      <c r="D24" s="33"/>
      <c r="E24" s="33"/>
      <c r="F24" s="56"/>
      <c r="G24" s="56"/>
      <c r="H24" s="64"/>
      <c r="I24" s="64"/>
      <c r="J24" s="36" t="str">
        <f t="shared" si="0"/>
        <v>　→</v>
      </c>
      <c r="K24" s="21"/>
      <c r="M24" s="47"/>
      <c r="N24" s="47"/>
      <c r="O24" s="47"/>
      <c r="Q24" s="52"/>
    </row>
    <row r="25" spans="1:17" s="45" customFormat="1" x14ac:dyDescent="0.15">
      <c r="A25" s="66"/>
      <c r="B25" s="12"/>
      <c r="C25" s="27"/>
      <c r="D25" s="31"/>
      <c r="E25" s="31"/>
      <c r="F25" s="54"/>
      <c r="G25" s="54"/>
      <c r="H25" s="62"/>
      <c r="I25" s="62"/>
      <c r="J25" s="37" t="str">
        <f t="shared" si="0"/>
        <v>　→</v>
      </c>
      <c r="K25" s="19"/>
      <c r="M25" s="48"/>
      <c r="N25" s="48"/>
      <c r="O25" s="48"/>
      <c r="P25" s="46"/>
      <c r="Q25" s="51"/>
    </row>
    <row r="26" spans="1:17" x14ac:dyDescent="0.15">
      <c r="A26" s="12"/>
      <c r="B26" s="12"/>
      <c r="C26" s="27"/>
      <c r="D26" s="31"/>
      <c r="E26" s="31"/>
      <c r="F26" s="54"/>
      <c r="G26" s="54"/>
      <c r="H26" s="62"/>
      <c r="I26" s="62"/>
      <c r="J26" s="37" t="str">
        <f t="shared" si="0"/>
        <v>　→</v>
      </c>
      <c r="K26" s="19"/>
      <c r="M26" s="48"/>
      <c r="N26" s="48"/>
      <c r="O26" s="48"/>
      <c r="Q26" s="50"/>
    </row>
    <row r="27" spans="1:17" x14ac:dyDescent="0.15">
      <c r="A27" s="12"/>
      <c r="B27" s="12"/>
      <c r="C27" s="27"/>
      <c r="D27" s="31"/>
      <c r="E27" s="31"/>
      <c r="F27" s="54"/>
      <c r="G27" s="54"/>
      <c r="H27" s="62"/>
      <c r="I27" s="62"/>
      <c r="J27" s="37" t="str">
        <f t="shared" si="0"/>
        <v>　→</v>
      </c>
      <c r="K27" s="19"/>
      <c r="M27" s="48"/>
      <c r="N27" s="48"/>
      <c r="O27" s="48"/>
      <c r="Q27" s="52"/>
    </row>
    <row r="28" spans="1:17" x14ac:dyDescent="0.15">
      <c r="A28" s="13"/>
      <c r="B28" s="13"/>
      <c r="C28" s="28"/>
      <c r="D28" s="32"/>
      <c r="E28" s="32"/>
      <c r="F28" s="55"/>
      <c r="G28" s="55"/>
      <c r="H28" s="63"/>
      <c r="I28" s="63"/>
      <c r="J28" s="38" t="str">
        <f t="shared" si="0"/>
        <v>　→</v>
      </c>
      <c r="K28" s="20"/>
      <c r="M28" s="49"/>
      <c r="N28" s="49"/>
      <c r="O28" s="49"/>
      <c r="Q28" s="50"/>
    </row>
    <row r="29" spans="1:17" x14ac:dyDescent="0.15">
      <c r="A29" s="65"/>
      <c r="B29" s="12"/>
      <c r="C29" s="29"/>
      <c r="D29" s="33"/>
      <c r="E29" s="33"/>
      <c r="F29" s="56"/>
      <c r="G29" s="56"/>
      <c r="H29" s="64"/>
      <c r="I29" s="64"/>
      <c r="J29" s="36" t="str">
        <f t="shared" si="0"/>
        <v>　→</v>
      </c>
      <c r="K29" s="21"/>
      <c r="M29" s="47"/>
      <c r="N29" s="47"/>
      <c r="O29" s="47"/>
      <c r="Q29" s="52"/>
    </row>
    <row r="30" spans="1:17" s="45" customFormat="1" x14ac:dyDescent="0.15">
      <c r="A30" s="66"/>
      <c r="B30" s="12"/>
      <c r="C30" s="27"/>
      <c r="D30" s="31"/>
      <c r="E30" s="31"/>
      <c r="F30" s="54"/>
      <c r="G30" s="54"/>
      <c r="H30" s="62"/>
      <c r="I30" s="62"/>
      <c r="J30" s="37" t="str">
        <f t="shared" si="0"/>
        <v>　→</v>
      </c>
      <c r="K30" s="19"/>
      <c r="M30" s="48"/>
      <c r="N30" s="48"/>
      <c r="O30" s="48"/>
      <c r="P30" s="46"/>
      <c r="Q30" s="51"/>
    </row>
    <row r="31" spans="1:17" x14ac:dyDescent="0.15">
      <c r="A31" s="66"/>
      <c r="B31" s="12"/>
      <c r="C31" s="27"/>
      <c r="D31" s="31"/>
      <c r="E31" s="31"/>
      <c r="F31" s="54"/>
      <c r="G31" s="54"/>
      <c r="H31" s="62"/>
      <c r="I31" s="62"/>
      <c r="J31" s="37" t="str">
        <f t="shared" si="0"/>
        <v>　→</v>
      </c>
      <c r="K31" s="19"/>
      <c r="M31" s="48"/>
      <c r="N31" s="48"/>
      <c r="O31" s="48"/>
      <c r="Q31" s="50"/>
    </row>
    <row r="32" spans="1:17" x14ac:dyDescent="0.15">
      <c r="A32" s="66"/>
      <c r="B32" s="12"/>
      <c r="C32" s="27"/>
      <c r="D32" s="31"/>
      <c r="E32" s="31"/>
      <c r="F32" s="54"/>
      <c r="G32" s="54"/>
      <c r="H32" s="62"/>
      <c r="I32" s="62"/>
      <c r="J32" s="37" t="str">
        <f t="shared" si="0"/>
        <v>　→</v>
      </c>
      <c r="K32" s="19"/>
      <c r="M32" s="48"/>
      <c r="N32" s="48"/>
      <c r="O32" s="48"/>
      <c r="Q32" s="52"/>
    </row>
    <row r="33" spans="1:17" x14ac:dyDescent="0.15">
      <c r="A33" s="67"/>
      <c r="B33" s="13"/>
      <c r="C33" s="28"/>
      <c r="D33" s="32"/>
      <c r="E33" s="32"/>
      <c r="F33" s="55"/>
      <c r="G33" s="55"/>
      <c r="H33" s="63"/>
      <c r="I33" s="63"/>
      <c r="J33" s="38" t="str">
        <f t="shared" si="0"/>
        <v>　→</v>
      </c>
      <c r="K33" s="20"/>
      <c r="M33" s="49"/>
      <c r="N33" s="49"/>
      <c r="O33" s="49"/>
      <c r="Q33" s="50"/>
    </row>
    <row r="34" spans="1:17" x14ac:dyDescent="0.15">
      <c r="A34" s="14"/>
      <c r="B34" s="14"/>
      <c r="C34" s="29"/>
      <c r="D34" s="33"/>
      <c r="E34" s="33"/>
      <c r="F34" s="56"/>
      <c r="G34" s="56"/>
      <c r="H34" s="64"/>
      <c r="I34" s="64"/>
      <c r="J34" s="36" t="str">
        <f t="shared" si="0"/>
        <v>　→</v>
      </c>
      <c r="K34" s="21"/>
      <c r="M34" s="47"/>
      <c r="N34" s="47"/>
      <c r="O34" s="47"/>
      <c r="Q34" s="52"/>
    </row>
    <row r="35" spans="1:17" x14ac:dyDescent="0.15">
      <c r="A35" s="12"/>
      <c r="B35" s="12"/>
      <c r="C35" s="27"/>
      <c r="D35" s="31"/>
      <c r="E35" s="31"/>
      <c r="F35" s="54"/>
      <c r="G35" s="54"/>
      <c r="H35" s="62"/>
      <c r="I35" s="62"/>
      <c r="J35" s="37" t="str">
        <f t="shared" si="0"/>
        <v>　→</v>
      </c>
      <c r="K35" s="19"/>
      <c r="M35" s="48"/>
      <c r="N35" s="48"/>
      <c r="O35" s="48"/>
      <c r="Q35" s="50"/>
    </row>
    <row r="36" spans="1:17" x14ac:dyDescent="0.15">
      <c r="A36" s="12"/>
      <c r="B36" s="12"/>
      <c r="C36" s="27"/>
      <c r="D36" s="31"/>
      <c r="E36" s="31"/>
      <c r="F36" s="54"/>
      <c r="G36" s="54"/>
      <c r="H36" s="62"/>
      <c r="I36" s="62"/>
      <c r="J36" s="37" t="str">
        <f t="shared" si="0"/>
        <v>　→</v>
      </c>
      <c r="K36" s="19"/>
      <c r="M36" s="48"/>
      <c r="N36" s="48"/>
      <c r="O36" s="48"/>
      <c r="Q36" s="52"/>
    </row>
    <row r="37" spans="1:17" x14ac:dyDescent="0.15">
      <c r="A37" s="12"/>
      <c r="B37" s="12"/>
      <c r="C37" s="27"/>
      <c r="D37" s="31"/>
      <c r="E37" s="31"/>
      <c r="F37" s="54"/>
      <c r="G37" s="54"/>
      <c r="H37" s="62"/>
      <c r="I37" s="62"/>
      <c r="J37" s="37" t="str">
        <f t="shared" si="0"/>
        <v>　→</v>
      </c>
      <c r="K37" s="19"/>
      <c r="M37" s="48"/>
      <c r="N37" s="48"/>
      <c r="O37" s="48"/>
      <c r="Q37" s="50"/>
    </row>
    <row r="38" spans="1:17" ht="12" thickBot="1" x14ac:dyDescent="0.2">
      <c r="A38" s="13"/>
      <c r="B38" s="13" t="str">
        <f t="shared" ref="B38" si="1">IF(C38&lt;&gt;"",B37+1,"")</f>
        <v/>
      </c>
      <c r="C38" s="28"/>
      <c r="D38" s="32"/>
      <c r="E38" s="32"/>
      <c r="F38" s="55"/>
      <c r="G38" s="55"/>
      <c r="H38" s="63"/>
      <c r="I38" s="63"/>
      <c r="J38" s="38" t="str">
        <f t="shared" si="0"/>
        <v>　→</v>
      </c>
      <c r="K38" s="20"/>
      <c r="M38" s="49"/>
      <c r="N38" s="49"/>
      <c r="O38" s="49"/>
      <c r="Q38" s="50"/>
    </row>
    <row r="39" spans="1:17" ht="12" thickBot="1" x14ac:dyDescent="0.2">
      <c r="E39" s="34" t="s">
        <v>12</v>
      </c>
      <c r="F39" s="25">
        <v>0.89622398589065255</v>
      </c>
      <c r="G39" s="25">
        <v>0.90899999999999992</v>
      </c>
      <c r="H39" s="25">
        <v>0.901156431541281</v>
      </c>
      <c r="I39" s="25">
        <f>AVERAGE(I9:I38)</f>
        <v>0.89650429147956578</v>
      </c>
      <c r="J39" s="10" t="str">
        <f t="shared" si="0"/>
        <v>　　↓</v>
      </c>
      <c r="Q39" s="50"/>
    </row>
    <row r="40" spans="1:17" x14ac:dyDescent="0.15">
      <c r="F40" s="6"/>
      <c r="G40" s="6"/>
      <c r="H40" s="6"/>
      <c r="I40" s="6"/>
      <c r="Q40" s="50"/>
    </row>
  </sheetData>
  <autoFilter ref="A8:T8"/>
  <mergeCells count="2">
    <mergeCell ref="D1:G1"/>
    <mergeCell ref="D3:D4"/>
  </mergeCells>
  <phoneticPr fontId="3"/>
  <conditionalFormatting sqref="J22 J27 J37">
    <cfRule type="expression" dxfId="59" priority="30">
      <formula>H22&gt;I22</formula>
    </cfRule>
  </conditionalFormatting>
  <conditionalFormatting sqref="J10:J18">
    <cfRule type="expression" dxfId="58" priority="29">
      <formula>H10&gt;I10</formula>
    </cfRule>
  </conditionalFormatting>
  <conditionalFormatting sqref="J39">
    <cfRule type="expression" dxfId="57" priority="28">
      <formula>H39&gt;I39</formula>
    </cfRule>
  </conditionalFormatting>
  <conditionalFormatting sqref="F39:I39">
    <cfRule type="expression" dxfId="56" priority="25">
      <formula>AND(0.75&lt;=F39,F39&lt;0.8)</formula>
    </cfRule>
    <cfRule type="expression" dxfId="55" priority="26">
      <formula>AND(0.65 &lt;= F39,F39&lt;0.75)</formula>
    </cfRule>
    <cfRule type="expression" dxfId="54" priority="27">
      <formula>F39 &lt; 0.65</formula>
    </cfRule>
  </conditionalFormatting>
  <conditionalFormatting sqref="J19:J20">
    <cfRule type="expression" dxfId="53" priority="24">
      <formula>H19&gt;I19</formula>
    </cfRule>
  </conditionalFormatting>
  <conditionalFormatting sqref="J9">
    <cfRule type="expression" dxfId="52" priority="23">
      <formula>H9&gt;I9</formula>
    </cfRule>
  </conditionalFormatting>
  <conditionalFormatting sqref="J21">
    <cfRule type="expression" dxfId="51" priority="22">
      <formula>H21&gt;I21</formula>
    </cfRule>
  </conditionalFormatting>
  <conditionalFormatting sqref="J23">
    <cfRule type="expression" dxfId="50" priority="21">
      <formula>H23&gt;I23</formula>
    </cfRule>
  </conditionalFormatting>
  <conditionalFormatting sqref="J24:J25">
    <cfRule type="expression" dxfId="49" priority="20">
      <formula>H24&gt;I24</formula>
    </cfRule>
  </conditionalFormatting>
  <conditionalFormatting sqref="J26">
    <cfRule type="expression" dxfId="48" priority="19">
      <formula>H26&gt;I26</formula>
    </cfRule>
  </conditionalFormatting>
  <conditionalFormatting sqref="J28">
    <cfRule type="expression" dxfId="47" priority="18">
      <formula>H28&gt;I28</formula>
    </cfRule>
  </conditionalFormatting>
  <conditionalFormatting sqref="J34:J35">
    <cfRule type="expression" dxfId="46" priority="17">
      <formula>H34&gt;I34</formula>
    </cfRule>
  </conditionalFormatting>
  <conditionalFormatting sqref="J36">
    <cfRule type="expression" dxfId="45" priority="16">
      <formula>H36&gt;I36</formula>
    </cfRule>
  </conditionalFormatting>
  <conditionalFormatting sqref="J38">
    <cfRule type="expression" dxfId="44" priority="15">
      <formula>H38&gt;I38</formula>
    </cfRule>
  </conditionalFormatting>
  <conditionalFormatting sqref="M9:O28 M34:O38">
    <cfRule type="cellIs" dxfId="43" priority="14" operator="equal">
      <formula>2</formula>
    </cfRule>
  </conditionalFormatting>
  <conditionalFormatting sqref="F9:I28 F34:I38">
    <cfRule type="expression" dxfId="42" priority="10">
      <formula>F9 &lt; 0.65</formula>
    </cfRule>
    <cfRule type="expression" dxfId="41" priority="11">
      <formula>AND(0.65 &lt;= F9,F9&lt;0.75)</formula>
    </cfRule>
    <cfRule type="expression" dxfId="40" priority="12">
      <formula>AND(0.75&lt;=F9,F9&lt;0.8)</formula>
    </cfRule>
  </conditionalFormatting>
  <conditionalFormatting sqref="F9:I28 F34:I38">
    <cfRule type="expression" dxfId="39" priority="13" stopIfTrue="1">
      <formula>F9 &lt; 0.85</formula>
    </cfRule>
  </conditionalFormatting>
  <conditionalFormatting sqref="J32">
    <cfRule type="expression" dxfId="38" priority="9">
      <formula>H32&gt;I32</formula>
    </cfRule>
  </conditionalFormatting>
  <conditionalFormatting sqref="J29:J30">
    <cfRule type="expression" dxfId="37" priority="8">
      <formula>H29&gt;I29</formula>
    </cfRule>
  </conditionalFormatting>
  <conditionalFormatting sqref="J31">
    <cfRule type="expression" dxfId="36" priority="7">
      <formula>H31&gt;I31</formula>
    </cfRule>
  </conditionalFormatting>
  <conditionalFormatting sqref="J33">
    <cfRule type="expression" dxfId="35" priority="6">
      <formula>H33&gt;I33</formula>
    </cfRule>
  </conditionalFormatting>
  <conditionalFormatting sqref="M29:O33">
    <cfRule type="cellIs" dxfId="34" priority="5" operator="equal">
      <formula>2</formula>
    </cfRule>
  </conditionalFormatting>
  <conditionalFormatting sqref="F29:I33">
    <cfRule type="expression" dxfId="33" priority="1">
      <formula>F29 &lt; 0.65</formula>
    </cfRule>
    <cfRule type="expression" dxfId="32" priority="2">
      <formula>AND(0.65 &lt;= F29,F29&lt;0.75)</formula>
    </cfRule>
    <cfRule type="expression" dxfId="31" priority="3">
      <formula>AND(0.75&lt;=F29,F29&lt;0.8)</formula>
    </cfRule>
  </conditionalFormatting>
  <conditionalFormatting sqref="F29:I33">
    <cfRule type="expression" dxfId="30" priority="4" stopIfTrue="1">
      <formula>F29 &lt; 0.85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0"/>
  <sheetViews>
    <sheetView tabSelected="1" zoomScaleNormal="100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H14" sqref="H14:H17"/>
    </sheetView>
  </sheetViews>
  <sheetFormatPr defaultColWidth="9" defaultRowHeight="11.25" outlineLevelCol="1" x14ac:dyDescent="0.15"/>
  <cols>
    <col min="1" max="1" width="13.37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7" width="8.875" style="1" customWidth="1"/>
    <col min="8" max="9" width="9" style="1" customWidth="1"/>
    <col min="10" max="10" width="5.875" style="44" customWidth="1"/>
    <col min="11" max="11" width="7.5" style="8" customWidth="1"/>
    <col min="12" max="15" width="2.625" style="44" customWidth="1"/>
    <col min="16" max="16" width="3.25" style="46" bestFit="1" customWidth="1"/>
    <col min="17" max="20" width="2.625" style="44" customWidth="1"/>
    <col min="21" max="16384" width="9" style="44"/>
  </cols>
  <sheetData>
    <row r="1" spans="1:18" ht="17.25" x14ac:dyDescent="0.15">
      <c r="D1" s="68" t="s">
        <v>3</v>
      </c>
      <c r="E1" s="68"/>
      <c r="F1" s="68"/>
      <c r="G1" s="68"/>
    </row>
    <row r="2" spans="1:18" ht="12" thickBot="1" x14ac:dyDescent="0.2">
      <c r="D2" s="1"/>
      <c r="E2" s="1"/>
      <c r="H2" s="4" t="s">
        <v>8</v>
      </c>
    </row>
    <row r="3" spans="1:18" s="2" customFormat="1" x14ac:dyDescent="0.15">
      <c r="B3" s="1"/>
      <c r="D3" s="69" t="s">
        <v>4</v>
      </c>
      <c r="E3" s="23" t="s">
        <v>17</v>
      </c>
      <c r="H3" s="7" t="s">
        <v>10</v>
      </c>
      <c r="J3" s="44" t="s">
        <v>5</v>
      </c>
      <c r="K3" s="15" t="s">
        <v>15</v>
      </c>
      <c r="M3" s="44">
        <f>COUNTIF(M$9:M$38,"=2")</f>
        <v>0</v>
      </c>
      <c r="N3" s="44">
        <f>COUNTIF(N$9:N$38,"=2")</f>
        <v>0</v>
      </c>
      <c r="O3" s="44">
        <f>COUNTIF(O$9:O$38,"=2")</f>
        <v>0</v>
      </c>
      <c r="P3" s="46"/>
      <c r="Q3" s="44" t="s">
        <v>19</v>
      </c>
      <c r="R3" s="44"/>
    </row>
    <row r="4" spans="1:18" s="2" customFormat="1" ht="12" thickBot="1" x14ac:dyDescent="0.2">
      <c r="B4" s="1"/>
      <c r="D4" s="69"/>
      <c r="E4" s="22" t="s">
        <v>16</v>
      </c>
      <c r="H4" s="5" t="s">
        <v>9</v>
      </c>
      <c r="I4" s="1"/>
      <c r="J4" s="2" t="s">
        <v>6</v>
      </c>
      <c r="K4" s="17">
        <v>20</v>
      </c>
      <c r="M4" s="44">
        <f>COUNTIF(M$9:M$38,"=3")</f>
        <v>0</v>
      </c>
      <c r="N4" s="44">
        <f>COUNTIF(N$9:N$38,"=3")</f>
        <v>0</v>
      </c>
      <c r="O4" s="44">
        <f>COUNTIF(O$9:O$38,"=3")</f>
        <v>0</v>
      </c>
      <c r="P4" s="46"/>
      <c r="Q4" s="44" t="s">
        <v>20</v>
      </c>
      <c r="R4" s="44"/>
    </row>
    <row r="5" spans="1:18" x14ac:dyDescent="0.15">
      <c r="H5" s="43" t="s">
        <v>22</v>
      </c>
      <c r="J5" s="3" t="s">
        <v>7</v>
      </c>
    </row>
    <row r="6" spans="1:18" ht="12" thickBot="1" x14ac:dyDescent="0.2">
      <c r="F6" s="9"/>
      <c r="G6" s="9"/>
      <c r="J6" s="3"/>
    </row>
    <row r="7" spans="1:18" ht="12" thickBot="1" x14ac:dyDescent="0.2">
      <c r="C7" s="44" t="s">
        <v>24</v>
      </c>
      <c r="K7" s="15" t="s">
        <v>14</v>
      </c>
      <c r="M7" s="44" t="s">
        <v>18</v>
      </c>
    </row>
    <row r="8" spans="1:18" ht="12" thickBot="1" x14ac:dyDescent="0.2">
      <c r="A8" s="39" t="s">
        <v>23</v>
      </c>
      <c r="B8" s="39" t="s">
        <v>11</v>
      </c>
      <c r="C8" s="40" t="s">
        <v>0</v>
      </c>
      <c r="D8" s="41" t="s">
        <v>1</v>
      </c>
      <c r="E8" s="41" t="s">
        <v>2</v>
      </c>
      <c r="F8" s="42">
        <v>44492</v>
      </c>
      <c r="G8" s="42">
        <v>44513</v>
      </c>
      <c r="H8" s="57">
        <v>44913</v>
      </c>
      <c r="I8" s="57">
        <v>44920</v>
      </c>
      <c r="J8" s="11" t="s">
        <v>13</v>
      </c>
      <c r="K8" s="16">
        <f>I8</f>
        <v>44920</v>
      </c>
      <c r="M8" s="44">
        <v>4</v>
      </c>
      <c r="N8" s="44">
        <v>10</v>
      </c>
      <c r="O8" s="44">
        <v>1</v>
      </c>
      <c r="P8" s="46" t="s">
        <v>21</v>
      </c>
    </row>
    <row r="9" spans="1:18" x14ac:dyDescent="0.15">
      <c r="A9" s="24" t="s">
        <v>25</v>
      </c>
      <c r="B9" s="24"/>
      <c r="C9" s="26">
        <v>20001</v>
      </c>
      <c r="D9" s="30" t="s">
        <v>26</v>
      </c>
      <c r="E9" s="30" t="s">
        <v>27</v>
      </c>
      <c r="F9" s="53">
        <v>0.99170124481327804</v>
      </c>
      <c r="G9" s="53">
        <v>0.99170124481327804</v>
      </c>
      <c r="H9" s="61">
        <v>0.99378881987577639</v>
      </c>
      <c r="I9" s="61">
        <v>0.99399999999999999</v>
      </c>
      <c r="J9" s="35" t="str">
        <f t="shared" ref="J9:J39" si="0">IF(H9&lt;I9,$J$3,IF(H9=I9,$J$4,$J$5))</f>
        <v>↑</v>
      </c>
      <c r="K9" s="18">
        <v>4</v>
      </c>
      <c r="M9" s="47"/>
      <c r="N9" s="47"/>
      <c r="O9" s="47"/>
      <c r="Q9" s="50"/>
    </row>
    <row r="10" spans="1:18" x14ac:dyDescent="0.15">
      <c r="A10" s="12" t="s">
        <v>25</v>
      </c>
      <c r="B10" s="12"/>
      <c r="C10" s="27">
        <v>20029</v>
      </c>
      <c r="D10" s="31" t="s">
        <v>28</v>
      </c>
      <c r="E10" s="31" t="s">
        <v>29</v>
      </c>
      <c r="F10" s="54">
        <v>0.96680497925311204</v>
      </c>
      <c r="G10" s="54">
        <v>0.96680497925311204</v>
      </c>
      <c r="H10" s="62">
        <v>0.97515527950310554</v>
      </c>
      <c r="I10" s="62">
        <v>0.97599999999999998</v>
      </c>
      <c r="J10" s="37" t="str">
        <f t="shared" si="0"/>
        <v>↑</v>
      </c>
      <c r="K10" s="19">
        <v>16</v>
      </c>
      <c r="M10" s="48"/>
      <c r="N10" s="48"/>
      <c r="O10" s="48"/>
      <c r="Q10" s="50"/>
    </row>
    <row r="11" spans="1:18" x14ac:dyDescent="0.15">
      <c r="A11" s="12" t="s">
        <v>25</v>
      </c>
      <c r="B11" s="12"/>
      <c r="C11" s="27">
        <v>20073</v>
      </c>
      <c r="D11" s="31" t="s">
        <v>30</v>
      </c>
      <c r="E11" s="31" t="s">
        <v>31</v>
      </c>
      <c r="F11" s="54">
        <v>0.98962655601659755</v>
      </c>
      <c r="G11" s="54">
        <v>0.98962655601659755</v>
      </c>
      <c r="H11" s="62">
        <v>0.9860248447204969</v>
      </c>
      <c r="I11" s="62">
        <v>0.98599999999999999</v>
      </c>
      <c r="J11" s="37" t="str">
        <f t="shared" si="0"/>
        <v>　　↓</v>
      </c>
      <c r="K11" s="19">
        <v>9</v>
      </c>
      <c r="M11" s="48"/>
      <c r="N11" s="48"/>
      <c r="O11" s="48"/>
      <c r="Q11" s="52"/>
    </row>
    <row r="12" spans="1:18" x14ac:dyDescent="0.15">
      <c r="A12" s="12"/>
      <c r="B12" s="12"/>
      <c r="C12" s="27"/>
      <c r="D12" s="31"/>
      <c r="E12" s="31"/>
      <c r="F12" s="54"/>
      <c r="G12" s="54"/>
      <c r="H12" s="62"/>
      <c r="I12" s="62"/>
      <c r="J12" s="37" t="str">
        <f t="shared" si="0"/>
        <v>　→</v>
      </c>
      <c r="K12" s="19"/>
      <c r="M12" s="48"/>
      <c r="N12" s="48"/>
      <c r="O12" s="48"/>
      <c r="Q12" s="50"/>
    </row>
    <row r="13" spans="1:18" x14ac:dyDescent="0.15">
      <c r="A13" s="12"/>
      <c r="B13" s="12"/>
      <c r="C13" s="28"/>
      <c r="D13" s="32"/>
      <c r="E13" s="32"/>
      <c r="F13" s="55"/>
      <c r="G13" s="55"/>
      <c r="H13" s="63"/>
      <c r="I13" s="63"/>
      <c r="J13" s="38" t="str">
        <f t="shared" si="0"/>
        <v>　→</v>
      </c>
      <c r="K13" s="20"/>
      <c r="M13" s="49"/>
      <c r="N13" s="49"/>
      <c r="O13" s="49"/>
      <c r="Q13" s="58"/>
    </row>
    <row r="14" spans="1:18" x14ac:dyDescent="0.15">
      <c r="A14" s="65" t="s">
        <v>40</v>
      </c>
      <c r="B14" s="14"/>
      <c r="C14" s="29">
        <v>19055</v>
      </c>
      <c r="D14" s="33" t="s">
        <v>32</v>
      </c>
      <c r="E14" s="33" t="s">
        <v>33</v>
      </c>
      <c r="F14" s="56">
        <v>0.44794520547945205</v>
      </c>
      <c r="G14" s="56">
        <v>0.44794520547945205</v>
      </c>
      <c r="H14" s="64">
        <v>0.37025948103792417</v>
      </c>
      <c r="I14" s="64">
        <v>0.36389961389961389</v>
      </c>
      <c r="J14" s="36" t="str">
        <f t="shared" si="0"/>
        <v>　　↓</v>
      </c>
      <c r="K14" s="21">
        <v>752</v>
      </c>
      <c r="M14" s="47"/>
      <c r="N14" s="47"/>
      <c r="O14" s="47"/>
      <c r="Q14" s="58"/>
    </row>
    <row r="15" spans="1:18" x14ac:dyDescent="0.15">
      <c r="A15" s="66" t="s">
        <v>40</v>
      </c>
      <c r="B15" s="12"/>
      <c r="C15" s="27">
        <v>20020</v>
      </c>
      <c r="D15" s="31" t="s">
        <v>34</v>
      </c>
      <c r="E15" s="31" t="s">
        <v>35</v>
      </c>
      <c r="F15" s="54">
        <v>0.989041095890411</v>
      </c>
      <c r="G15" s="54">
        <v>0.989041095890411</v>
      </c>
      <c r="H15" s="62">
        <v>0.99201596806387227</v>
      </c>
      <c r="I15" s="62">
        <v>0.99227799227799229</v>
      </c>
      <c r="J15" s="37" t="str">
        <f t="shared" si="0"/>
        <v>↑</v>
      </c>
      <c r="K15" s="19">
        <v>8</v>
      </c>
      <c r="M15" s="48"/>
      <c r="N15" s="48"/>
      <c r="O15" s="48"/>
      <c r="Q15" s="58"/>
    </row>
    <row r="16" spans="1:18" x14ac:dyDescent="0.15">
      <c r="A16" s="66" t="s">
        <v>40</v>
      </c>
      <c r="B16" s="12"/>
      <c r="C16" s="27">
        <v>20059</v>
      </c>
      <c r="D16" s="31" t="s">
        <v>36</v>
      </c>
      <c r="E16" s="31" t="s">
        <v>37</v>
      </c>
      <c r="F16" s="54">
        <v>0.90410958904109584</v>
      </c>
      <c r="G16" s="54">
        <v>0.90410958904109584</v>
      </c>
      <c r="H16" s="62">
        <v>0.91616766467065869</v>
      </c>
      <c r="I16" s="62">
        <v>0.91891891891891897</v>
      </c>
      <c r="J16" s="37" t="str">
        <f t="shared" si="0"/>
        <v>↑</v>
      </c>
      <c r="K16" s="60">
        <v>84</v>
      </c>
      <c r="M16" s="48"/>
      <c r="N16" s="48"/>
      <c r="O16" s="48"/>
      <c r="Q16" s="50"/>
    </row>
    <row r="17" spans="1:17" x14ac:dyDescent="0.15">
      <c r="A17" s="66" t="s">
        <v>40</v>
      </c>
      <c r="B17" s="12"/>
      <c r="C17" s="27">
        <v>20068</v>
      </c>
      <c r="D17" s="31" t="s">
        <v>38</v>
      </c>
      <c r="E17" s="31" t="s">
        <v>39</v>
      </c>
      <c r="F17" s="54">
        <v>0.98630136986301364</v>
      </c>
      <c r="G17" s="54">
        <v>0.98630136986301364</v>
      </c>
      <c r="H17" s="62">
        <v>0.98103792415169666</v>
      </c>
      <c r="I17" s="62">
        <v>0.97972972972972971</v>
      </c>
      <c r="J17" s="37" t="str">
        <f t="shared" si="0"/>
        <v>　　↓</v>
      </c>
      <c r="K17" s="19">
        <v>21</v>
      </c>
      <c r="M17" s="48"/>
      <c r="N17" s="48"/>
      <c r="O17" s="48"/>
      <c r="Q17" s="52"/>
    </row>
    <row r="18" spans="1:17" x14ac:dyDescent="0.15">
      <c r="A18" s="67"/>
      <c r="B18" s="12"/>
      <c r="C18" s="28"/>
      <c r="D18" s="32"/>
      <c r="E18" s="32"/>
      <c r="F18" s="55"/>
      <c r="G18" s="55"/>
      <c r="H18" s="63"/>
      <c r="I18" s="63"/>
      <c r="J18" s="38" t="str">
        <f t="shared" si="0"/>
        <v>　→</v>
      </c>
      <c r="K18" s="20"/>
      <c r="M18" s="49"/>
      <c r="N18" s="49"/>
      <c r="O18" s="49"/>
      <c r="Q18" s="50"/>
    </row>
    <row r="19" spans="1:17" x14ac:dyDescent="0.15">
      <c r="A19" s="65"/>
      <c r="B19" s="12"/>
      <c r="C19" s="29"/>
      <c r="D19" s="33"/>
      <c r="E19" s="33"/>
      <c r="F19" s="56"/>
      <c r="G19" s="56"/>
      <c r="H19" s="64"/>
      <c r="I19" s="64"/>
      <c r="J19" s="36" t="str">
        <f t="shared" si="0"/>
        <v>　→</v>
      </c>
      <c r="K19" s="21"/>
      <c r="M19" s="47"/>
      <c r="N19" s="47"/>
      <c r="O19" s="47"/>
      <c r="Q19" s="50"/>
    </row>
    <row r="20" spans="1:17" ht="13.5" customHeight="1" x14ac:dyDescent="0.15">
      <c r="A20" s="66"/>
      <c r="B20" s="12"/>
      <c r="C20" s="27"/>
      <c r="D20" s="31"/>
      <c r="E20" s="31"/>
      <c r="F20" s="54"/>
      <c r="G20" s="54"/>
      <c r="H20" s="62"/>
      <c r="I20" s="62"/>
      <c r="J20" s="37" t="str">
        <f t="shared" si="0"/>
        <v>　→</v>
      </c>
      <c r="K20" s="19"/>
      <c r="M20" s="48"/>
      <c r="N20" s="48"/>
      <c r="O20" s="48"/>
      <c r="Q20" s="50"/>
    </row>
    <row r="21" spans="1:17" ht="13.5" customHeight="1" x14ac:dyDescent="0.15">
      <c r="A21" s="66"/>
      <c r="B21" s="12"/>
      <c r="C21" s="27"/>
      <c r="D21" s="31"/>
      <c r="E21" s="31"/>
      <c r="F21" s="54"/>
      <c r="G21" s="54"/>
      <c r="H21" s="62"/>
      <c r="I21" s="62"/>
      <c r="J21" s="37" t="str">
        <f t="shared" si="0"/>
        <v>　→</v>
      </c>
      <c r="K21" s="19"/>
      <c r="M21" s="48"/>
      <c r="N21" s="48"/>
      <c r="O21" s="48"/>
      <c r="Q21" s="59"/>
    </row>
    <row r="22" spans="1:17" ht="13.5" customHeight="1" x14ac:dyDescent="0.15">
      <c r="A22" s="66"/>
      <c r="B22" s="12"/>
      <c r="C22" s="27"/>
      <c r="D22" s="31"/>
      <c r="E22" s="31"/>
      <c r="F22" s="54"/>
      <c r="G22" s="54"/>
      <c r="H22" s="62"/>
      <c r="I22" s="62"/>
      <c r="J22" s="37" t="str">
        <f t="shared" si="0"/>
        <v>　→</v>
      </c>
      <c r="K22" s="19"/>
      <c r="M22" s="48"/>
      <c r="N22" s="48"/>
      <c r="O22" s="48"/>
      <c r="Q22" s="50"/>
    </row>
    <row r="23" spans="1:17" ht="14.25" customHeight="1" x14ac:dyDescent="0.15">
      <c r="A23" s="67"/>
      <c r="B23" s="12"/>
      <c r="C23" s="28"/>
      <c r="D23" s="32"/>
      <c r="E23" s="32"/>
      <c r="F23" s="55"/>
      <c r="G23" s="55"/>
      <c r="H23" s="63"/>
      <c r="I23" s="63"/>
      <c r="J23" s="38" t="str">
        <f t="shared" si="0"/>
        <v>　→</v>
      </c>
      <c r="K23" s="20"/>
      <c r="M23" s="49"/>
      <c r="N23" s="49"/>
      <c r="O23" s="49"/>
      <c r="Q23" s="50"/>
    </row>
    <row r="24" spans="1:17" x14ac:dyDescent="0.15">
      <c r="A24" s="65"/>
      <c r="B24" s="12"/>
      <c r="C24" s="29"/>
      <c r="D24" s="33"/>
      <c r="E24" s="33"/>
      <c r="F24" s="56"/>
      <c r="G24" s="56"/>
      <c r="H24" s="64"/>
      <c r="I24" s="64"/>
      <c r="J24" s="36" t="str">
        <f t="shared" si="0"/>
        <v>　→</v>
      </c>
      <c r="K24" s="21"/>
      <c r="M24" s="47"/>
      <c r="N24" s="47"/>
      <c r="O24" s="47"/>
      <c r="Q24" s="52"/>
    </row>
    <row r="25" spans="1:17" s="45" customFormat="1" x14ac:dyDescent="0.15">
      <c r="A25" s="66"/>
      <c r="B25" s="12"/>
      <c r="C25" s="27"/>
      <c r="D25" s="31"/>
      <c r="E25" s="31"/>
      <c r="F25" s="54"/>
      <c r="G25" s="54"/>
      <c r="H25" s="62"/>
      <c r="I25" s="62"/>
      <c r="J25" s="37" t="str">
        <f t="shared" si="0"/>
        <v>　→</v>
      </c>
      <c r="K25" s="19"/>
      <c r="M25" s="48"/>
      <c r="N25" s="48"/>
      <c r="O25" s="48"/>
      <c r="P25" s="46"/>
      <c r="Q25" s="51"/>
    </row>
    <row r="26" spans="1:17" x14ac:dyDescent="0.15">
      <c r="A26" s="12"/>
      <c r="B26" s="12"/>
      <c r="C26" s="27"/>
      <c r="D26" s="31"/>
      <c r="E26" s="31"/>
      <c r="F26" s="54"/>
      <c r="G26" s="54"/>
      <c r="H26" s="62"/>
      <c r="I26" s="62"/>
      <c r="J26" s="37" t="str">
        <f t="shared" si="0"/>
        <v>　→</v>
      </c>
      <c r="K26" s="19"/>
      <c r="M26" s="48"/>
      <c r="N26" s="48"/>
      <c r="O26" s="48"/>
      <c r="Q26" s="50"/>
    </row>
    <row r="27" spans="1:17" x14ac:dyDescent="0.15">
      <c r="A27" s="12"/>
      <c r="B27" s="12"/>
      <c r="C27" s="27"/>
      <c r="D27" s="31"/>
      <c r="E27" s="31"/>
      <c r="F27" s="54"/>
      <c r="G27" s="54"/>
      <c r="H27" s="62"/>
      <c r="I27" s="62"/>
      <c r="J27" s="37" t="str">
        <f t="shared" si="0"/>
        <v>　→</v>
      </c>
      <c r="K27" s="19"/>
      <c r="M27" s="48"/>
      <c r="N27" s="48"/>
      <c r="O27" s="48"/>
      <c r="Q27" s="52"/>
    </row>
    <row r="28" spans="1:17" x14ac:dyDescent="0.15">
      <c r="A28" s="13"/>
      <c r="B28" s="13"/>
      <c r="C28" s="28"/>
      <c r="D28" s="32"/>
      <c r="E28" s="32"/>
      <c r="F28" s="55"/>
      <c r="G28" s="55"/>
      <c r="H28" s="63"/>
      <c r="I28" s="63"/>
      <c r="J28" s="38" t="str">
        <f t="shared" si="0"/>
        <v>　→</v>
      </c>
      <c r="K28" s="20"/>
      <c r="M28" s="49"/>
      <c r="N28" s="49"/>
      <c r="O28" s="49"/>
      <c r="Q28" s="50"/>
    </row>
    <row r="29" spans="1:17" x14ac:dyDescent="0.15">
      <c r="A29" s="65"/>
      <c r="B29" s="12"/>
      <c r="C29" s="29"/>
      <c r="D29" s="33"/>
      <c r="E29" s="33"/>
      <c r="F29" s="56"/>
      <c r="G29" s="56"/>
      <c r="H29" s="64"/>
      <c r="I29" s="64"/>
      <c r="J29" s="36" t="str">
        <f t="shared" si="0"/>
        <v>　→</v>
      </c>
      <c r="K29" s="21"/>
      <c r="M29" s="47"/>
      <c r="N29" s="47"/>
      <c r="O29" s="47"/>
      <c r="Q29" s="52"/>
    </row>
    <row r="30" spans="1:17" s="45" customFormat="1" x14ac:dyDescent="0.15">
      <c r="A30" s="66"/>
      <c r="B30" s="12"/>
      <c r="C30" s="27"/>
      <c r="D30" s="31"/>
      <c r="E30" s="31"/>
      <c r="F30" s="54"/>
      <c r="G30" s="54"/>
      <c r="H30" s="62"/>
      <c r="I30" s="62"/>
      <c r="J30" s="37" t="str">
        <f t="shared" si="0"/>
        <v>　→</v>
      </c>
      <c r="K30" s="19"/>
      <c r="M30" s="48"/>
      <c r="N30" s="48"/>
      <c r="O30" s="48"/>
      <c r="P30" s="46"/>
      <c r="Q30" s="51"/>
    </row>
    <row r="31" spans="1:17" x14ac:dyDescent="0.15">
      <c r="A31" s="66"/>
      <c r="B31" s="12"/>
      <c r="C31" s="27"/>
      <c r="D31" s="31"/>
      <c r="E31" s="31"/>
      <c r="F31" s="54"/>
      <c r="G31" s="54"/>
      <c r="H31" s="62"/>
      <c r="I31" s="62"/>
      <c r="J31" s="37" t="str">
        <f t="shared" si="0"/>
        <v>　→</v>
      </c>
      <c r="K31" s="19"/>
      <c r="M31" s="48"/>
      <c r="N31" s="48"/>
      <c r="O31" s="48"/>
      <c r="Q31" s="50"/>
    </row>
    <row r="32" spans="1:17" x14ac:dyDescent="0.15">
      <c r="A32" s="66"/>
      <c r="B32" s="12"/>
      <c r="C32" s="27"/>
      <c r="D32" s="31"/>
      <c r="E32" s="31"/>
      <c r="F32" s="54"/>
      <c r="G32" s="54"/>
      <c r="H32" s="62"/>
      <c r="I32" s="62"/>
      <c r="J32" s="37" t="str">
        <f t="shared" si="0"/>
        <v>　→</v>
      </c>
      <c r="K32" s="19"/>
      <c r="M32" s="48"/>
      <c r="N32" s="48"/>
      <c r="O32" s="48"/>
      <c r="Q32" s="52"/>
    </row>
    <row r="33" spans="1:17" x14ac:dyDescent="0.15">
      <c r="A33" s="67"/>
      <c r="B33" s="13"/>
      <c r="C33" s="28"/>
      <c r="D33" s="32"/>
      <c r="E33" s="32"/>
      <c r="F33" s="55"/>
      <c r="G33" s="55"/>
      <c r="H33" s="63"/>
      <c r="I33" s="63"/>
      <c r="J33" s="38" t="str">
        <f t="shared" si="0"/>
        <v>　→</v>
      </c>
      <c r="K33" s="20"/>
      <c r="M33" s="49"/>
      <c r="N33" s="49"/>
      <c r="O33" s="49"/>
      <c r="Q33" s="50"/>
    </row>
    <row r="34" spans="1:17" x14ac:dyDescent="0.15">
      <c r="A34" s="14"/>
      <c r="B34" s="14"/>
      <c r="C34" s="29"/>
      <c r="D34" s="33"/>
      <c r="E34" s="33"/>
      <c r="F34" s="56"/>
      <c r="G34" s="56"/>
      <c r="H34" s="64"/>
      <c r="I34" s="64"/>
      <c r="J34" s="36" t="str">
        <f t="shared" si="0"/>
        <v>　→</v>
      </c>
      <c r="K34" s="21"/>
      <c r="M34" s="47"/>
      <c r="N34" s="47"/>
      <c r="O34" s="47"/>
      <c r="Q34" s="52"/>
    </row>
    <row r="35" spans="1:17" x14ac:dyDescent="0.15">
      <c r="A35" s="12"/>
      <c r="B35" s="12"/>
      <c r="C35" s="27"/>
      <c r="D35" s="31"/>
      <c r="E35" s="31"/>
      <c r="F35" s="54"/>
      <c r="G35" s="54"/>
      <c r="H35" s="62"/>
      <c r="I35" s="62"/>
      <c r="J35" s="37" t="str">
        <f t="shared" si="0"/>
        <v>　→</v>
      </c>
      <c r="K35" s="19"/>
      <c r="M35" s="48"/>
      <c r="N35" s="48"/>
      <c r="O35" s="48"/>
      <c r="Q35" s="50"/>
    </row>
    <row r="36" spans="1:17" x14ac:dyDescent="0.15">
      <c r="A36" s="12"/>
      <c r="B36" s="12"/>
      <c r="C36" s="27"/>
      <c r="D36" s="31"/>
      <c r="E36" s="31"/>
      <c r="F36" s="54"/>
      <c r="G36" s="54"/>
      <c r="H36" s="62"/>
      <c r="I36" s="62"/>
      <c r="J36" s="37" t="str">
        <f t="shared" si="0"/>
        <v>　→</v>
      </c>
      <c r="K36" s="19"/>
      <c r="M36" s="48"/>
      <c r="N36" s="48"/>
      <c r="O36" s="48"/>
      <c r="Q36" s="52"/>
    </row>
    <row r="37" spans="1:17" x14ac:dyDescent="0.15">
      <c r="A37" s="12"/>
      <c r="B37" s="12"/>
      <c r="C37" s="27"/>
      <c r="D37" s="31"/>
      <c r="E37" s="31"/>
      <c r="F37" s="54"/>
      <c r="G37" s="54"/>
      <c r="H37" s="62"/>
      <c r="I37" s="62"/>
      <c r="J37" s="37" t="str">
        <f t="shared" si="0"/>
        <v>　→</v>
      </c>
      <c r="K37" s="19"/>
      <c r="M37" s="48"/>
      <c r="N37" s="48"/>
      <c r="O37" s="48"/>
      <c r="Q37" s="50"/>
    </row>
    <row r="38" spans="1:17" ht="12" thickBot="1" x14ac:dyDescent="0.2">
      <c r="A38" s="13"/>
      <c r="B38" s="13" t="str">
        <f t="shared" ref="B38" si="1">IF(C38&lt;&gt;"",B37+1,"")</f>
        <v/>
      </c>
      <c r="C38" s="28"/>
      <c r="D38" s="32"/>
      <c r="E38" s="32"/>
      <c r="F38" s="55"/>
      <c r="G38" s="55"/>
      <c r="H38" s="63"/>
      <c r="I38" s="63"/>
      <c r="J38" s="38" t="str">
        <f t="shared" si="0"/>
        <v>　→</v>
      </c>
      <c r="K38" s="20"/>
      <c r="M38" s="49"/>
      <c r="N38" s="49"/>
      <c r="O38" s="49"/>
      <c r="Q38" s="50"/>
    </row>
    <row r="39" spans="1:17" ht="12" thickBot="1" x14ac:dyDescent="0.2">
      <c r="E39" s="34" t="s">
        <v>12</v>
      </c>
      <c r="F39" s="25">
        <v>0.901156431541281</v>
      </c>
      <c r="G39" s="25">
        <v>0.89650429147956578</v>
      </c>
      <c r="H39" s="25">
        <v>0.88858104153467043</v>
      </c>
      <c r="I39" s="25">
        <f>AVERAGE(I9:I38)</f>
        <v>0.88726089354660787</v>
      </c>
      <c r="J39" s="10" t="str">
        <f t="shared" si="0"/>
        <v>　　↓</v>
      </c>
      <c r="Q39" s="50"/>
    </row>
    <row r="40" spans="1:17" x14ac:dyDescent="0.15">
      <c r="F40" s="6"/>
      <c r="G40" s="6"/>
      <c r="H40" s="6"/>
      <c r="I40" s="6"/>
      <c r="Q40" s="50"/>
    </row>
  </sheetData>
  <autoFilter ref="A8:T8"/>
  <mergeCells count="2">
    <mergeCell ref="D1:G1"/>
    <mergeCell ref="D3:D4"/>
  </mergeCells>
  <phoneticPr fontId="3"/>
  <conditionalFormatting sqref="J22 J27 J37">
    <cfRule type="expression" dxfId="29" priority="30">
      <formula>H22&gt;I22</formula>
    </cfRule>
  </conditionalFormatting>
  <conditionalFormatting sqref="J10:J18">
    <cfRule type="expression" dxfId="28" priority="29">
      <formula>H10&gt;I10</formula>
    </cfRule>
  </conditionalFormatting>
  <conditionalFormatting sqref="J39">
    <cfRule type="expression" dxfId="27" priority="28">
      <formula>H39&gt;I39</formula>
    </cfRule>
  </conditionalFormatting>
  <conditionalFormatting sqref="F39:I39">
    <cfRule type="expression" dxfId="26" priority="25">
      <formula>AND(0.75&lt;=F39,F39&lt;0.8)</formula>
    </cfRule>
    <cfRule type="expression" dxfId="25" priority="26">
      <formula>AND(0.65 &lt;= F39,F39&lt;0.75)</formula>
    </cfRule>
    <cfRule type="expression" dxfId="24" priority="27">
      <formula>F39 &lt; 0.65</formula>
    </cfRule>
  </conditionalFormatting>
  <conditionalFormatting sqref="J19:J20">
    <cfRule type="expression" dxfId="23" priority="24">
      <formula>H19&gt;I19</formula>
    </cfRule>
  </conditionalFormatting>
  <conditionalFormatting sqref="J9">
    <cfRule type="expression" dxfId="22" priority="23">
      <formula>H9&gt;I9</formula>
    </cfRule>
  </conditionalFormatting>
  <conditionalFormatting sqref="J21">
    <cfRule type="expression" dxfId="21" priority="22">
      <formula>H21&gt;I21</formula>
    </cfRule>
  </conditionalFormatting>
  <conditionalFormatting sqref="J23">
    <cfRule type="expression" dxfId="20" priority="21">
      <formula>H23&gt;I23</formula>
    </cfRule>
  </conditionalFormatting>
  <conditionalFormatting sqref="J24:J25">
    <cfRule type="expression" dxfId="19" priority="20">
      <formula>H24&gt;I24</formula>
    </cfRule>
  </conditionalFormatting>
  <conditionalFormatting sqref="J26">
    <cfRule type="expression" dxfId="18" priority="19">
      <formula>H26&gt;I26</formula>
    </cfRule>
  </conditionalFormatting>
  <conditionalFormatting sqref="J28">
    <cfRule type="expression" dxfId="17" priority="18">
      <formula>H28&gt;I28</formula>
    </cfRule>
  </conditionalFormatting>
  <conditionalFormatting sqref="J34:J35">
    <cfRule type="expression" dxfId="16" priority="17">
      <formula>H34&gt;I34</formula>
    </cfRule>
  </conditionalFormatting>
  <conditionalFormatting sqref="J36">
    <cfRule type="expression" dxfId="15" priority="16">
      <formula>H36&gt;I36</formula>
    </cfRule>
  </conditionalFormatting>
  <conditionalFormatting sqref="J38">
    <cfRule type="expression" dxfId="14" priority="15">
      <formula>H38&gt;I38</formula>
    </cfRule>
  </conditionalFormatting>
  <conditionalFormatting sqref="M9:O28 M34:O38">
    <cfRule type="cellIs" dxfId="13" priority="14" operator="equal">
      <formula>2</formula>
    </cfRule>
  </conditionalFormatting>
  <conditionalFormatting sqref="F9:I28 F34:I38">
    <cfRule type="expression" dxfId="12" priority="10">
      <formula>F9 &lt; 0.65</formula>
    </cfRule>
    <cfRule type="expression" dxfId="11" priority="11">
      <formula>AND(0.65 &lt;= F9,F9&lt;0.75)</formula>
    </cfRule>
    <cfRule type="expression" dxfId="10" priority="12">
      <formula>AND(0.75&lt;=F9,F9&lt;0.8)</formula>
    </cfRule>
  </conditionalFormatting>
  <conditionalFormatting sqref="F9:I28 F34:I38">
    <cfRule type="expression" dxfId="9" priority="13" stopIfTrue="1">
      <formula>F9 &lt; 0.85</formula>
    </cfRule>
  </conditionalFormatting>
  <conditionalFormatting sqref="J32">
    <cfRule type="expression" dxfId="8" priority="9">
      <formula>H32&gt;I32</formula>
    </cfRule>
  </conditionalFormatting>
  <conditionalFormatting sqref="J29:J30">
    <cfRule type="expression" dxfId="7" priority="8">
      <formula>H29&gt;I29</formula>
    </cfRule>
  </conditionalFormatting>
  <conditionalFormatting sqref="J31">
    <cfRule type="expression" dxfId="6" priority="7">
      <formula>H31&gt;I31</formula>
    </cfRule>
  </conditionalFormatting>
  <conditionalFormatting sqref="J33">
    <cfRule type="expression" dxfId="5" priority="6">
      <formula>H33&gt;I33</formula>
    </cfRule>
  </conditionalFormatting>
  <conditionalFormatting sqref="M29:O33">
    <cfRule type="cellIs" dxfId="4" priority="5" operator="equal">
      <formula>2</formula>
    </cfRule>
  </conditionalFormatting>
  <conditionalFormatting sqref="F29:I33">
    <cfRule type="expression" dxfId="3" priority="1">
      <formula>F29 &lt; 0.65</formula>
    </cfRule>
    <cfRule type="expression" dxfId="2" priority="2">
      <formula>AND(0.65 &lt;= F29,F29&lt;0.75)</formula>
    </cfRule>
    <cfRule type="expression" dxfId="1" priority="3">
      <formula>AND(0.75&lt;=F29,F29&lt;0.8)</formula>
    </cfRule>
  </conditionalFormatting>
  <conditionalFormatting sqref="F29:I33">
    <cfRule type="expression" dxfId="0" priority="4" stopIfTrue="1">
      <formula>F29 &lt; 0.85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1年アスリート_第▼週</vt:lpstr>
      <vt:lpstr>9月4W</vt:lpstr>
      <vt:lpstr>10月3W</vt:lpstr>
      <vt:lpstr>10月4W</vt:lpstr>
      <vt:lpstr>11月2W</vt:lpstr>
      <vt:lpstr>11月3W</vt:lpstr>
      <vt:lpstr>'10月3W'!Print_Area</vt:lpstr>
      <vt:lpstr>'10月4W'!Print_Area</vt:lpstr>
      <vt:lpstr>'11月2W'!Print_Area</vt:lpstr>
      <vt:lpstr>'11月3W'!Print_Area</vt:lpstr>
      <vt:lpstr>'1年アスリート_第▼週'!Print_Area</vt:lpstr>
      <vt:lpstr>'9月4W'!Print_Area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CKG02</dc:creator>
  <cp:lastModifiedBy>y.ueda</cp:lastModifiedBy>
  <cp:lastPrinted>2020-04-13T01:38:48Z</cp:lastPrinted>
  <dcterms:created xsi:type="dcterms:W3CDTF">2014-07-08T02:46:15Z</dcterms:created>
  <dcterms:modified xsi:type="dcterms:W3CDTF">2022-01-05T07:20:14Z</dcterms:modified>
</cp:coreProperties>
</file>