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roshi Watanabe\Documents\1.CKG\03_年度計画\2022年度\3.カリキュラム\"/>
    </mc:Choice>
  </mc:AlternateContent>
  <bookViews>
    <workbookView xWindow="3300" yWindow="0" windowWidth="17208" windowHeight="11748" firstSheet="1" activeTab="2"/>
  </bookViews>
  <sheets>
    <sheet name="統合カリキュラム" sheetId="18" r:id="rId1"/>
    <sheet name="コンピュータ教育学院＿一般" sheetId="9" r:id="rId2"/>
    <sheet name="メディアコミュニケーション＿一般" sheetId="15" r:id="rId3"/>
    <sheet name="コンピュータ教育学院＿留学" sheetId="13" r:id="rId4"/>
    <sheet name="メディアコミュニケーション＿留学" sheetId="19" r:id="rId5"/>
  </sheets>
  <definedNames>
    <definedName name="_xlnm._FilterDatabase" localSheetId="0" hidden="1">統合カリキュラム!$A$3:$V$16</definedName>
    <definedName name="_xlnm.Print_Area" localSheetId="1">コンピュータ教育学院＿一般!$A$4:$S$184</definedName>
    <definedName name="_xlnm.Print_Area" localSheetId="3">コンピュータ教育学院＿留学!$A$4:$S$171</definedName>
    <definedName name="_xlnm.Print_Area" localSheetId="2">メディアコミュニケーション＿一般!$A$4:$S$153</definedName>
    <definedName name="_xlnm.Print_Area" localSheetId="4">メディアコミュニケーション＿留学!$A$4:$S$97</definedName>
    <definedName name="_xlnm.Print_Titles" localSheetId="0">統合カリキュラム!$2:$3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8" i="15" l="1"/>
  <c r="F118" i="15"/>
  <c r="R118" i="15" s="1"/>
  <c r="F66" i="15" l="1"/>
  <c r="G66" i="15" s="1"/>
  <c r="F41" i="15"/>
  <c r="R41" i="15" s="1"/>
  <c r="R66" i="15" l="1"/>
  <c r="G41" i="15"/>
  <c r="T76" i="9"/>
  <c r="F75" i="15" l="1"/>
  <c r="G75" i="15" s="1"/>
  <c r="R75" i="15" l="1"/>
  <c r="F146" i="13"/>
  <c r="G146" i="13" s="1"/>
  <c r="P137" i="18"/>
  <c r="F157" i="13"/>
  <c r="G157" i="13" s="1"/>
  <c r="F158" i="13"/>
  <c r="R158" i="13" s="1"/>
  <c r="F159" i="13"/>
  <c r="G159" i="13" s="1"/>
  <c r="F162" i="13"/>
  <c r="G162" i="13" s="1"/>
  <c r="F161" i="13"/>
  <c r="G161" i="13" s="1"/>
  <c r="F160" i="13"/>
  <c r="G160" i="13" s="1"/>
  <c r="F156" i="13"/>
  <c r="R156" i="13" s="1"/>
  <c r="F155" i="13"/>
  <c r="G155" i="13" s="1"/>
  <c r="F154" i="13"/>
  <c r="G154" i="13" s="1"/>
  <c r="F153" i="13"/>
  <c r="R153" i="13" s="1"/>
  <c r="F152" i="13"/>
  <c r="G152" i="13" s="1"/>
  <c r="F151" i="13"/>
  <c r="G151" i="13" s="1"/>
  <c r="F150" i="13"/>
  <c r="G150" i="13" s="1"/>
  <c r="F149" i="13"/>
  <c r="R149" i="13" s="1"/>
  <c r="F148" i="13"/>
  <c r="G148" i="13" s="1"/>
  <c r="F147" i="13"/>
  <c r="R147" i="13" s="1"/>
  <c r="F145" i="13"/>
  <c r="R145" i="13" s="1"/>
  <c r="R144" i="13"/>
  <c r="F144" i="13"/>
  <c r="G144" i="13" s="1"/>
  <c r="M163" i="13"/>
  <c r="M117" i="13"/>
  <c r="M132" i="13"/>
  <c r="N143" i="13"/>
  <c r="O143" i="13"/>
  <c r="P143" i="13"/>
  <c r="Q143" i="13"/>
  <c r="M143" i="13"/>
  <c r="F142" i="13"/>
  <c r="R142" i="13" s="1"/>
  <c r="F141" i="13"/>
  <c r="G141" i="13" s="1"/>
  <c r="F140" i="13"/>
  <c r="G140" i="13" s="1"/>
  <c r="F139" i="13"/>
  <c r="R139" i="13" s="1"/>
  <c r="F138" i="13"/>
  <c r="R138" i="13" s="1"/>
  <c r="F137" i="13"/>
  <c r="G137" i="13" s="1"/>
  <c r="F136" i="13"/>
  <c r="R136" i="13" s="1"/>
  <c r="F135" i="13"/>
  <c r="G135" i="13" s="1"/>
  <c r="F134" i="13"/>
  <c r="R134" i="13" s="1"/>
  <c r="F133" i="13"/>
  <c r="G133" i="13" s="1"/>
  <c r="F131" i="13"/>
  <c r="R131" i="13" s="1"/>
  <c r="F130" i="13"/>
  <c r="G130" i="13" s="1"/>
  <c r="F129" i="13"/>
  <c r="R129" i="13" s="1"/>
  <c r="F128" i="13"/>
  <c r="R128" i="13" s="1"/>
  <c r="F127" i="13"/>
  <c r="G127" i="13" s="1"/>
  <c r="F126" i="13"/>
  <c r="G126" i="13" s="1"/>
  <c r="F125" i="13"/>
  <c r="R125" i="13" s="1"/>
  <c r="F124" i="13"/>
  <c r="R124" i="13" s="1"/>
  <c r="F123" i="13"/>
  <c r="G123" i="13" s="1"/>
  <c r="F122" i="13"/>
  <c r="G122" i="13" s="1"/>
  <c r="F121" i="13"/>
  <c r="R121" i="13" s="1"/>
  <c r="F120" i="13"/>
  <c r="R120" i="13" s="1"/>
  <c r="F119" i="13"/>
  <c r="R119" i="13" s="1"/>
  <c r="F118" i="13"/>
  <c r="G118" i="13" s="1"/>
  <c r="F116" i="13"/>
  <c r="R116" i="13" s="1"/>
  <c r="F115" i="13"/>
  <c r="R115" i="13" s="1"/>
  <c r="F114" i="13"/>
  <c r="G114" i="13" s="1"/>
  <c r="F113" i="13"/>
  <c r="R113" i="13" s="1"/>
  <c r="F112" i="13"/>
  <c r="R112" i="13" s="1"/>
  <c r="F111" i="13"/>
  <c r="R111" i="13" s="1"/>
  <c r="F110" i="13"/>
  <c r="G110" i="13" s="1"/>
  <c r="F109" i="13"/>
  <c r="R109" i="13" s="1"/>
  <c r="F108" i="13"/>
  <c r="R108" i="13" s="1"/>
  <c r="F107" i="13"/>
  <c r="R107" i="13" s="1"/>
  <c r="F106" i="13"/>
  <c r="G106" i="13" s="1"/>
  <c r="F105" i="13"/>
  <c r="R105" i="13" s="1"/>
  <c r="F104" i="13"/>
  <c r="R104" i="13" s="1"/>
  <c r="F103" i="13"/>
  <c r="R103" i="13" s="1"/>
  <c r="F102" i="13"/>
  <c r="G102" i="13" s="1"/>
  <c r="Q163" i="13"/>
  <c r="P163" i="13"/>
  <c r="O163" i="13"/>
  <c r="N163" i="13"/>
  <c r="I163" i="13"/>
  <c r="I143" i="13"/>
  <c r="Q132" i="13"/>
  <c r="P132" i="13"/>
  <c r="O132" i="13"/>
  <c r="N132" i="13"/>
  <c r="I132" i="13"/>
  <c r="Q117" i="13"/>
  <c r="P117" i="13"/>
  <c r="O117" i="13"/>
  <c r="N117" i="13"/>
  <c r="I117" i="13"/>
  <c r="R162" i="13" l="1"/>
  <c r="R146" i="13"/>
  <c r="R163" i="13" s="1"/>
  <c r="G158" i="13"/>
  <c r="R159" i="13"/>
  <c r="R157" i="13"/>
  <c r="R152" i="13"/>
  <c r="R154" i="13"/>
  <c r="R148" i="13"/>
  <c r="R155" i="13"/>
  <c r="R133" i="13"/>
  <c r="R151" i="13"/>
  <c r="R161" i="13"/>
  <c r="G145" i="13"/>
  <c r="G149" i="13"/>
  <c r="G153" i="13"/>
  <c r="G156" i="13"/>
  <c r="G147" i="13"/>
  <c r="R150" i="13"/>
  <c r="R160" i="13"/>
  <c r="R123" i="13"/>
  <c r="R137" i="13"/>
  <c r="R141" i="13"/>
  <c r="G139" i="13"/>
  <c r="R135" i="13"/>
  <c r="G136" i="13"/>
  <c r="R140" i="13"/>
  <c r="G134" i="13"/>
  <c r="G138" i="13"/>
  <c r="G142" i="13"/>
  <c r="G119" i="13"/>
  <c r="R126" i="13"/>
  <c r="R127" i="13"/>
  <c r="R122" i="13"/>
  <c r="R130" i="13"/>
  <c r="G131" i="13"/>
  <c r="R118" i="13"/>
  <c r="G120" i="13"/>
  <c r="G124" i="13"/>
  <c r="G128" i="13"/>
  <c r="G121" i="13"/>
  <c r="G125" i="13"/>
  <c r="J167" i="13" s="1"/>
  <c r="G129" i="13"/>
  <c r="H132" i="13" s="1"/>
  <c r="F143" i="13"/>
  <c r="F132" i="13"/>
  <c r="L166" i="13"/>
  <c r="G109" i="13"/>
  <c r="G105" i="13"/>
  <c r="R102" i="13"/>
  <c r="R106" i="13"/>
  <c r="R110" i="13"/>
  <c r="R114" i="13"/>
  <c r="G107" i="13"/>
  <c r="G115" i="13"/>
  <c r="F117" i="13"/>
  <c r="G103" i="13"/>
  <c r="G104" i="13"/>
  <c r="G108" i="13"/>
  <c r="G112" i="13"/>
  <c r="G116" i="13"/>
  <c r="G113" i="13"/>
  <c r="G111" i="13"/>
  <c r="L168" i="13"/>
  <c r="J143" i="13"/>
  <c r="F163" i="13"/>
  <c r="L167" i="13"/>
  <c r="J132" i="13"/>
  <c r="O137" i="18"/>
  <c r="Q90" i="19"/>
  <c r="P90" i="19"/>
  <c r="O90" i="19"/>
  <c r="N90" i="19"/>
  <c r="M90" i="19"/>
  <c r="I90" i="19"/>
  <c r="R89" i="19"/>
  <c r="F89" i="19"/>
  <c r="G89" i="19" s="1"/>
  <c r="F88" i="19"/>
  <c r="R88" i="19" s="1"/>
  <c r="G87" i="19"/>
  <c r="F87" i="19"/>
  <c r="R87" i="19" s="1"/>
  <c r="R86" i="19"/>
  <c r="G86" i="19"/>
  <c r="F86" i="19"/>
  <c r="R85" i="19"/>
  <c r="F85" i="19"/>
  <c r="G85" i="19" s="1"/>
  <c r="F84" i="19"/>
  <c r="R84" i="19" s="1"/>
  <c r="G83" i="19"/>
  <c r="F83" i="19"/>
  <c r="R83" i="19" s="1"/>
  <c r="R82" i="19"/>
  <c r="G82" i="19"/>
  <c r="F82" i="19"/>
  <c r="R81" i="19"/>
  <c r="F81" i="19"/>
  <c r="G81" i="19" s="1"/>
  <c r="F80" i="19"/>
  <c r="F90" i="19" s="1"/>
  <c r="Q79" i="19"/>
  <c r="P79" i="19"/>
  <c r="O79" i="19"/>
  <c r="N79" i="19"/>
  <c r="M79" i="19"/>
  <c r="I79" i="19"/>
  <c r="F78" i="19"/>
  <c r="G78" i="19" s="1"/>
  <c r="F77" i="19"/>
  <c r="R77" i="19" s="1"/>
  <c r="F76" i="19"/>
  <c r="G76" i="19" s="1"/>
  <c r="R75" i="19"/>
  <c r="F75" i="19"/>
  <c r="G75" i="19" s="1"/>
  <c r="F74" i="19"/>
  <c r="G74" i="19" s="1"/>
  <c r="F73" i="19"/>
  <c r="R73" i="19" s="1"/>
  <c r="F72" i="19"/>
  <c r="G72" i="19" s="1"/>
  <c r="R71" i="19"/>
  <c r="F71" i="19"/>
  <c r="G71" i="19" s="1"/>
  <c r="F70" i="19"/>
  <c r="G70" i="19" s="1"/>
  <c r="F69" i="19"/>
  <c r="R69" i="19" s="1"/>
  <c r="F68" i="19"/>
  <c r="G68" i="19" s="1"/>
  <c r="R67" i="19"/>
  <c r="F67" i="19"/>
  <c r="G67" i="19" s="1"/>
  <c r="F66" i="19"/>
  <c r="G66" i="19" s="1"/>
  <c r="F65" i="19"/>
  <c r="R65" i="19" s="1"/>
  <c r="Q64" i="19"/>
  <c r="P64" i="19"/>
  <c r="O64" i="19"/>
  <c r="N64" i="19"/>
  <c r="M64" i="19"/>
  <c r="I64" i="19"/>
  <c r="H64" i="19"/>
  <c r="F63" i="19"/>
  <c r="R63" i="19" s="1"/>
  <c r="R62" i="19"/>
  <c r="G62" i="19"/>
  <c r="F62" i="19"/>
  <c r="G61" i="19"/>
  <c r="F61" i="19"/>
  <c r="R61" i="19" s="1"/>
  <c r="R60" i="19"/>
  <c r="F60" i="19"/>
  <c r="G60" i="19" s="1"/>
  <c r="F59" i="19"/>
  <c r="R59" i="19" s="1"/>
  <c r="R58" i="19"/>
  <c r="G58" i="19"/>
  <c r="F58" i="19"/>
  <c r="G57" i="19"/>
  <c r="F57" i="19"/>
  <c r="R57" i="19" s="1"/>
  <c r="R56" i="19"/>
  <c r="F56" i="19"/>
  <c r="G56" i="19" s="1"/>
  <c r="F55" i="19"/>
  <c r="R55" i="19" s="1"/>
  <c r="R54" i="19"/>
  <c r="G54" i="19"/>
  <c r="F54" i="19"/>
  <c r="G53" i="19"/>
  <c r="F53" i="19"/>
  <c r="R53" i="19" s="1"/>
  <c r="R52" i="19"/>
  <c r="F52" i="19"/>
  <c r="G52" i="19" s="1"/>
  <c r="F51" i="19"/>
  <c r="F64" i="19" s="1"/>
  <c r="R50" i="19"/>
  <c r="G50" i="19"/>
  <c r="F50" i="19"/>
  <c r="G49" i="19"/>
  <c r="F49" i="19"/>
  <c r="R49" i="19" s="1"/>
  <c r="Q38" i="19"/>
  <c r="P38" i="19"/>
  <c r="O38" i="19"/>
  <c r="N38" i="19"/>
  <c r="M38" i="19"/>
  <c r="I38" i="19"/>
  <c r="R37" i="19"/>
  <c r="G37" i="19"/>
  <c r="F37" i="19"/>
  <c r="F36" i="19"/>
  <c r="R36" i="19" s="1"/>
  <c r="F35" i="19"/>
  <c r="R35" i="19" s="1"/>
  <c r="R34" i="19"/>
  <c r="G34" i="19"/>
  <c r="F34" i="19"/>
  <c r="R33" i="19"/>
  <c r="G33" i="19"/>
  <c r="F33" i="19"/>
  <c r="F32" i="19"/>
  <c r="R32" i="19" s="1"/>
  <c r="F31" i="19"/>
  <c r="R31" i="19" s="1"/>
  <c r="R30" i="19"/>
  <c r="G30" i="19"/>
  <c r="F30" i="19"/>
  <c r="R29" i="19"/>
  <c r="G29" i="19"/>
  <c r="F29" i="19"/>
  <c r="F28" i="19"/>
  <c r="R28" i="19" s="1"/>
  <c r="F27" i="19"/>
  <c r="R27" i="19" s="1"/>
  <c r="R26" i="19"/>
  <c r="G26" i="19"/>
  <c r="F26" i="19"/>
  <c r="R25" i="19"/>
  <c r="G25" i="19"/>
  <c r="F25" i="19"/>
  <c r="F24" i="19"/>
  <c r="F38" i="19" s="1"/>
  <c r="Q23" i="19"/>
  <c r="P23" i="19"/>
  <c r="O23" i="19"/>
  <c r="N23" i="19"/>
  <c r="M23" i="19"/>
  <c r="I23" i="19"/>
  <c r="R22" i="19"/>
  <c r="F22" i="19"/>
  <c r="G22" i="19" s="1"/>
  <c r="F21" i="19"/>
  <c r="R21" i="19" s="1"/>
  <c r="F20" i="19"/>
  <c r="R20" i="19" s="1"/>
  <c r="F19" i="19"/>
  <c r="G19" i="19" s="1"/>
  <c r="R18" i="19"/>
  <c r="F18" i="19"/>
  <c r="G18" i="19" s="1"/>
  <c r="F17" i="19"/>
  <c r="R17" i="19" s="1"/>
  <c r="F16" i="19"/>
  <c r="R16" i="19" s="1"/>
  <c r="F15" i="19"/>
  <c r="G15" i="19" s="1"/>
  <c r="R14" i="19"/>
  <c r="F14" i="19"/>
  <c r="G14" i="19" s="1"/>
  <c r="F13" i="19"/>
  <c r="R13" i="19" s="1"/>
  <c r="F12" i="19"/>
  <c r="R12" i="19" s="1"/>
  <c r="F11" i="19"/>
  <c r="G11" i="19" s="1"/>
  <c r="R10" i="19"/>
  <c r="F10" i="19"/>
  <c r="G10" i="19" s="1"/>
  <c r="F9" i="19"/>
  <c r="F23" i="19" s="1"/>
  <c r="F8" i="19"/>
  <c r="R8" i="19" s="1"/>
  <c r="J117" i="13" l="1"/>
  <c r="R117" i="13"/>
  <c r="R132" i="13"/>
  <c r="R143" i="13"/>
  <c r="J163" i="13"/>
  <c r="L169" i="13"/>
  <c r="M169" i="13" s="1"/>
  <c r="H163" i="13"/>
  <c r="J169" i="13"/>
  <c r="K169" i="13" s="1"/>
  <c r="G163" i="13"/>
  <c r="N169" i="13" s="1"/>
  <c r="J168" i="13"/>
  <c r="K168" i="13" s="1"/>
  <c r="H143" i="13"/>
  <c r="G143" i="13"/>
  <c r="N168" i="13" s="1"/>
  <c r="M168" i="13" s="1"/>
  <c r="G132" i="13"/>
  <c r="N167" i="13" s="1"/>
  <c r="M167" i="13" s="1"/>
  <c r="G117" i="13"/>
  <c r="N166" i="13" s="1"/>
  <c r="H117" i="13"/>
  <c r="J166" i="13"/>
  <c r="J38" i="19"/>
  <c r="J93" i="19"/>
  <c r="L93" i="19"/>
  <c r="L95" i="19"/>
  <c r="J90" i="19"/>
  <c r="R64" i="19"/>
  <c r="F79" i="19"/>
  <c r="G80" i="19"/>
  <c r="G84" i="19"/>
  <c r="G88" i="19"/>
  <c r="R66" i="19"/>
  <c r="R79" i="19" s="1"/>
  <c r="R70" i="19"/>
  <c r="R74" i="19"/>
  <c r="R78" i="19"/>
  <c r="G27" i="19"/>
  <c r="G31" i="19"/>
  <c r="G35" i="19"/>
  <c r="R80" i="19"/>
  <c r="R90" i="19" s="1"/>
  <c r="G9" i="19"/>
  <c r="J23" i="19" s="1"/>
  <c r="G13" i="19"/>
  <c r="G17" i="19"/>
  <c r="G21" i="19"/>
  <c r="R9" i="19"/>
  <c r="R23" i="19" s="1"/>
  <c r="G28" i="19"/>
  <c r="G36" i="19"/>
  <c r="R11" i="19"/>
  <c r="R15" i="19"/>
  <c r="R19" i="19"/>
  <c r="G51" i="19"/>
  <c r="J64" i="19" s="1"/>
  <c r="G55" i="19"/>
  <c r="G59" i="19"/>
  <c r="G63" i="19"/>
  <c r="R68" i="19"/>
  <c r="R72" i="19"/>
  <c r="R76" i="19"/>
  <c r="R51" i="19"/>
  <c r="G24" i="19"/>
  <c r="G32" i="19"/>
  <c r="L42" i="19" s="1"/>
  <c r="R24" i="19"/>
  <c r="R38" i="19" s="1"/>
  <c r="G8" i="19"/>
  <c r="G12" i="19"/>
  <c r="G16" i="19"/>
  <c r="L41" i="19" s="1"/>
  <c r="G20" i="19"/>
  <c r="G65" i="19"/>
  <c r="G69" i="19"/>
  <c r="J79" i="19" s="1"/>
  <c r="G73" i="19"/>
  <c r="L94" i="19" s="1"/>
  <c r="G77" i="19"/>
  <c r="F95" i="15"/>
  <c r="G95" i="15" s="1"/>
  <c r="K167" i="13" l="1"/>
  <c r="L170" i="13"/>
  <c r="N170" i="13"/>
  <c r="M166" i="13"/>
  <c r="J170" i="13"/>
  <c r="K166" i="13"/>
  <c r="H90" i="19"/>
  <c r="G90" i="19"/>
  <c r="N95" i="19" s="1"/>
  <c r="M95" i="19" s="1"/>
  <c r="J95" i="19"/>
  <c r="K95" i="19" s="1"/>
  <c r="J94" i="19"/>
  <c r="K94" i="19" s="1"/>
  <c r="H79" i="19"/>
  <c r="G79" i="19"/>
  <c r="N94" i="19" s="1"/>
  <c r="M41" i="19"/>
  <c r="L43" i="19"/>
  <c r="L96" i="19"/>
  <c r="H38" i="19"/>
  <c r="G38" i="19"/>
  <c r="N42" i="19" s="1"/>
  <c r="M42" i="19" s="1"/>
  <c r="J42" i="19"/>
  <c r="K42" i="19" s="1"/>
  <c r="G64" i="19"/>
  <c r="N93" i="19" s="1"/>
  <c r="N96" i="19" s="1"/>
  <c r="J41" i="19"/>
  <c r="G23" i="19"/>
  <c r="N41" i="19" s="1"/>
  <c r="H23" i="19"/>
  <c r="M94" i="19"/>
  <c r="R95" i="15"/>
  <c r="F81" i="13"/>
  <c r="G81" i="13" s="1"/>
  <c r="F66" i="13"/>
  <c r="G66" i="13" s="1"/>
  <c r="F50" i="13"/>
  <c r="G50" i="13" s="1"/>
  <c r="K170" i="13" l="1"/>
  <c r="M170" i="13"/>
  <c r="K41" i="19"/>
  <c r="J43" i="19"/>
  <c r="M96" i="19"/>
  <c r="M93" i="19"/>
  <c r="K93" i="19"/>
  <c r="J96" i="19"/>
  <c r="K96" i="19" s="1"/>
  <c r="N43" i="19"/>
  <c r="M43" i="19" s="1"/>
  <c r="R81" i="13"/>
  <c r="R66" i="13"/>
  <c r="R50" i="13"/>
  <c r="F25" i="13"/>
  <c r="G25" i="13" s="1"/>
  <c r="K43" i="19" l="1"/>
  <c r="R25" i="13"/>
  <c r="F9" i="13" l="1"/>
  <c r="G9" i="13" s="1"/>
  <c r="L137" i="18"/>
  <c r="R9" i="13" l="1"/>
  <c r="F116" i="15"/>
  <c r="R116" i="15" s="1"/>
  <c r="G116" i="15" l="1"/>
  <c r="M146" i="15" l="1"/>
  <c r="P146" i="15"/>
  <c r="O146" i="15"/>
  <c r="F51" i="15" l="1"/>
  <c r="R51" i="15" s="1"/>
  <c r="P112" i="15" l="1"/>
  <c r="J137" i="18" l="1"/>
  <c r="F102" i="9"/>
  <c r="H144" i="18"/>
  <c r="H143" i="18"/>
  <c r="H145" i="18" s="1"/>
  <c r="H140" i="18"/>
  <c r="H139" i="18"/>
  <c r="H137" i="18"/>
  <c r="P143" i="18"/>
  <c r="P144" i="18"/>
  <c r="P139" i="18"/>
  <c r="P140" i="18"/>
  <c r="P141" i="18" s="1"/>
  <c r="R144" i="18"/>
  <c r="Q144" i="18"/>
  <c r="O144" i="18"/>
  <c r="N144" i="18"/>
  <c r="M144" i="18"/>
  <c r="L144" i="18"/>
  <c r="K144" i="18"/>
  <c r="J144" i="18"/>
  <c r="I144" i="18"/>
  <c r="R143" i="18"/>
  <c r="Q143" i="18"/>
  <c r="O143" i="18"/>
  <c r="N143" i="18"/>
  <c r="M143" i="18"/>
  <c r="L143" i="18"/>
  <c r="K143" i="18"/>
  <c r="J143" i="18"/>
  <c r="I143" i="18"/>
  <c r="R140" i="18"/>
  <c r="Q140" i="18"/>
  <c r="O140" i="18"/>
  <c r="N140" i="18"/>
  <c r="M140" i="18"/>
  <c r="L140" i="18"/>
  <c r="K140" i="18"/>
  <c r="J140" i="18"/>
  <c r="I140" i="18"/>
  <c r="R139" i="18"/>
  <c r="Q139" i="18"/>
  <c r="O139" i="18"/>
  <c r="N139" i="18"/>
  <c r="M139" i="18"/>
  <c r="L139" i="18"/>
  <c r="K139" i="18"/>
  <c r="J139" i="18"/>
  <c r="I139" i="18"/>
  <c r="R137" i="18"/>
  <c r="Q137" i="18"/>
  <c r="N137" i="18"/>
  <c r="M137" i="18"/>
  <c r="K137" i="18"/>
  <c r="I137" i="18"/>
  <c r="F45" i="9"/>
  <c r="G45" i="9" s="1"/>
  <c r="F44" i="9"/>
  <c r="G44" i="9" s="1"/>
  <c r="F94" i="9"/>
  <c r="R94" i="9" s="1"/>
  <c r="F92" i="9"/>
  <c r="G92" i="9" s="1"/>
  <c r="K145" i="18" l="1"/>
  <c r="J145" i="18"/>
  <c r="I145" i="18"/>
  <c r="J141" i="18"/>
  <c r="I141" i="18"/>
  <c r="P145" i="18"/>
  <c r="K141" i="18"/>
  <c r="H141" i="18"/>
  <c r="L141" i="18"/>
  <c r="R145" i="18"/>
  <c r="Q145" i="18"/>
  <c r="O145" i="18"/>
  <c r="N145" i="18"/>
  <c r="M145" i="18"/>
  <c r="L145" i="18"/>
  <c r="M141" i="18"/>
  <c r="N141" i="18"/>
  <c r="R141" i="18"/>
  <c r="O141" i="18"/>
  <c r="Q141" i="18"/>
  <c r="R45" i="9"/>
  <c r="R44" i="9"/>
  <c r="G94" i="9"/>
  <c r="R92" i="9"/>
  <c r="F174" i="9"/>
  <c r="R174" i="9" s="1"/>
  <c r="G174" i="9" l="1"/>
  <c r="F54" i="15"/>
  <c r="G54" i="15" s="1"/>
  <c r="F55" i="15"/>
  <c r="R55" i="15" s="1"/>
  <c r="F56" i="15"/>
  <c r="G56" i="15" s="1"/>
  <c r="F57" i="15"/>
  <c r="R57" i="15" s="1"/>
  <c r="R56" i="15" l="1"/>
  <c r="G57" i="15"/>
  <c r="G55" i="15"/>
  <c r="R54" i="15"/>
  <c r="F71" i="15" l="1"/>
  <c r="G71" i="15" s="1"/>
  <c r="F72" i="15"/>
  <c r="G72" i="15" s="1"/>
  <c r="F73" i="15"/>
  <c r="G73" i="15" s="1"/>
  <c r="R73" i="15" l="1"/>
  <c r="R71" i="15"/>
  <c r="R72" i="15"/>
  <c r="F50" i="15"/>
  <c r="G50" i="15" l="1"/>
  <c r="R50" i="15"/>
  <c r="F106" i="9"/>
  <c r="R106" i="9" s="1"/>
  <c r="G106" i="9" l="1"/>
  <c r="O108" i="9" l="1"/>
  <c r="F59" i="15" l="1"/>
  <c r="G59" i="15" s="1"/>
  <c r="F60" i="15"/>
  <c r="G60" i="15" s="1"/>
  <c r="R60" i="15" l="1"/>
  <c r="R59" i="15"/>
  <c r="F121" i="15"/>
  <c r="G121" i="15" s="1"/>
  <c r="F122" i="15"/>
  <c r="R122" i="15" s="1"/>
  <c r="F123" i="15"/>
  <c r="G123" i="15" s="1"/>
  <c r="F124" i="15"/>
  <c r="G124" i="15" s="1"/>
  <c r="F99" i="15"/>
  <c r="G99" i="15" s="1"/>
  <c r="F100" i="15"/>
  <c r="G100" i="15" s="1"/>
  <c r="F101" i="15"/>
  <c r="G101" i="15" s="1"/>
  <c r="F102" i="15"/>
  <c r="G102" i="15" s="1"/>
  <c r="G122" i="15" l="1"/>
  <c r="R124" i="15"/>
  <c r="R123" i="15"/>
  <c r="R121" i="15"/>
  <c r="R102" i="15"/>
  <c r="R101" i="15"/>
  <c r="R100" i="15"/>
  <c r="R99" i="15"/>
  <c r="F145" i="9"/>
  <c r="G145" i="9" s="1"/>
  <c r="F146" i="9"/>
  <c r="G146" i="9" s="1"/>
  <c r="F83" i="9"/>
  <c r="R83" i="9" s="1"/>
  <c r="F84" i="9"/>
  <c r="G84" i="9" s="1"/>
  <c r="F34" i="9"/>
  <c r="R34" i="9" s="1"/>
  <c r="F35" i="9"/>
  <c r="G35" i="9" s="1"/>
  <c r="R146" i="9" l="1"/>
  <c r="R145" i="9"/>
  <c r="R84" i="9"/>
  <c r="G83" i="9"/>
  <c r="G34" i="9"/>
  <c r="R35" i="9"/>
  <c r="Q81" i="15"/>
  <c r="Q28" i="15"/>
  <c r="F98" i="15" l="1"/>
  <c r="G98" i="15" s="1"/>
  <c r="F144" i="9"/>
  <c r="R144" i="9" s="1"/>
  <c r="F143" i="9"/>
  <c r="R143" i="9" s="1"/>
  <c r="F142" i="9"/>
  <c r="G142" i="9" s="1"/>
  <c r="F126" i="9"/>
  <c r="R126" i="9" s="1"/>
  <c r="F125" i="9"/>
  <c r="G125" i="9" s="1"/>
  <c r="F124" i="9"/>
  <c r="R124" i="9" s="1"/>
  <c r="F123" i="9"/>
  <c r="R123" i="9" s="1"/>
  <c r="F127" i="9"/>
  <c r="G127" i="9" s="1"/>
  <c r="F60" i="9"/>
  <c r="R60" i="9" s="1"/>
  <c r="I28" i="9"/>
  <c r="F12" i="9"/>
  <c r="R12" i="9" s="1"/>
  <c r="R125" i="9" l="1"/>
  <c r="R98" i="15"/>
  <c r="R142" i="9"/>
  <c r="G143" i="9"/>
  <c r="G144" i="9"/>
  <c r="G123" i="9"/>
  <c r="G126" i="9"/>
  <c r="G124" i="9"/>
  <c r="R127" i="9"/>
  <c r="G60" i="9"/>
  <c r="G12" i="9"/>
  <c r="F141" i="15" l="1"/>
  <c r="R141" i="15" s="1"/>
  <c r="F74" i="15"/>
  <c r="R74" i="15" s="1"/>
  <c r="F43" i="9"/>
  <c r="G43" i="9" s="1"/>
  <c r="F105" i="9"/>
  <c r="G105" i="9" s="1"/>
  <c r="P132" i="15"/>
  <c r="P78" i="15"/>
  <c r="P62" i="15"/>
  <c r="P25" i="15"/>
  <c r="P90" i="13"/>
  <c r="P79" i="13"/>
  <c r="P64" i="13"/>
  <c r="P38" i="13"/>
  <c r="P23" i="13"/>
  <c r="Q139" i="9"/>
  <c r="P176" i="9"/>
  <c r="P169" i="9"/>
  <c r="P158" i="9"/>
  <c r="P139" i="9"/>
  <c r="P108" i="9"/>
  <c r="P96" i="9"/>
  <c r="P76" i="9"/>
  <c r="P46" i="9"/>
  <c r="P28" i="9"/>
  <c r="G74" i="15" l="1"/>
  <c r="R43" i="9"/>
  <c r="R105" i="9"/>
  <c r="G141" i="15"/>
  <c r="F106" i="15"/>
  <c r="F103" i="15"/>
  <c r="R103" i="15" s="1"/>
  <c r="F135" i="15"/>
  <c r="G135" i="15" s="1"/>
  <c r="F136" i="15"/>
  <c r="G136" i="15" s="1"/>
  <c r="F137" i="15"/>
  <c r="G137" i="15" s="1"/>
  <c r="R136" i="15" l="1"/>
  <c r="R137" i="15"/>
  <c r="G103" i="15"/>
  <c r="R135" i="15"/>
  <c r="F104" i="15"/>
  <c r="G104" i="15" s="1"/>
  <c r="F105" i="15"/>
  <c r="G105" i="15" s="1"/>
  <c r="R104" i="15" l="1"/>
  <c r="R105" i="15"/>
  <c r="F11" i="15"/>
  <c r="G11" i="15" s="1"/>
  <c r="F69" i="15"/>
  <c r="R69" i="15" s="1"/>
  <c r="R11" i="15" l="1"/>
  <c r="G69" i="15"/>
  <c r="F23" i="15" l="1"/>
  <c r="G23" i="15" s="1"/>
  <c r="F24" i="15"/>
  <c r="R24" i="15" s="1"/>
  <c r="G24" i="15" l="1"/>
  <c r="R23" i="15"/>
  <c r="Q62" i="15"/>
  <c r="F83" i="13"/>
  <c r="I23" i="13"/>
  <c r="M23" i="13"/>
  <c r="N23" i="13"/>
  <c r="O23" i="13"/>
  <c r="G83" i="13" l="1"/>
  <c r="R83" i="13"/>
  <c r="F133" i="9"/>
  <c r="G133" i="9" s="1"/>
  <c r="F70" i="9"/>
  <c r="R70" i="9" s="1"/>
  <c r="F22" i="9"/>
  <c r="R22" i="9" s="1"/>
  <c r="G22" i="9" l="1"/>
  <c r="R133" i="9"/>
  <c r="G70" i="9"/>
  <c r="F119" i="15"/>
  <c r="G119" i="15" s="1"/>
  <c r="F120" i="15"/>
  <c r="G120" i="15" s="1"/>
  <c r="F96" i="15"/>
  <c r="R96" i="15" s="1"/>
  <c r="F97" i="15"/>
  <c r="G97" i="15" s="1"/>
  <c r="F42" i="15"/>
  <c r="G42" i="15" s="1"/>
  <c r="R120" i="15" l="1"/>
  <c r="R119" i="15"/>
  <c r="R97" i="15"/>
  <c r="G96" i="15"/>
  <c r="R42" i="15"/>
  <c r="F90" i="15" l="1"/>
  <c r="G90" i="15" s="1"/>
  <c r="R90" i="15" l="1"/>
  <c r="F36" i="15" l="1"/>
  <c r="R36" i="15" s="1"/>
  <c r="F8" i="15"/>
  <c r="R8" i="15" s="1"/>
  <c r="F121" i="9"/>
  <c r="G121" i="9" s="1"/>
  <c r="F58" i="9"/>
  <c r="R58" i="9" s="1"/>
  <c r="F10" i="9"/>
  <c r="G10" i="9" s="1"/>
  <c r="G36" i="15" l="1"/>
  <c r="G8" i="15"/>
  <c r="R121" i="9"/>
  <c r="G58" i="9"/>
  <c r="R10" i="9"/>
  <c r="F135" i="9"/>
  <c r="G135" i="9" s="1"/>
  <c r="F72" i="9"/>
  <c r="G72" i="9" s="1"/>
  <c r="F24" i="9"/>
  <c r="G24" i="9" s="1"/>
  <c r="F152" i="9"/>
  <c r="G152" i="9" s="1"/>
  <c r="F90" i="9"/>
  <c r="G90" i="9" s="1"/>
  <c r="F41" i="9"/>
  <c r="G41" i="9" s="1"/>
  <c r="R90" i="9" l="1"/>
  <c r="R72" i="9"/>
  <c r="R24" i="9"/>
  <c r="R135" i="9"/>
  <c r="R152" i="9"/>
  <c r="R41" i="9"/>
  <c r="F140" i="15" l="1"/>
  <c r="G140" i="15" s="1"/>
  <c r="R140" i="15" l="1"/>
  <c r="F129" i="15"/>
  <c r="G129" i="15" s="1"/>
  <c r="R129" i="15" l="1"/>
  <c r="F62" i="13" l="1"/>
  <c r="R62" i="13" s="1"/>
  <c r="F63" i="13"/>
  <c r="R63" i="13" s="1"/>
  <c r="F18" i="13"/>
  <c r="G18" i="13" s="1"/>
  <c r="G63" i="13" l="1"/>
  <c r="G62" i="13"/>
  <c r="R18" i="13"/>
  <c r="F43" i="15"/>
  <c r="G43" i="15" s="1"/>
  <c r="F44" i="15"/>
  <c r="G44" i="15" s="1"/>
  <c r="F45" i="15"/>
  <c r="G45" i="15" s="1"/>
  <c r="R45" i="15" l="1"/>
  <c r="R44" i="15"/>
  <c r="R43" i="15"/>
  <c r="F127" i="15" l="1"/>
  <c r="G127" i="15" s="1"/>
  <c r="F128" i="15"/>
  <c r="G128" i="15" s="1"/>
  <c r="F126" i="15"/>
  <c r="G126" i="15" s="1"/>
  <c r="F142" i="15"/>
  <c r="R142" i="15" s="1"/>
  <c r="F94" i="15"/>
  <c r="R94" i="15" s="1"/>
  <c r="R127" i="15" l="1"/>
  <c r="R128" i="15"/>
  <c r="R126" i="15"/>
  <c r="G142" i="15"/>
  <c r="G94" i="15"/>
  <c r="F134" i="15" l="1"/>
  <c r="G134" i="15" s="1"/>
  <c r="F114" i="15"/>
  <c r="G114" i="15" s="1"/>
  <c r="F91" i="15"/>
  <c r="G91" i="15" s="1"/>
  <c r="F65" i="15"/>
  <c r="G65" i="15" s="1"/>
  <c r="F64" i="15"/>
  <c r="G64" i="15" s="1"/>
  <c r="F37" i="15"/>
  <c r="R37" i="15" s="1"/>
  <c r="F9" i="15"/>
  <c r="G9" i="15" s="1"/>
  <c r="F115" i="15"/>
  <c r="G115" i="15" s="1"/>
  <c r="F38" i="15"/>
  <c r="G38" i="15" s="1"/>
  <c r="F9" i="9"/>
  <c r="G9" i="9" s="1"/>
  <c r="F78" i="9"/>
  <c r="G78" i="9" s="1"/>
  <c r="R38" i="15" l="1"/>
  <c r="R91" i="15"/>
  <c r="R134" i="15"/>
  <c r="R114" i="15"/>
  <c r="R65" i="15"/>
  <c r="R64" i="15"/>
  <c r="G37" i="15"/>
  <c r="R9" i="15"/>
  <c r="R115" i="15"/>
  <c r="R9" i="9"/>
  <c r="R78" i="9"/>
  <c r="F139" i="15" l="1"/>
  <c r="G139" i="15" s="1"/>
  <c r="R139" i="15" l="1"/>
  <c r="F76" i="15" l="1"/>
  <c r="R76" i="15" s="1"/>
  <c r="F138" i="15"/>
  <c r="R138" i="15" l="1"/>
  <c r="G138" i="15"/>
  <c r="G76" i="15"/>
  <c r="M112" i="15" l="1"/>
  <c r="M132" i="15"/>
  <c r="F8" i="13" l="1"/>
  <c r="R8" i="13" s="1"/>
  <c r="F93" i="15" l="1"/>
  <c r="G93" i="15" s="1"/>
  <c r="G106" i="15"/>
  <c r="F107" i="15"/>
  <c r="G107" i="15" s="1"/>
  <c r="F108" i="15"/>
  <c r="F109" i="15"/>
  <c r="R109" i="15" s="1"/>
  <c r="F110" i="15"/>
  <c r="G110" i="15" s="1"/>
  <c r="F111" i="15"/>
  <c r="G111" i="15" s="1"/>
  <c r="F68" i="15"/>
  <c r="G68" i="15" s="1"/>
  <c r="F70" i="15"/>
  <c r="G70" i="15" s="1"/>
  <c r="F77" i="15"/>
  <c r="R77" i="15" s="1"/>
  <c r="Q82" i="15" s="1"/>
  <c r="Q83" i="15" s="1"/>
  <c r="F39" i="15"/>
  <c r="G39" i="15" s="1"/>
  <c r="F40" i="15"/>
  <c r="G40" i="15" s="1"/>
  <c r="F46" i="15"/>
  <c r="G46" i="15" s="1"/>
  <c r="F47" i="15"/>
  <c r="G47" i="15" s="1"/>
  <c r="F14" i="15"/>
  <c r="G14" i="15" s="1"/>
  <c r="F15" i="15"/>
  <c r="R15" i="15" s="1"/>
  <c r="F16" i="15"/>
  <c r="R16" i="15" s="1"/>
  <c r="F17" i="15"/>
  <c r="G17" i="15" s="1"/>
  <c r="F18" i="15"/>
  <c r="G18" i="15" s="1"/>
  <c r="F19" i="15"/>
  <c r="G19" i="15" s="1"/>
  <c r="F20" i="15"/>
  <c r="G20" i="15" s="1"/>
  <c r="F21" i="15"/>
  <c r="G21" i="15" s="1"/>
  <c r="F22" i="15"/>
  <c r="R22" i="15" s="1"/>
  <c r="F117" i="15"/>
  <c r="R117" i="15" s="1"/>
  <c r="F125" i="15"/>
  <c r="R125" i="15" s="1"/>
  <c r="F130" i="15"/>
  <c r="G130" i="15" s="1"/>
  <c r="F131" i="15"/>
  <c r="G131" i="15" s="1"/>
  <c r="F67" i="15"/>
  <c r="G67" i="15" s="1"/>
  <c r="Q146" i="15"/>
  <c r="N146" i="15"/>
  <c r="F144" i="15"/>
  <c r="R144" i="15" s="1"/>
  <c r="F133" i="15"/>
  <c r="R133" i="15" s="1"/>
  <c r="R146" i="15" s="1"/>
  <c r="Q132" i="15"/>
  <c r="O132" i="15"/>
  <c r="N132" i="15"/>
  <c r="F113" i="15"/>
  <c r="R113" i="15" s="1"/>
  <c r="Q112" i="15"/>
  <c r="O112" i="15"/>
  <c r="N112" i="15"/>
  <c r="F92" i="15"/>
  <c r="R92" i="15" s="1"/>
  <c r="F89" i="15"/>
  <c r="R89" i="15" s="1"/>
  <c r="Q78" i="15"/>
  <c r="O78" i="15"/>
  <c r="N78" i="15"/>
  <c r="M78" i="15"/>
  <c r="F63" i="15"/>
  <c r="R63" i="15" s="1"/>
  <c r="O62" i="15"/>
  <c r="N62" i="15"/>
  <c r="M62" i="15"/>
  <c r="I62" i="15"/>
  <c r="F61" i="15"/>
  <c r="F58" i="15"/>
  <c r="R58" i="15" s="1"/>
  <c r="F53" i="15"/>
  <c r="R53" i="15" s="1"/>
  <c r="F52" i="15"/>
  <c r="G52" i="15" s="1"/>
  <c r="F49" i="15"/>
  <c r="F48" i="15"/>
  <c r="R48" i="15" s="1"/>
  <c r="F35" i="15"/>
  <c r="R35" i="15" s="1"/>
  <c r="Q25" i="15"/>
  <c r="O25" i="15"/>
  <c r="N25" i="15"/>
  <c r="M25" i="15"/>
  <c r="I25" i="15"/>
  <c r="F13" i="15"/>
  <c r="G13" i="15" s="1"/>
  <c r="F12" i="15"/>
  <c r="G12" i="15" s="1"/>
  <c r="F10" i="15"/>
  <c r="G10" i="15" s="1"/>
  <c r="F7" i="15"/>
  <c r="R7" i="15" s="1"/>
  <c r="Q38" i="13"/>
  <c r="O38" i="13"/>
  <c r="N38" i="13"/>
  <c r="M38" i="13"/>
  <c r="I38" i="13"/>
  <c r="F37" i="13"/>
  <c r="R37" i="13" s="1"/>
  <c r="F36" i="13"/>
  <c r="R36" i="13" s="1"/>
  <c r="F35" i="13"/>
  <c r="F34" i="13"/>
  <c r="G34" i="13" s="1"/>
  <c r="F33" i="13"/>
  <c r="R33" i="13" s="1"/>
  <c r="F32" i="13"/>
  <c r="R32" i="13" s="1"/>
  <c r="F31" i="13"/>
  <c r="R31" i="13" s="1"/>
  <c r="F30" i="13"/>
  <c r="R30" i="13" s="1"/>
  <c r="F29" i="13"/>
  <c r="R29" i="13" s="1"/>
  <c r="F28" i="13"/>
  <c r="G28" i="13" s="1"/>
  <c r="F27" i="13"/>
  <c r="R27" i="13" s="1"/>
  <c r="F26" i="13"/>
  <c r="F24" i="13"/>
  <c r="R24" i="13" s="1"/>
  <c r="Q23" i="13"/>
  <c r="F22" i="13"/>
  <c r="G22" i="13" s="1"/>
  <c r="F21" i="13"/>
  <c r="G21" i="13" s="1"/>
  <c r="F20" i="13"/>
  <c r="G20" i="13" s="1"/>
  <c r="F19" i="13"/>
  <c r="G19" i="13" s="1"/>
  <c r="F17" i="13"/>
  <c r="R17" i="13" s="1"/>
  <c r="F16" i="13"/>
  <c r="R16" i="13" s="1"/>
  <c r="F15" i="13"/>
  <c r="G15" i="13" s="1"/>
  <c r="F14" i="13"/>
  <c r="R14" i="13" s="1"/>
  <c r="F13" i="13"/>
  <c r="R13" i="13" s="1"/>
  <c r="F12" i="13"/>
  <c r="G12" i="13" s="1"/>
  <c r="F11" i="13"/>
  <c r="R11" i="13" s="1"/>
  <c r="F10" i="13"/>
  <c r="F84" i="13"/>
  <c r="G84" i="13" s="1"/>
  <c r="F85" i="13"/>
  <c r="G85" i="13" s="1"/>
  <c r="F86" i="13"/>
  <c r="R86" i="13" s="1"/>
  <c r="F87" i="13"/>
  <c r="G87" i="13" s="1"/>
  <c r="F88" i="13"/>
  <c r="G88" i="13" s="1"/>
  <c r="F68" i="13"/>
  <c r="G68" i="13" s="1"/>
  <c r="F69" i="13"/>
  <c r="G69" i="13" s="1"/>
  <c r="F70" i="13"/>
  <c r="R70" i="13" s="1"/>
  <c r="F71" i="13"/>
  <c r="G71" i="13" s="1"/>
  <c r="F72" i="13"/>
  <c r="G72" i="13" s="1"/>
  <c r="F73" i="13"/>
  <c r="R73" i="13" s="1"/>
  <c r="F74" i="13"/>
  <c r="R74" i="13" s="1"/>
  <c r="F75" i="13"/>
  <c r="G75" i="13" s="1"/>
  <c r="F76" i="13"/>
  <c r="R76" i="13" s="1"/>
  <c r="F54" i="13"/>
  <c r="R54" i="13" s="1"/>
  <c r="F55" i="13"/>
  <c r="R55" i="13" s="1"/>
  <c r="F56" i="13"/>
  <c r="R56" i="13" s="1"/>
  <c r="F57" i="13"/>
  <c r="G57" i="13" s="1"/>
  <c r="Q90" i="13"/>
  <c r="O90" i="13"/>
  <c r="N90" i="13"/>
  <c r="M90" i="13"/>
  <c r="F89" i="13"/>
  <c r="F82" i="13"/>
  <c r="G82" i="13" s="1"/>
  <c r="F80" i="13"/>
  <c r="Q79" i="13"/>
  <c r="O79" i="13"/>
  <c r="N79" i="13"/>
  <c r="M79" i="13"/>
  <c r="F78" i="13"/>
  <c r="G78" i="13" s="1"/>
  <c r="F77" i="13"/>
  <c r="R77" i="13" s="1"/>
  <c r="F67" i="13"/>
  <c r="G67" i="13" s="1"/>
  <c r="F65" i="13"/>
  <c r="R65" i="13" s="1"/>
  <c r="Q64" i="13"/>
  <c r="O64" i="13"/>
  <c r="N64" i="13"/>
  <c r="M64" i="13"/>
  <c r="I64" i="13"/>
  <c r="F61" i="13"/>
  <c r="F60" i="13"/>
  <c r="R60" i="13" s="1"/>
  <c r="F59" i="13"/>
  <c r="G59" i="13" s="1"/>
  <c r="F58" i="13"/>
  <c r="R58" i="13" s="1"/>
  <c r="F53" i="13"/>
  <c r="R53" i="13" s="1"/>
  <c r="F52" i="13"/>
  <c r="R52" i="13" s="1"/>
  <c r="F51" i="13"/>
  <c r="R51" i="13" s="1"/>
  <c r="F49" i="13"/>
  <c r="R49" i="13" s="1"/>
  <c r="G89" i="13" l="1"/>
  <c r="R89" i="13"/>
  <c r="G80" i="13"/>
  <c r="R80" i="13"/>
  <c r="G108" i="15"/>
  <c r="R108" i="15"/>
  <c r="G125" i="15"/>
  <c r="H90" i="13"/>
  <c r="R35" i="13"/>
  <c r="G35" i="13"/>
  <c r="J79" i="13"/>
  <c r="R21" i="13"/>
  <c r="G24" i="13"/>
  <c r="R20" i="13"/>
  <c r="R26" i="13"/>
  <c r="G26" i="13"/>
  <c r="R22" i="13"/>
  <c r="G77" i="15"/>
  <c r="I78" i="15" s="1"/>
  <c r="G144" i="15"/>
  <c r="R131" i="15"/>
  <c r="R107" i="15"/>
  <c r="R110" i="15"/>
  <c r="G109" i="15"/>
  <c r="R111" i="15"/>
  <c r="R12" i="13"/>
  <c r="R19" i="13"/>
  <c r="F23" i="13"/>
  <c r="R15" i="13"/>
  <c r="R93" i="15"/>
  <c r="R106" i="15"/>
  <c r="R68" i="15"/>
  <c r="R70" i="15"/>
  <c r="G15" i="15"/>
  <c r="G53" i="15"/>
  <c r="R40" i="15"/>
  <c r="P81" i="15" s="1"/>
  <c r="G16" i="15"/>
  <c r="L28" i="15" s="1"/>
  <c r="R47" i="15"/>
  <c r="R39" i="15"/>
  <c r="R46" i="15"/>
  <c r="R81" i="15" s="1"/>
  <c r="G22" i="15"/>
  <c r="R20" i="15"/>
  <c r="R19" i="15"/>
  <c r="G117" i="15"/>
  <c r="R17" i="15"/>
  <c r="R21" i="15"/>
  <c r="R18" i="15"/>
  <c r="R14" i="15"/>
  <c r="R130" i="15"/>
  <c r="R67" i="15"/>
  <c r="G58" i="15"/>
  <c r="R12" i="15"/>
  <c r="F132" i="15"/>
  <c r="R52" i="15"/>
  <c r="G63" i="15"/>
  <c r="G48" i="15"/>
  <c r="G92" i="15"/>
  <c r="I112" i="15"/>
  <c r="F62" i="15"/>
  <c r="F146" i="15"/>
  <c r="F25" i="15"/>
  <c r="R10" i="15"/>
  <c r="G7" i="15"/>
  <c r="J28" i="15" s="1"/>
  <c r="R13" i="15"/>
  <c r="F78" i="15"/>
  <c r="F112" i="15"/>
  <c r="J25" i="15"/>
  <c r="R49" i="15"/>
  <c r="G49" i="15"/>
  <c r="R61" i="15"/>
  <c r="G61" i="15"/>
  <c r="I132" i="15"/>
  <c r="G133" i="15"/>
  <c r="G113" i="15"/>
  <c r="G35" i="15"/>
  <c r="G89" i="15"/>
  <c r="G33" i="13"/>
  <c r="R28" i="13"/>
  <c r="G31" i="13"/>
  <c r="G8" i="13"/>
  <c r="G11" i="13"/>
  <c r="J23" i="13" s="1"/>
  <c r="G13" i="13"/>
  <c r="G16" i="13"/>
  <c r="G17" i="13"/>
  <c r="R34" i="13"/>
  <c r="G27" i="13"/>
  <c r="G29" i="13"/>
  <c r="G37" i="13"/>
  <c r="G10" i="13"/>
  <c r="H23" i="13" s="1"/>
  <c r="G14" i="13"/>
  <c r="G30" i="13"/>
  <c r="G32" i="13"/>
  <c r="G36" i="13"/>
  <c r="F38" i="13"/>
  <c r="R10" i="13"/>
  <c r="G86" i="13"/>
  <c r="G70" i="13"/>
  <c r="R84" i="13"/>
  <c r="G76" i="13"/>
  <c r="G73" i="13"/>
  <c r="R88" i="13"/>
  <c r="G74" i="13"/>
  <c r="R87" i="13"/>
  <c r="R85" i="13"/>
  <c r="R69" i="13"/>
  <c r="R75" i="13"/>
  <c r="R71" i="13"/>
  <c r="R72" i="13"/>
  <c r="R68" i="13"/>
  <c r="R57" i="13"/>
  <c r="G60" i="13"/>
  <c r="G55" i="13"/>
  <c r="G56" i="13"/>
  <c r="G54" i="13"/>
  <c r="G58" i="13"/>
  <c r="G65" i="13"/>
  <c r="H79" i="13" s="1"/>
  <c r="R78" i="13"/>
  <c r="F90" i="13"/>
  <c r="G52" i="13"/>
  <c r="G51" i="13"/>
  <c r="I90" i="13"/>
  <c r="G53" i="13"/>
  <c r="R67" i="13"/>
  <c r="R59" i="13"/>
  <c r="F79" i="13"/>
  <c r="G61" i="13"/>
  <c r="R61" i="13"/>
  <c r="G77" i="13"/>
  <c r="R82" i="13"/>
  <c r="G49" i="13"/>
  <c r="F64" i="13"/>
  <c r="Q176" i="9"/>
  <c r="O176" i="9"/>
  <c r="N176" i="9"/>
  <c r="M176" i="9"/>
  <c r="F175" i="9"/>
  <c r="R175" i="9" s="1"/>
  <c r="F173" i="9"/>
  <c r="G173" i="9" s="1"/>
  <c r="F172" i="9"/>
  <c r="R172" i="9" s="1"/>
  <c r="F171" i="9"/>
  <c r="R171" i="9" s="1"/>
  <c r="F170" i="9"/>
  <c r="Q169" i="9"/>
  <c r="O169" i="9"/>
  <c r="N169" i="9"/>
  <c r="M169" i="9"/>
  <c r="F167" i="9"/>
  <c r="R167" i="9" s="1"/>
  <c r="F166" i="9"/>
  <c r="G166" i="9" s="1"/>
  <c r="F165" i="9"/>
  <c r="R165" i="9" s="1"/>
  <c r="F164" i="9"/>
  <c r="R164" i="9" s="1"/>
  <c r="F163" i="9"/>
  <c r="G163" i="9" s="1"/>
  <c r="F162" i="9"/>
  <c r="R162" i="9" s="1"/>
  <c r="F161" i="9"/>
  <c r="R161" i="9" s="1"/>
  <c r="F160" i="9"/>
  <c r="R160" i="9" s="1"/>
  <c r="F159" i="9"/>
  <c r="Q158" i="9"/>
  <c r="O158" i="9"/>
  <c r="N158" i="9"/>
  <c r="M158" i="9"/>
  <c r="F156" i="9"/>
  <c r="R156" i="9" s="1"/>
  <c r="F154" i="9"/>
  <c r="R154" i="9" s="1"/>
  <c r="F153" i="9"/>
  <c r="R153" i="9" s="1"/>
  <c r="F151" i="9"/>
  <c r="R151" i="9" s="1"/>
  <c r="F150" i="9"/>
  <c r="R150" i="9" s="1"/>
  <c r="F149" i="9"/>
  <c r="G149" i="9" s="1"/>
  <c r="F148" i="9"/>
  <c r="R148" i="9" s="1"/>
  <c r="F147" i="9"/>
  <c r="G147" i="9" s="1"/>
  <c r="F141" i="9"/>
  <c r="G141" i="9" s="1"/>
  <c r="F140" i="9"/>
  <c r="R140" i="9" s="1"/>
  <c r="O139" i="9"/>
  <c r="N139" i="9"/>
  <c r="M139" i="9"/>
  <c r="I139" i="9"/>
  <c r="F138" i="9"/>
  <c r="G138" i="9" s="1"/>
  <c r="F137" i="9"/>
  <c r="R137" i="9" s="1"/>
  <c r="F136" i="9"/>
  <c r="R136" i="9" s="1"/>
  <c r="F134" i="9"/>
  <c r="R134" i="9" s="1"/>
  <c r="F132" i="9"/>
  <c r="G132" i="9" s="1"/>
  <c r="F131" i="9"/>
  <c r="R131" i="9" s="1"/>
  <c r="F130" i="9"/>
  <c r="R130" i="9" s="1"/>
  <c r="F129" i="9"/>
  <c r="R129" i="9" s="1"/>
  <c r="F128" i="9"/>
  <c r="R128" i="9" s="1"/>
  <c r="F122" i="9"/>
  <c r="R122" i="9" s="1"/>
  <c r="F120" i="9"/>
  <c r="R120" i="9" s="1"/>
  <c r="F8" i="9"/>
  <c r="R8" i="9" s="1"/>
  <c r="Q46" i="9"/>
  <c r="O46" i="9"/>
  <c r="N46" i="9"/>
  <c r="M46" i="9"/>
  <c r="F42" i="9"/>
  <c r="R42" i="9" s="1"/>
  <c r="F40" i="9"/>
  <c r="R40" i="9" s="1"/>
  <c r="F39" i="9"/>
  <c r="R39" i="9" s="1"/>
  <c r="F38" i="9"/>
  <c r="R38" i="9" s="1"/>
  <c r="F37" i="9"/>
  <c r="R37" i="9" s="1"/>
  <c r="F36" i="9"/>
  <c r="R36" i="9" s="1"/>
  <c r="F33" i="9"/>
  <c r="G33" i="9" s="1"/>
  <c r="F32" i="9"/>
  <c r="R32" i="9" s="1"/>
  <c r="F31" i="9"/>
  <c r="R31" i="9" s="1"/>
  <c r="F30" i="9"/>
  <c r="G30" i="9" s="1"/>
  <c r="F29" i="9"/>
  <c r="R29" i="9" s="1"/>
  <c r="Q28" i="9"/>
  <c r="O28" i="9"/>
  <c r="N28" i="9"/>
  <c r="M28" i="9"/>
  <c r="F27" i="9"/>
  <c r="G27" i="9" s="1"/>
  <c r="F26" i="9"/>
  <c r="R26" i="9" s="1"/>
  <c r="F25" i="9"/>
  <c r="R25" i="9" s="1"/>
  <c r="F23" i="9"/>
  <c r="R23" i="9" s="1"/>
  <c r="F21" i="9"/>
  <c r="R21" i="9" s="1"/>
  <c r="F20" i="9"/>
  <c r="R20" i="9" s="1"/>
  <c r="F19" i="9"/>
  <c r="R19" i="9" s="1"/>
  <c r="F18" i="9"/>
  <c r="R18" i="9" s="1"/>
  <c r="F17" i="9"/>
  <c r="R17" i="9" s="1"/>
  <c r="F16" i="9"/>
  <c r="R16" i="9" s="1"/>
  <c r="F15" i="9"/>
  <c r="F14" i="9"/>
  <c r="G14" i="9" s="1"/>
  <c r="F13" i="9"/>
  <c r="R13" i="9" s="1"/>
  <c r="F11" i="9"/>
  <c r="R11" i="9" s="1"/>
  <c r="I76" i="9"/>
  <c r="F99" i="9"/>
  <c r="G99" i="9" s="1"/>
  <c r="F100" i="9"/>
  <c r="G100" i="9" s="1"/>
  <c r="F101" i="9"/>
  <c r="G101" i="9" s="1"/>
  <c r="R102" i="9"/>
  <c r="F103" i="9"/>
  <c r="G103" i="9" s="1"/>
  <c r="F104" i="9"/>
  <c r="G104" i="9" s="1"/>
  <c r="F97" i="9"/>
  <c r="F98" i="9"/>
  <c r="R98" i="9" s="1"/>
  <c r="F77" i="9"/>
  <c r="R77" i="9" s="1"/>
  <c r="R28" i="15" l="1"/>
  <c r="R112" i="15"/>
  <c r="P82" i="15"/>
  <c r="P83" i="15" s="1"/>
  <c r="R82" i="15"/>
  <c r="R83" i="15" s="1"/>
  <c r="P28" i="15"/>
  <c r="G23" i="13"/>
  <c r="N41" i="13" s="1"/>
  <c r="J38" i="13"/>
  <c r="G159" i="9"/>
  <c r="R159" i="9"/>
  <c r="G170" i="9"/>
  <c r="H176" i="9" s="1"/>
  <c r="R170" i="9"/>
  <c r="G97" i="9"/>
  <c r="R97" i="9"/>
  <c r="R78" i="15"/>
  <c r="I146" i="15"/>
  <c r="H25" i="15"/>
  <c r="R15" i="9"/>
  <c r="G15" i="9"/>
  <c r="R147" i="9"/>
  <c r="L81" i="15"/>
  <c r="G122" i="9"/>
  <c r="G156" i="9"/>
  <c r="G164" i="9"/>
  <c r="G162" i="9"/>
  <c r="J62" i="15"/>
  <c r="L149" i="15"/>
  <c r="R23" i="13"/>
  <c r="J42" i="13"/>
  <c r="H78" i="15"/>
  <c r="J78" i="15"/>
  <c r="G78" i="15"/>
  <c r="N82" i="15" s="1"/>
  <c r="J146" i="15"/>
  <c r="L82" i="15"/>
  <c r="J112" i="15"/>
  <c r="R132" i="15"/>
  <c r="L150" i="15"/>
  <c r="J132" i="15"/>
  <c r="J82" i="15"/>
  <c r="L151" i="15"/>
  <c r="L29" i="15"/>
  <c r="R25" i="15"/>
  <c r="H112" i="15"/>
  <c r="G112" i="15"/>
  <c r="N149" i="15" s="1"/>
  <c r="J149" i="15"/>
  <c r="J151" i="15"/>
  <c r="H146" i="15"/>
  <c r="G146" i="15"/>
  <c r="N151" i="15" s="1"/>
  <c r="R62" i="15"/>
  <c r="G25" i="15"/>
  <c r="N28" i="15" s="1"/>
  <c r="K28" i="15" s="1"/>
  <c r="J81" i="15"/>
  <c r="H62" i="15"/>
  <c r="G62" i="15"/>
  <c r="N81" i="15" s="1"/>
  <c r="G132" i="15"/>
  <c r="N150" i="15" s="1"/>
  <c r="J150" i="15"/>
  <c r="H132" i="15"/>
  <c r="R38" i="13"/>
  <c r="L41" i="13"/>
  <c r="H38" i="13"/>
  <c r="G38" i="13"/>
  <c r="N42" i="13" s="1"/>
  <c r="L42" i="13"/>
  <c r="J41" i="13"/>
  <c r="L95" i="13"/>
  <c r="J90" i="13"/>
  <c r="L93" i="13"/>
  <c r="I79" i="13"/>
  <c r="J64" i="13"/>
  <c r="R79" i="13"/>
  <c r="R64" i="13"/>
  <c r="R90" i="13"/>
  <c r="J95" i="13"/>
  <c r="G90" i="13"/>
  <c r="N95" i="13" s="1"/>
  <c r="L94" i="13"/>
  <c r="G64" i="13"/>
  <c r="N93" i="13" s="1"/>
  <c r="J93" i="13"/>
  <c r="H64" i="13"/>
  <c r="J94" i="13"/>
  <c r="G79" i="13"/>
  <c r="N94" i="13" s="1"/>
  <c r="R149" i="9"/>
  <c r="G160" i="9"/>
  <c r="R166" i="9"/>
  <c r="G175" i="9"/>
  <c r="R132" i="9"/>
  <c r="G153" i="9"/>
  <c r="G167" i="9"/>
  <c r="G134" i="9"/>
  <c r="R138" i="9"/>
  <c r="G151" i="9"/>
  <c r="G137" i="9"/>
  <c r="G128" i="9"/>
  <c r="G130" i="9"/>
  <c r="R163" i="9"/>
  <c r="R173" i="9"/>
  <c r="R141" i="9"/>
  <c r="G140" i="9"/>
  <c r="G172" i="9"/>
  <c r="G171" i="9"/>
  <c r="F176" i="9"/>
  <c r="G120" i="9"/>
  <c r="G129" i="9"/>
  <c r="G131" i="9"/>
  <c r="G136" i="9"/>
  <c r="F139" i="9"/>
  <c r="G148" i="9"/>
  <c r="G150" i="9"/>
  <c r="G154" i="9"/>
  <c r="G161" i="9"/>
  <c r="G165" i="9"/>
  <c r="F158" i="9"/>
  <c r="F169" i="9"/>
  <c r="R30" i="9"/>
  <c r="R46" i="9" s="1"/>
  <c r="G29" i="9"/>
  <c r="H46" i="9" s="1"/>
  <c r="G31" i="9"/>
  <c r="J46" i="9" s="1"/>
  <c r="G11" i="9"/>
  <c r="G17" i="9"/>
  <c r="G38" i="9"/>
  <c r="G13" i="9"/>
  <c r="L49" i="9" s="1"/>
  <c r="G21" i="9"/>
  <c r="G32" i="9"/>
  <c r="G36" i="9"/>
  <c r="R14" i="9"/>
  <c r="R28" i="9" s="1"/>
  <c r="G19" i="9"/>
  <c r="G23" i="9"/>
  <c r="R33" i="9"/>
  <c r="G40" i="9"/>
  <c r="G42" i="9"/>
  <c r="G16" i="9"/>
  <c r="R27" i="9"/>
  <c r="G26" i="9"/>
  <c r="G8" i="9"/>
  <c r="G18" i="9"/>
  <c r="G20" i="9"/>
  <c r="H28" i="9" s="1"/>
  <c r="G25" i="9"/>
  <c r="F28" i="9"/>
  <c r="G37" i="9"/>
  <c r="G39" i="9"/>
  <c r="F46" i="9"/>
  <c r="G102" i="9"/>
  <c r="J108" i="9" s="1"/>
  <c r="R101" i="9"/>
  <c r="R100" i="9"/>
  <c r="R99" i="9"/>
  <c r="I108" i="9"/>
  <c r="F108" i="9"/>
  <c r="R104" i="9"/>
  <c r="R103" i="9"/>
  <c r="G98" i="9"/>
  <c r="J113" i="9" s="1"/>
  <c r="J28" i="9" l="1"/>
  <c r="J49" i="9"/>
  <c r="R108" i="9"/>
  <c r="J169" i="9"/>
  <c r="I169" i="9"/>
  <c r="J158" i="9"/>
  <c r="J181" i="9"/>
  <c r="K42" i="13"/>
  <c r="I176" i="9"/>
  <c r="L182" i="9"/>
  <c r="G158" i="9"/>
  <c r="N180" i="9" s="1"/>
  <c r="J139" i="9"/>
  <c r="J182" i="9"/>
  <c r="R176" i="9"/>
  <c r="R169" i="9"/>
  <c r="M149" i="15"/>
  <c r="K82" i="15"/>
  <c r="M82" i="15"/>
  <c r="M151" i="15"/>
  <c r="K151" i="15"/>
  <c r="M150" i="15"/>
  <c r="K81" i="15"/>
  <c r="J83" i="15"/>
  <c r="N83" i="15"/>
  <c r="N29" i="15"/>
  <c r="M29" i="15" s="1"/>
  <c r="L83" i="15"/>
  <c r="M81" i="15"/>
  <c r="K149" i="15"/>
  <c r="J152" i="15"/>
  <c r="K150" i="15"/>
  <c r="J29" i="15"/>
  <c r="N152" i="15"/>
  <c r="L152" i="15"/>
  <c r="M28" i="15"/>
  <c r="N43" i="13"/>
  <c r="M42" i="13"/>
  <c r="J43" i="13"/>
  <c r="K41" i="13"/>
  <c r="L43" i="13"/>
  <c r="M41" i="13"/>
  <c r="M95" i="13"/>
  <c r="M93" i="13"/>
  <c r="K95" i="13"/>
  <c r="M94" i="13"/>
  <c r="L96" i="13"/>
  <c r="J96" i="13"/>
  <c r="K93" i="13"/>
  <c r="K94" i="13"/>
  <c r="N96" i="13"/>
  <c r="L181" i="9"/>
  <c r="J180" i="9"/>
  <c r="R139" i="9"/>
  <c r="R158" i="9"/>
  <c r="I158" i="9"/>
  <c r="L180" i="9"/>
  <c r="L179" i="9"/>
  <c r="G176" i="9"/>
  <c r="N182" i="9" s="1"/>
  <c r="J176" i="9"/>
  <c r="G169" i="9"/>
  <c r="N181" i="9" s="1"/>
  <c r="H139" i="9"/>
  <c r="G139" i="9"/>
  <c r="N179" i="9" s="1"/>
  <c r="J179" i="9"/>
  <c r="H158" i="9"/>
  <c r="H169" i="9"/>
  <c r="J50" i="9"/>
  <c r="I46" i="9"/>
  <c r="L50" i="9"/>
  <c r="H108" i="9"/>
  <c r="G46" i="9"/>
  <c r="N50" i="9" s="1"/>
  <c r="G28" i="9"/>
  <c r="N49" i="9" s="1"/>
  <c r="L113" i="9"/>
  <c r="G108" i="9"/>
  <c r="N113" i="9" s="1"/>
  <c r="F80" i="9"/>
  <c r="R80" i="9" s="1"/>
  <c r="F81" i="9"/>
  <c r="R81" i="9" s="1"/>
  <c r="F82" i="9"/>
  <c r="R82" i="9" s="1"/>
  <c r="F85" i="9"/>
  <c r="G85" i="9" s="1"/>
  <c r="F86" i="9"/>
  <c r="G86" i="9" s="1"/>
  <c r="F87" i="9"/>
  <c r="R87" i="9" s="1"/>
  <c r="F88" i="9"/>
  <c r="R88" i="9" s="1"/>
  <c r="F89" i="9"/>
  <c r="R89" i="9" s="1"/>
  <c r="F91" i="9"/>
  <c r="R91" i="9" s="1"/>
  <c r="F79" i="9"/>
  <c r="R79" i="9" s="1"/>
  <c r="F57" i="9"/>
  <c r="R57" i="9" s="1"/>
  <c r="F63" i="9"/>
  <c r="G63" i="9" s="1"/>
  <c r="F68" i="9"/>
  <c r="R68" i="9" s="1"/>
  <c r="F69" i="9"/>
  <c r="R69" i="9" s="1"/>
  <c r="F71" i="9"/>
  <c r="R71" i="9" s="1"/>
  <c r="F73" i="9"/>
  <c r="R73" i="9" s="1"/>
  <c r="F74" i="9"/>
  <c r="R74" i="9" s="1"/>
  <c r="F75" i="9"/>
  <c r="R75" i="9" s="1"/>
  <c r="F66" i="9"/>
  <c r="R66" i="9" s="1"/>
  <c r="F67" i="9"/>
  <c r="G67" i="9" s="1"/>
  <c r="F61" i="9"/>
  <c r="R61" i="9" s="1"/>
  <c r="F62" i="9"/>
  <c r="R62" i="9" s="1"/>
  <c r="F64" i="9"/>
  <c r="R64" i="9" s="1"/>
  <c r="F65" i="9"/>
  <c r="R65" i="9" s="1"/>
  <c r="F59" i="9"/>
  <c r="R59" i="9" s="1"/>
  <c r="M182" i="9" l="1"/>
  <c r="M181" i="9"/>
  <c r="M50" i="9"/>
  <c r="K180" i="9"/>
  <c r="L183" i="9"/>
  <c r="M180" i="9"/>
  <c r="M43" i="13"/>
  <c r="M83" i="15"/>
  <c r="M152" i="15"/>
  <c r="K83" i="15"/>
  <c r="K29" i="15"/>
  <c r="K152" i="15"/>
  <c r="K43" i="13"/>
  <c r="K96" i="13"/>
  <c r="M96" i="13"/>
  <c r="J183" i="9"/>
  <c r="N183" i="9"/>
  <c r="K181" i="9"/>
  <c r="K182" i="9"/>
  <c r="K179" i="9"/>
  <c r="M179" i="9"/>
  <c r="L51" i="9"/>
  <c r="M49" i="9"/>
  <c r="J51" i="9"/>
  <c r="K49" i="9"/>
  <c r="N51" i="9"/>
  <c r="K50" i="9"/>
  <c r="F96" i="9"/>
  <c r="G91" i="9"/>
  <c r="G87" i="9"/>
  <c r="H96" i="9" s="1"/>
  <c r="G80" i="9"/>
  <c r="R85" i="9"/>
  <c r="G79" i="9"/>
  <c r="G88" i="9"/>
  <c r="G81" i="9"/>
  <c r="R86" i="9"/>
  <c r="G77" i="9"/>
  <c r="G89" i="9"/>
  <c r="G82" i="9"/>
  <c r="R63" i="9"/>
  <c r="R67" i="9"/>
  <c r="G66" i="9"/>
  <c r="M51" i="9" l="1"/>
  <c r="I96" i="9"/>
  <c r="M183" i="9"/>
  <c r="K183" i="9"/>
  <c r="L112" i="9"/>
  <c r="J96" i="9"/>
  <c r="G96" i="9"/>
  <c r="N112" i="9" s="1"/>
  <c r="J112" i="9"/>
  <c r="K51" i="9"/>
  <c r="G69" i="9" l="1"/>
  <c r="G57" i="9" l="1"/>
  <c r="Q108" i="9" l="1"/>
  <c r="N108" i="9"/>
  <c r="M108" i="9"/>
  <c r="N96" i="9" l="1"/>
  <c r="O96" i="9"/>
  <c r="M96" i="9"/>
  <c r="R96" i="9" l="1"/>
  <c r="G74" i="9" l="1"/>
  <c r="G73" i="9"/>
  <c r="G61" i="9"/>
  <c r="G62" i="9"/>
  <c r="G71" i="9"/>
  <c r="Q76" i="9"/>
  <c r="O76" i="9"/>
  <c r="M76" i="9"/>
  <c r="N76" i="9"/>
  <c r="G64" i="9"/>
  <c r="G65" i="9"/>
  <c r="G68" i="9"/>
  <c r="G75" i="9"/>
  <c r="L111" i="9" l="1"/>
  <c r="L114" i="9" s="1"/>
  <c r="H76" i="9"/>
  <c r="G59" i="9"/>
  <c r="F76" i="9"/>
  <c r="R76" i="9"/>
  <c r="Q96" i="9"/>
  <c r="J76" i="9" l="1"/>
  <c r="J111" i="9"/>
  <c r="G76" i="9"/>
  <c r="N111" i="9" s="1"/>
  <c r="M112" i="9"/>
  <c r="K111" i="9" l="1"/>
  <c r="J114" i="9"/>
  <c r="K112" i="9"/>
  <c r="N114" i="9" l="1"/>
  <c r="M111" i="9"/>
  <c r="M113" i="9"/>
  <c r="K113" i="9"/>
  <c r="M114" i="9" l="1"/>
  <c r="K114" i="9"/>
</calcChain>
</file>

<file path=xl/comments1.xml><?xml version="1.0" encoding="utf-8"?>
<comments xmlns="http://schemas.openxmlformats.org/spreadsheetml/2006/main">
  <authors>
    <author>Windows User</author>
  </authors>
  <commentList>
    <comment ref="C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WebデザインⅠを削除</t>
        </r>
      </text>
    </comment>
    <comment ref="C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WebデザインⅠを削除</t>
        </r>
      </text>
    </comment>
    <comment ref="C1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WebデザインⅠを削除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E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但し、資格取得は卒業条件！！
実質は必須</t>
        </r>
      </text>
    </comment>
    <comment ref="E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但し、資格取得は卒業条件！！
実質は必須</t>
        </r>
      </text>
    </comment>
    <comment ref="E1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但し、資格取得は卒業条件！！
実質は必須</t>
        </r>
      </text>
    </comment>
    <comment ref="E1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但し、資格取得は卒業条件！！
実質は必須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C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情報用語</t>
        </r>
      </text>
    </comment>
    <comment ref="C1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情報用語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C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情報用語</t>
        </r>
      </text>
    </comment>
  </commentList>
</comments>
</file>

<file path=xl/sharedStrings.xml><?xml version="1.0" encoding="utf-8"?>
<sst xmlns="http://schemas.openxmlformats.org/spreadsheetml/2006/main" count="3608" uniqueCount="409">
  <si>
    <t>○</t>
    <phoneticPr fontId="1"/>
  </si>
  <si>
    <t>○</t>
  </si>
  <si>
    <t>学科名</t>
    <rPh sb="0" eb="2">
      <t>ガッカ</t>
    </rPh>
    <rPh sb="2" eb="3">
      <t>メイ</t>
    </rPh>
    <phoneticPr fontId="4"/>
  </si>
  <si>
    <t>科目</t>
    <rPh sb="0" eb="2">
      <t>カモク</t>
    </rPh>
    <phoneticPr fontId="4"/>
  </si>
  <si>
    <t>必須・選択の別</t>
    <rPh sb="0" eb="2">
      <t>ヒッス</t>
    </rPh>
    <rPh sb="3" eb="5">
      <t>センタク</t>
    </rPh>
    <rPh sb="6" eb="7">
      <t>ベツ</t>
    </rPh>
    <phoneticPr fontId="4"/>
  </si>
  <si>
    <t>分類</t>
    <rPh sb="0" eb="2">
      <t>ブンルイ</t>
    </rPh>
    <phoneticPr fontId="4"/>
  </si>
  <si>
    <t>授業方法</t>
    <rPh sb="0" eb="2">
      <t>ジュギョウ</t>
    </rPh>
    <rPh sb="2" eb="4">
      <t>ホウホウ</t>
    </rPh>
    <phoneticPr fontId="4"/>
  </si>
  <si>
    <t>週授業時間数</t>
    <phoneticPr fontId="4"/>
  </si>
  <si>
    <t>一般</t>
    <rPh sb="0" eb="2">
      <t>イッパン</t>
    </rPh>
    <phoneticPr fontId="4"/>
  </si>
  <si>
    <t>専門</t>
    <rPh sb="0" eb="2">
      <t>センモン</t>
    </rPh>
    <phoneticPr fontId="4"/>
  </si>
  <si>
    <t>○</t>
    <phoneticPr fontId="4"/>
  </si>
  <si>
    <t>計</t>
    <rPh sb="0" eb="1">
      <t>ケイ</t>
    </rPh>
    <phoneticPr fontId="4"/>
  </si>
  <si>
    <t>学年</t>
    <rPh sb="0" eb="2">
      <t>ガクネン</t>
    </rPh>
    <phoneticPr fontId="4"/>
  </si>
  <si>
    <t>１年</t>
    <rPh sb="1" eb="2">
      <t>ネン</t>
    </rPh>
    <phoneticPr fontId="4"/>
  </si>
  <si>
    <t>２年</t>
    <rPh sb="1" eb="2">
      <t>ネン</t>
    </rPh>
    <phoneticPr fontId="4"/>
  </si>
  <si>
    <t>情報処理技術学科　
１年次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</si>
  <si>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クラブ活動</t>
  </si>
  <si>
    <t>３年</t>
    <phoneticPr fontId="1"/>
  </si>
  <si>
    <t>情報システム学科　
１年次</t>
    <rPh sb="0" eb="2">
      <t>ジョウホウ</t>
    </rPh>
    <rPh sb="6" eb="8">
      <t>ガッカ</t>
    </rPh>
    <rPh sb="11" eb="13">
      <t>ネンジ</t>
    </rPh>
    <phoneticPr fontId="4"/>
  </si>
  <si>
    <t>１．カリキュラム</t>
    <phoneticPr fontId="1"/>
  </si>
  <si>
    <t>１-１．情報処理技術学科（２年課程 一般コース）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</si>
  <si>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１-２．情報システム学科（３年課程）</t>
    <rPh sb="4" eb="6">
      <t>ジョウホウ</t>
    </rPh>
    <rPh sb="10" eb="12">
      <t>ガッカ</t>
    </rPh>
    <rPh sb="14" eb="15">
      <t>ネン</t>
    </rPh>
    <rPh sb="15" eb="17">
      <t>カテイ</t>
    </rPh>
    <phoneticPr fontId="1"/>
  </si>
  <si>
    <t>１Q</t>
    <phoneticPr fontId="4"/>
  </si>
  <si>
    <t>２Q</t>
    <phoneticPr fontId="1"/>
  </si>
  <si>
    <t>３Q</t>
    <phoneticPr fontId="1"/>
  </si>
  <si>
    <t>４Q</t>
    <phoneticPr fontId="4"/>
  </si>
  <si>
    <t>企業
連携</t>
    <rPh sb="0" eb="2">
      <t>キギョウ</t>
    </rPh>
    <rPh sb="3" eb="5">
      <t>レンケイ</t>
    </rPh>
    <phoneticPr fontId="1"/>
  </si>
  <si>
    <t>必須</t>
    <rPh sb="0" eb="2">
      <t>ヒッス</t>
    </rPh>
    <phoneticPr fontId="4"/>
  </si>
  <si>
    <t>必須</t>
    <rPh sb="0" eb="2">
      <t>ヒッス</t>
    </rPh>
    <phoneticPr fontId="1"/>
  </si>
  <si>
    <t>講義・演習</t>
    <rPh sb="0" eb="2">
      <t>コウギ</t>
    </rPh>
    <rPh sb="3" eb="5">
      <t>エンシュウ</t>
    </rPh>
    <phoneticPr fontId="4"/>
  </si>
  <si>
    <t>実験・実習</t>
    <rPh sb="0" eb="2">
      <t>ジッケン</t>
    </rPh>
    <rPh sb="3" eb="5">
      <t>ジッシュウ</t>
    </rPh>
    <phoneticPr fontId="4"/>
  </si>
  <si>
    <t>○</t>
    <phoneticPr fontId="1"/>
  </si>
  <si>
    <t>１Q</t>
    <phoneticPr fontId="4"/>
  </si>
  <si>
    <t>２Q</t>
    <phoneticPr fontId="1"/>
  </si>
  <si>
    <t>３Q</t>
    <phoneticPr fontId="1"/>
  </si>
  <si>
    <t>単位</t>
    <rPh sb="0" eb="2">
      <t>タンイ</t>
    </rPh>
    <phoneticPr fontId="4"/>
  </si>
  <si>
    <t>ロングホームルーム</t>
  </si>
  <si>
    <t>○</t>
    <phoneticPr fontId="1"/>
  </si>
  <si>
    <t>○</t>
    <phoneticPr fontId="1"/>
  </si>
  <si>
    <t>選択</t>
    <rPh sb="0" eb="2">
      <t>センタク</t>
    </rPh>
    <phoneticPr fontId="1"/>
  </si>
  <si>
    <t>情報システム学科　
２年次</t>
    <rPh sb="0" eb="2">
      <t>ジョウホウ</t>
    </rPh>
    <rPh sb="6" eb="8">
      <t>ガッカ</t>
    </rPh>
    <rPh sb="11" eb="13">
      <t>ネンジ</t>
    </rPh>
    <phoneticPr fontId="4"/>
  </si>
  <si>
    <t>○</t>
    <phoneticPr fontId="1"/>
  </si>
  <si>
    <t>情報システム学科　
　３年次</t>
    <rPh sb="0" eb="2">
      <t>ジョウホウ</t>
    </rPh>
    <rPh sb="6" eb="8">
      <t>ガッカ</t>
    </rPh>
    <rPh sb="12" eb="14">
      <t>ネンジ</t>
    </rPh>
    <phoneticPr fontId="4"/>
  </si>
  <si>
    <t>必須</t>
    <phoneticPr fontId="1"/>
  </si>
  <si>
    <t>○</t>
    <phoneticPr fontId="1"/>
  </si>
  <si>
    <t>専門</t>
    <phoneticPr fontId="1"/>
  </si>
  <si>
    <t>計</t>
    <rPh sb="0" eb="1">
      <t>ケイ</t>
    </rPh>
    <phoneticPr fontId="1"/>
  </si>
  <si>
    <t>必須</t>
  </si>
  <si>
    <t>年間実
時数16H</t>
    <rPh sb="0" eb="2">
      <t>ネンカン</t>
    </rPh>
    <rPh sb="2" eb="3">
      <t>ジツ</t>
    </rPh>
    <rPh sb="4" eb="6">
      <t>ジスウ</t>
    </rPh>
    <phoneticPr fontId="4"/>
  </si>
  <si>
    <t>年間
時数</t>
    <rPh sb="0" eb="2">
      <t>ネンカン</t>
    </rPh>
    <rPh sb="3" eb="5">
      <t>ジスウ</t>
    </rPh>
    <phoneticPr fontId="4"/>
  </si>
  <si>
    <t>週</t>
    <rPh sb="0" eb="1">
      <t>シュウ</t>
    </rPh>
    <phoneticPr fontId="1"/>
  </si>
  <si>
    <t>予習・復習</t>
    <rPh sb="0" eb="2">
      <t>ヨシュウ</t>
    </rPh>
    <rPh sb="3" eb="5">
      <t>フクシュウ</t>
    </rPh>
    <phoneticPr fontId="1"/>
  </si>
  <si>
    <t>授業時数/1Q</t>
    <rPh sb="0" eb="2">
      <t>ジュギョウ</t>
    </rPh>
    <rPh sb="2" eb="4">
      <t>ジスウ</t>
    </rPh>
    <phoneticPr fontId="1"/>
  </si>
  <si>
    <t>1Quarter</t>
    <phoneticPr fontId="1"/>
  </si>
  <si>
    <t>時間</t>
    <rPh sb="0" eb="2">
      <t>ジカン</t>
    </rPh>
    <phoneticPr fontId="1"/>
  </si>
  <si>
    <t>情報処理技術学科　
２年次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</si>
  <si>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４年</t>
    <rPh sb="1" eb="2">
      <t>ネン</t>
    </rPh>
    <phoneticPr fontId="1"/>
  </si>
  <si>
    <t>３-１．情報処理技術学科（２年課程 留学コース）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</si>
  <si>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３-２．情報システム学科（３年課程 留学コース）</t>
    <rPh sb="4" eb="6">
      <t>ジョウホウ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</si>
  <si>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情報処理技術学科
２年次</t>
    <rPh sb="0" eb="2">
      <t>ジョウホウ</t>
    </rPh>
    <rPh sb="2" eb="4">
      <t>ショリ</t>
    </rPh>
    <rPh sb="4" eb="6">
      <t>ギジュツ</t>
    </rPh>
    <rPh sb="6" eb="8">
      <t>ガッカ</t>
    </rPh>
    <rPh sb="10" eb="12">
      <t>ネンジ</t>
    </rPh>
    <phoneticPr fontId="4"/>
  </si>
  <si>
    <t>アスリート養成</t>
    <phoneticPr fontId="1"/>
  </si>
  <si>
    <t>クラブ活動</t>
    <phoneticPr fontId="1"/>
  </si>
  <si>
    <t>選択</t>
    <phoneticPr fontId="1"/>
  </si>
  <si>
    <t>コンピュータリテラシー</t>
    <phoneticPr fontId="1"/>
  </si>
  <si>
    <t>ロングホームルーム</t>
    <phoneticPr fontId="1"/>
  </si>
  <si>
    <t>プレゼンテーション</t>
    <phoneticPr fontId="1"/>
  </si>
  <si>
    <t>Webデザイン演習</t>
    <rPh sb="7" eb="9">
      <t>エンシュウ</t>
    </rPh>
    <phoneticPr fontId="1"/>
  </si>
  <si>
    <t>トレーナー養成</t>
    <rPh sb="5" eb="7">
      <t>ヨウセイ</t>
    </rPh>
    <phoneticPr fontId="1"/>
  </si>
  <si>
    <t>Word MOS</t>
    <phoneticPr fontId="1"/>
  </si>
  <si>
    <t>Excel MOS</t>
    <phoneticPr fontId="1"/>
  </si>
  <si>
    <t>２-１．ビジネスライセンス学科（１年課程 一般コース）</t>
    <rPh sb="13" eb="15">
      <t>ガッカ</t>
    </rPh>
    <rPh sb="17" eb="18">
      <t>ネン</t>
    </rPh>
    <rPh sb="18" eb="20">
      <t>カテイ</t>
    </rPh>
    <rPh sb="21" eb="23">
      <t>イッパン</t>
    </rPh>
    <phoneticPr fontId="1"/>
  </si>
  <si>
    <t>ビジネスライセンス学科　
１年次</t>
    <rPh sb="9" eb="11">
      <t>ガッカ</t>
    </rPh>
    <rPh sb="14" eb="16">
      <t>ネンジ</t>
    </rPh>
    <phoneticPr fontId="4"/>
  </si>
  <si>
    <t>１-３．未来創成情報学科（４年課程）</t>
    <rPh sb="4" eb="6">
      <t>ミライ</t>
    </rPh>
    <rPh sb="6" eb="8">
      <t>ソウセイ</t>
    </rPh>
    <rPh sb="8" eb="10">
      <t>ジョウホウ</t>
    </rPh>
    <rPh sb="10" eb="12">
      <t>ガッカ</t>
    </rPh>
    <rPh sb="14" eb="15">
      <t>ネン</t>
    </rPh>
    <rPh sb="15" eb="17">
      <t>カテイ</t>
    </rPh>
    <phoneticPr fontId="1"/>
  </si>
  <si>
    <t>未来創成情報学科　
１年次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</si>
  <si>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２年次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</si>
  <si>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　３年次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</si>
  <si>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未来創成情報学科　
　４年次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</si>
  <si>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人口知能概論</t>
    <rPh sb="0" eb="2">
      <t>ジンコウ</t>
    </rPh>
    <rPh sb="2" eb="4">
      <t>チノウ</t>
    </rPh>
    <rPh sb="4" eb="6">
      <t>ガイロン</t>
    </rPh>
    <phoneticPr fontId="1"/>
  </si>
  <si>
    <t>ロボット工学基礎</t>
    <rPh sb="4" eb="6">
      <t>コウガク</t>
    </rPh>
    <rPh sb="6" eb="8">
      <t>キソ</t>
    </rPh>
    <phoneticPr fontId="1"/>
  </si>
  <si>
    <t>ロボット制作ゼミ</t>
    <rPh sb="4" eb="6">
      <t>セイサク</t>
    </rPh>
    <phoneticPr fontId="1"/>
  </si>
  <si>
    <t>ブロックチェーン概論</t>
    <rPh sb="8" eb="10">
      <t>ガイロン</t>
    </rPh>
    <phoneticPr fontId="1"/>
  </si>
  <si>
    <t>ロボット工学概論</t>
    <rPh sb="4" eb="6">
      <t>コウガク</t>
    </rPh>
    <rPh sb="6" eb="8">
      <t>ガイロン</t>
    </rPh>
    <phoneticPr fontId="1"/>
  </si>
  <si>
    <t>講究</t>
    <rPh sb="0" eb="2">
      <t>コウキュウ</t>
    </rPh>
    <phoneticPr fontId="1"/>
  </si>
  <si>
    <t>ビックデータ入門</t>
    <rPh sb="6" eb="8">
      <t>ニュウモン</t>
    </rPh>
    <phoneticPr fontId="1"/>
  </si>
  <si>
    <t>未来創成研究ゼミ</t>
    <rPh sb="4" eb="6">
      <t>ケンキュウ</t>
    </rPh>
    <phoneticPr fontId="1"/>
  </si>
  <si>
    <t>情報社会学</t>
    <rPh sb="0" eb="2">
      <t>ジョウホウ</t>
    </rPh>
    <rPh sb="2" eb="4">
      <t>シャカイ</t>
    </rPh>
    <rPh sb="4" eb="5">
      <t>ガク</t>
    </rPh>
    <phoneticPr fontId="1"/>
  </si>
  <si>
    <t>LINUX概論</t>
    <rPh sb="5" eb="7">
      <t>ガイロン</t>
    </rPh>
    <phoneticPr fontId="1"/>
  </si>
  <si>
    <t>データベース概論</t>
    <rPh sb="6" eb="8">
      <t>ガイロン</t>
    </rPh>
    <phoneticPr fontId="1"/>
  </si>
  <si>
    <t>一般・専門</t>
    <rPh sb="0" eb="2">
      <t>イッパン</t>
    </rPh>
    <rPh sb="3" eb="5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</si>
  <si>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</si>
  <si>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</si>
  <si>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</si>
  <si>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</si>
  <si>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</si>
  <si>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</si>
  <si>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</si>
  <si>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</si>
  <si>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選択</t>
  </si>
  <si>
    <t>プレゼンテーション</t>
    <phoneticPr fontId="1"/>
  </si>
  <si>
    <t>ITP資格対策①</t>
    <rPh sb="3" eb="5">
      <t>シカク</t>
    </rPh>
    <rPh sb="5" eb="7">
      <t>タイサク</t>
    </rPh>
    <phoneticPr fontId="4"/>
  </si>
  <si>
    <t>ITP資格対策②</t>
    <rPh sb="3" eb="5">
      <t>シカク</t>
    </rPh>
    <rPh sb="5" eb="7">
      <t>タイサク</t>
    </rPh>
    <phoneticPr fontId="4"/>
  </si>
  <si>
    <t>プログラミング基礎</t>
    <rPh sb="7" eb="9">
      <t>キソ</t>
    </rPh>
    <phoneticPr fontId="1"/>
  </si>
  <si>
    <t>HTML・CSS</t>
    <phoneticPr fontId="1"/>
  </si>
  <si>
    <t>HTML/CSS</t>
    <phoneticPr fontId="1"/>
  </si>
  <si>
    <t>JAVAプログラミング</t>
    <phoneticPr fontId="1"/>
  </si>
  <si>
    <t>ロングホームルーム</t>
    <phoneticPr fontId="1"/>
  </si>
  <si>
    <t>システム開発演習</t>
    <rPh sb="4" eb="6">
      <t>カイハツ</t>
    </rPh>
    <rPh sb="6" eb="8">
      <t>エンシュウ</t>
    </rPh>
    <phoneticPr fontId="1"/>
  </si>
  <si>
    <t>プログラミング演習</t>
    <rPh sb="7" eb="9">
      <t>エンシュウ</t>
    </rPh>
    <phoneticPr fontId="1"/>
  </si>
  <si>
    <t>メディアコミュニケーション概論</t>
    <rPh sb="13" eb="15">
      <t>ガイロン</t>
    </rPh>
    <phoneticPr fontId="1"/>
  </si>
  <si>
    <t>プログラミング基礎</t>
    <rPh sb="7" eb="9">
      <t>キソ</t>
    </rPh>
    <phoneticPr fontId="1"/>
  </si>
  <si>
    <t>英会話</t>
    <rPh sb="0" eb="3">
      <t>エイカイワ</t>
    </rPh>
    <phoneticPr fontId="1"/>
  </si>
  <si>
    <t>情報ネットワーク演習</t>
    <rPh sb="0" eb="2">
      <t>ジョウホウ</t>
    </rPh>
    <rPh sb="8" eb="10">
      <t>エンシュウ</t>
    </rPh>
    <phoneticPr fontId="1"/>
  </si>
  <si>
    <t>JavaScript演習</t>
    <rPh sb="10" eb="12">
      <t>エンシュウ</t>
    </rPh>
    <phoneticPr fontId="1"/>
  </si>
  <si>
    <t>HTML/CSS</t>
    <phoneticPr fontId="1"/>
  </si>
  <si>
    <t>文章表現</t>
    <rPh sb="0" eb="2">
      <t>ブンショウ</t>
    </rPh>
    <rPh sb="2" eb="4">
      <t>ヒョウゲン</t>
    </rPh>
    <phoneticPr fontId="1"/>
  </si>
  <si>
    <t>４Q</t>
  </si>
  <si>
    <t>集中</t>
    <rPh sb="0" eb="2">
      <t>シュウチュウ</t>
    </rPh>
    <phoneticPr fontId="4"/>
  </si>
  <si>
    <t>システムデザイン演習</t>
    <rPh sb="8" eb="10">
      <t>エンシュウ</t>
    </rPh>
    <phoneticPr fontId="1"/>
  </si>
  <si>
    <t>●</t>
    <phoneticPr fontId="1"/>
  </si>
  <si>
    <t>●</t>
    <phoneticPr fontId="1"/>
  </si>
  <si>
    <t>ＡＩ概論</t>
    <rPh sb="2" eb="4">
      <t>ガイロン</t>
    </rPh>
    <phoneticPr fontId="1"/>
  </si>
  <si>
    <t>科目名</t>
    <rPh sb="0" eb="2">
      <t>カモク</t>
    </rPh>
    <rPh sb="2" eb="3">
      <t>メイ</t>
    </rPh>
    <phoneticPr fontId="1"/>
  </si>
  <si>
    <t>科目コード</t>
    <rPh sb="0" eb="2">
      <t>カモク</t>
    </rPh>
    <phoneticPr fontId="1"/>
  </si>
  <si>
    <t>情報処理技術学科</t>
    <rPh sb="0" eb="2">
      <t>ジョウホウ</t>
    </rPh>
    <rPh sb="2" eb="4">
      <t>ショリ</t>
    </rPh>
    <rPh sb="4" eb="6">
      <t>ギジュツ</t>
    </rPh>
    <rPh sb="6" eb="8">
      <t>ガッカ</t>
    </rPh>
    <phoneticPr fontId="1"/>
  </si>
  <si>
    <t>情報システム学科</t>
    <rPh sb="0" eb="2">
      <t>ジョウホウ</t>
    </rPh>
    <rPh sb="6" eb="8">
      <t>ガッカ</t>
    </rPh>
    <phoneticPr fontId="1"/>
  </si>
  <si>
    <t>必須/選択</t>
    <rPh sb="0" eb="2">
      <t>ヒッス</t>
    </rPh>
    <rPh sb="3" eb="5">
      <t>センタク</t>
    </rPh>
    <phoneticPr fontId="1"/>
  </si>
  <si>
    <t>未来創成情報学科</t>
    <rPh sb="0" eb="2">
      <t>ミライ</t>
    </rPh>
    <rPh sb="2" eb="4">
      <t>ソウセイ</t>
    </rPh>
    <rPh sb="4" eb="6">
      <t>ジョウホウ</t>
    </rPh>
    <rPh sb="6" eb="8">
      <t>ガッカ</t>
    </rPh>
    <phoneticPr fontId="1"/>
  </si>
  <si>
    <t>ビジネスライセンス学科</t>
    <rPh sb="9" eb="11">
      <t>ガッカ</t>
    </rPh>
    <phoneticPr fontId="1"/>
  </si>
  <si>
    <t>プレゼンテーション</t>
  </si>
  <si>
    <t>ロングホームルーム(1年)</t>
    <rPh sb="11" eb="12">
      <t>ネン</t>
    </rPh>
    <phoneticPr fontId="1"/>
  </si>
  <si>
    <t>ロングホームルーム(2年)</t>
    <rPh sb="11" eb="12">
      <t>ネン</t>
    </rPh>
    <phoneticPr fontId="1"/>
  </si>
  <si>
    <t>クラブ活動(1年)</t>
    <rPh sb="7" eb="8">
      <t>ネン</t>
    </rPh>
    <phoneticPr fontId="1"/>
  </si>
  <si>
    <t>クラブ活動(2年)</t>
    <rPh sb="7" eb="8">
      <t>ネン</t>
    </rPh>
    <phoneticPr fontId="1"/>
  </si>
  <si>
    <t>ロングホームルーム(3年)</t>
    <rPh sb="11" eb="12">
      <t>ネン</t>
    </rPh>
    <phoneticPr fontId="1"/>
  </si>
  <si>
    <t>ロングホームルーム(4年)</t>
    <rPh sb="11" eb="12">
      <t>ネン</t>
    </rPh>
    <phoneticPr fontId="1"/>
  </si>
  <si>
    <t>HTML・CSS</t>
  </si>
  <si>
    <t>JAVAプログラミング</t>
  </si>
  <si>
    <t>CKGグループ 科目一覧</t>
    <rPh sb="8" eb="10">
      <t>カモク</t>
    </rPh>
    <rPh sb="10" eb="12">
      <t>イチラン</t>
    </rPh>
    <phoneticPr fontId="1"/>
  </si>
  <si>
    <t>一般/専門</t>
    <rPh sb="0" eb="2">
      <t>イッパン</t>
    </rPh>
    <rPh sb="3" eb="5">
      <t>センモン</t>
    </rPh>
    <phoneticPr fontId="1"/>
  </si>
  <si>
    <t>就職支援</t>
    <rPh sb="0" eb="2">
      <t>シュウショク</t>
    </rPh>
    <rPh sb="2" eb="4">
      <t>シエン</t>
    </rPh>
    <phoneticPr fontId="1"/>
  </si>
  <si>
    <t>ライセンス</t>
    <phoneticPr fontId="1"/>
  </si>
  <si>
    <t>学生支援</t>
    <rPh sb="0" eb="2">
      <t>ガクセイ</t>
    </rPh>
    <rPh sb="2" eb="4">
      <t>シエン</t>
    </rPh>
    <phoneticPr fontId="1"/>
  </si>
  <si>
    <t>特別活動</t>
    <rPh sb="0" eb="2">
      <t>トクベツ</t>
    </rPh>
    <rPh sb="2" eb="4">
      <t>カツドウ</t>
    </rPh>
    <phoneticPr fontId="1"/>
  </si>
  <si>
    <t>情報技術</t>
    <rPh sb="0" eb="2">
      <t>ジョウホウ</t>
    </rPh>
    <rPh sb="2" eb="4">
      <t>ギジュツ</t>
    </rPh>
    <phoneticPr fontId="1"/>
  </si>
  <si>
    <t>プログラミング</t>
    <phoneticPr fontId="1"/>
  </si>
  <si>
    <t>データサイエンス</t>
    <phoneticPr fontId="1"/>
  </si>
  <si>
    <t>ビックデータ</t>
    <phoneticPr fontId="1"/>
  </si>
  <si>
    <t>ロボット</t>
    <phoneticPr fontId="1"/>
  </si>
  <si>
    <t>AI</t>
    <phoneticPr fontId="1"/>
  </si>
  <si>
    <t>ブロックチェーン</t>
    <phoneticPr fontId="1"/>
  </si>
  <si>
    <t>研究</t>
    <rPh sb="0" eb="2">
      <t>ケンキュウ</t>
    </rPh>
    <phoneticPr fontId="1"/>
  </si>
  <si>
    <t>↑</t>
    <phoneticPr fontId="1"/>
  </si>
  <si>
    <t>論理的思考</t>
    <rPh sb="0" eb="3">
      <t>ロンリテキ</t>
    </rPh>
    <rPh sb="3" eb="5">
      <t>シコウ</t>
    </rPh>
    <phoneticPr fontId="1"/>
  </si>
  <si>
    <t>開発手法</t>
    <rPh sb="0" eb="2">
      <t>カイハツ</t>
    </rPh>
    <rPh sb="2" eb="4">
      <t>シュホウ</t>
    </rPh>
    <phoneticPr fontId="1"/>
  </si>
  <si>
    <t>ビジネス</t>
    <phoneticPr fontId="1"/>
  </si>
  <si>
    <t>分野</t>
    <rPh sb="0" eb="2">
      <t>ブンヤ</t>
    </rPh>
    <phoneticPr fontId="1"/>
  </si>
  <si>
    <t>主</t>
    <rPh sb="0" eb="1">
      <t>シュ</t>
    </rPh>
    <phoneticPr fontId="1"/>
  </si>
  <si>
    <t>副</t>
    <rPh sb="0" eb="1">
      <t>フク</t>
    </rPh>
    <phoneticPr fontId="1"/>
  </si>
  <si>
    <t>科学技術</t>
    <rPh sb="0" eb="2">
      <t>カガク</t>
    </rPh>
    <rPh sb="2" eb="4">
      <t>ギジュツ</t>
    </rPh>
    <phoneticPr fontId="1"/>
  </si>
  <si>
    <t>キャリア</t>
    <phoneticPr fontId="1"/>
  </si>
  <si>
    <t>学生生活</t>
    <rPh sb="0" eb="2">
      <t>ガクセイ</t>
    </rPh>
    <rPh sb="2" eb="4">
      <t>セイカツ</t>
    </rPh>
    <phoneticPr fontId="1"/>
  </si>
  <si>
    <t>情報社会</t>
    <rPh sb="0" eb="2">
      <t>ジョウホウ</t>
    </rPh>
    <rPh sb="2" eb="4">
      <t>シャカイ</t>
    </rPh>
    <phoneticPr fontId="1"/>
  </si>
  <si>
    <t>映像</t>
    <rPh sb="0" eb="2">
      <t>エイゾウ</t>
    </rPh>
    <phoneticPr fontId="1"/>
  </si>
  <si>
    <t>Webデザイン実習</t>
    <phoneticPr fontId="1"/>
  </si>
  <si>
    <t>留学生</t>
    <rPh sb="0" eb="2">
      <t>リュウガク</t>
    </rPh>
    <rPh sb="2" eb="3">
      <t>セイ</t>
    </rPh>
    <phoneticPr fontId="1"/>
  </si>
  <si>
    <t>卒業単位</t>
    <rPh sb="0" eb="2">
      <t>ソツギョウ</t>
    </rPh>
    <rPh sb="2" eb="4">
      <t>タンイ</t>
    </rPh>
    <phoneticPr fontId="1"/>
  </si>
  <si>
    <t>総単位</t>
    <rPh sb="0" eb="1">
      <t>ソウ</t>
    </rPh>
    <rPh sb="1" eb="3">
      <t>タンイ</t>
    </rPh>
    <phoneticPr fontId="1"/>
  </si>
  <si>
    <t>ビジネス検定Ⅰ</t>
    <rPh sb="4" eb="6">
      <t>ケンテイ</t>
    </rPh>
    <phoneticPr fontId="1"/>
  </si>
  <si>
    <t>ビジネス検定Ⅱ</t>
    <rPh sb="4" eb="6">
      <t>ケンテイ</t>
    </rPh>
    <phoneticPr fontId="1"/>
  </si>
  <si>
    <t>言語知識Ⅰ（N3)</t>
    <rPh sb="0" eb="2">
      <t>ゲンゴ</t>
    </rPh>
    <rPh sb="2" eb="4">
      <t>チシキ</t>
    </rPh>
    <phoneticPr fontId="1"/>
  </si>
  <si>
    <t>聴解・読解Ⅰ（N3)</t>
    <rPh sb="0" eb="2">
      <t>チョウカイ</t>
    </rPh>
    <rPh sb="3" eb="5">
      <t>ドッカイ</t>
    </rPh>
    <phoneticPr fontId="1"/>
  </si>
  <si>
    <t>聴解・読解Ⅱ（N3)</t>
    <rPh sb="0" eb="2">
      <t>チョウカイ</t>
    </rPh>
    <rPh sb="3" eb="5">
      <t>ドッカイ</t>
    </rPh>
    <phoneticPr fontId="1"/>
  </si>
  <si>
    <t>聴解・読解Ⅰ（N2)</t>
    <rPh sb="0" eb="2">
      <t>チョウカイ</t>
    </rPh>
    <rPh sb="3" eb="5">
      <t>ドッカイ</t>
    </rPh>
    <phoneticPr fontId="1"/>
  </si>
  <si>
    <t>聴解・読解Ⅱ（N2)</t>
    <rPh sb="0" eb="2">
      <t>チョウカイ</t>
    </rPh>
    <rPh sb="3" eb="5">
      <t>ドッカイ</t>
    </rPh>
    <phoneticPr fontId="1"/>
  </si>
  <si>
    <t>キャリアプランⅠ</t>
    <phoneticPr fontId="1"/>
  </si>
  <si>
    <t>キャリアプランⅡ</t>
    <phoneticPr fontId="1"/>
  </si>
  <si>
    <t>データマイニングⅠ</t>
    <phoneticPr fontId="1"/>
  </si>
  <si>
    <t>アルゴリズムⅠ</t>
    <phoneticPr fontId="1"/>
  </si>
  <si>
    <t>アルゴリズムⅡ</t>
    <phoneticPr fontId="1"/>
  </si>
  <si>
    <t>情報活用Ⅰ</t>
    <rPh sb="0" eb="2">
      <t>ジョウホウ</t>
    </rPh>
    <rPh sb="2" eb="4">
      <t>カツヨウ</t>
    </rPh>
    <phoneticPr fontId="1"/>
  </si>
  <si>
    <t>情報活用Ⅱ</t>
    <rPh sb="0" eb="2">
      <t>ジョウホウ</t>
    </rPh>
    <rPh sb="2" eb="4">
      <t>カツヨウ</t>
    </rPh>
    <phoneticPr fontId="1"/>
  </si>
  <si>
    <t>情報システムⅠ</t>
    <phoneticPr fontId="1"/>
  </si>
  <si>
    <t>情報システムⅡ</t>
    <phoneticPr fontId="1"/>
  </si>
  <si>
    <t>ITP資格対策Ⅰ</t>
    <rPh sb="3" eb="5">
      <t>シカク</t>
    </rPh>
    <rPh sb="5" eb="7">
      <t>タイサク</t>
    </rPh>
    <phoneticPr fontId="4"/>
  </si>
  <si>
    <t>ITP資格対策Ⅱ</t>
    <rPh sb="3" eb="5">
      <t>シカク</t>
    </rPh>
    <rPh sb="5" eb="7">
      <t>タイサク</t>
    </rPh>
    <phoneticPr fontId="4"/>
  </si>
  <si>
    <t>AP資格対策Ⅰ</t>
    <rPh sb="2" eb="4">
      <t>シカク</t>
    </rPh>
    <rPh sb="4" eb="6">
      <t>タイサク</t>
    </rPh>
    <phoneticPr fontId="1"/>
  </si>
  <si>
    <t>AP資格対策Ⅱ</t>
    <rPh sb="2" eb="4">
      <t>シカク</t>
    </rPh>
    <rPh sb="4" eb="6">
      <t>タイサク</t>
    </rPh>
    <phoneticPr fontId="1"/>
  </si>
  <si>
    <t>高度資格対策Ⅰ</t>
    <rPh sb="0" eb="2">
      <t>コウド</t>
    </rPh>
    <rPh sb="2" eb="4">
      <t>シカク</t>
    </rPh>
    <rPh sb="4" eb="6">
      <t>タイサク</t>
    </rPh>
    <phoneticPr fontId="1"/>
  </si>
  <si>
    <t>高度資格対策Ⅱ</t>
    <rPh sb="2" eb="4">
      <t>シカク</t>
    </rPh>
    <rPh sb="4" eb="6">
      <t>タイサク</t>
    </rPh>
    <phoneticPr fontId="1"/>
  </si>
  <si>
    <t>WebデザインⅠ</t>
    <phoneticPr fontId="1"/>
  </si>
  <si>
    <t>WebデザインⅡ</t>
    <phoneticPr fontId="1"/>
  </si>
  <si>
    <t>日本語資格対策Ⅰ（中上級）</t>
    <rPh sb="10" eb="11">
      <t>ジョウ</t>
    </rPh>
    <phoneticPr fontId="1"/>
  </si>
  <si>
    <t>アルゴリズムⅡ</t>
    <phoneticPr fontId="1"/>
  </si>
  <si>
    <t>データマイニングⅡ</t>
    <phoneticPr fontId="1"/>
  </si>
  <si>
    <t>○</t>
    <phoneticPr fontId="1"/>
  </si>
  <si>
    <t>簿記Ⅰ</t>
    <rPh sb="0" eb="2">
      <t>ボキ</t>
    </rPh>
    <phoneticPr fontId="1"/>
  </si>
  <si>
    <t>簿記Ⅱ</t>
    <rPh sb="0" eb="2">
      <t>ボキ</t>
    </rPh>
    <phoneticPr fontId="1"/>
  </si>
  <si>
    <t>課外</t>
    <rPh sb="0" eb="2">
      <t>カガイ</t>
    </rPh>
    <phoneticPr fontId="1"/>
  </si>
  <si>
    <t>アルゴリズムⅡ</t>
    <phoneticPr fontId="1"/>
  </si>
  <si>
    <t>キャリアプランⅡ</t>
    <phoneticPr fontId="1"/>
  </si>
  <si>
    <t>スポーツ教育学基礎演習</t>
    <phoneticPr fontId="1"/>
  </si>
  <si>
    <t>eスポーツ教育学基礎演習</t>
    <phoneticPr fontId="1"/>
  </si>
  <si>
    <t>アルゴリズムⅠ</t>
    <phoneticPr fontId="1"/>
  </si>
  <si>
    <t>スポーツ教育学実践演習</t>
    <rPh sb="7" eb="9">
      <t>ジッセン</t>
    </rPh>
    <phoneticPr fontId="1"/>
  </si>
  <si>
    <t>eスポーツ教育学実践演習</t>
    <rPh sb="8" eb="10">
      <t>ジッセン</t>
    </rPh>
    <phoneticPr fontId="1"/>
  </si>
  <si>
    <t>キャリアプランⅡ</t>
    <phoneticPr fontId="1"/>
  </si>
  <si>
    <t>スポーツ教育学応用演習</t>
    <rPh sb="7" eb="9">
      <t>オウヨウ</t>
    </rPh>
    <phoneticPr fontId="1"/>
  </si>
  <si>
    <t>eスポーツ教育学応用演習</t>
    <rPh sb="8" eb="10">
      <t>オウヨウ</t>
    </rPh>
    <phoneticPr fontId="1"/>
  </si>
  <si>
    <t>ビジネスアプリ活用Ⅰ　※outlook</t>
    <phoneticPr fontId="1"/>
  </si>
  <si>
    <t>ビジネスアプリ活用Ⅱ　※google</t>
    <phoneticPr fontId="1"/>
  </si>
  <si>
    <t>ホームページ制作演習</t>
    <rPh sb="6" eb="8">
      <t>セイサク</t>
    </rPh>
    <rPh sb="8" eb="10">
      <t>エンシュウ</t>
    </rPh>
    <phoneticPr fontId="1"/>
  </si>
  <si>
    <t>ホームページ制作実習</t>
    <rPh sb="6" eb="8">
      <t>セイサク</t>
    </rPh>
    <rPh sb="8" eb="10">
      <t>ジッシュウ</t>
    </rPh>
    <phoneticPr fontId="1"/>
  </si>
  <si>
    <t>言語知識Ⅱ（N3)</t>
    <phoneticPr fontId="1"/>
  </si>
  <si>
    <t>日本語資格対策Ⅰ（中級）</t>
    <phoneticPr fontId="1"/>
  </si>
  <si>
    <t>日本語資格対策Ⅱ（中級）</t>
    <phoneticPr fontId="1"/>
  </si>
  <si>
    <t>言語知識Ⅱ（N2)</t>
    <phoneticPr fontId="1"/>
  </si>
  <si>
    <t>日本語資格対策Ⅱ（中上級）</t>
    <phoneticPr fontId="1"/>
  </si>
  <si>
    <t>日本語資格対策Ⅱ（上級）</t>
    <phoneticPr fontId="1"/>
  </si>
  <si>
    <t>ITP資格対策Ⅰ</t>
    <phoneticPr fontId="1"/>
  </si>
  <si>
    <t>ITP資格対策Ⅱ</t>
    <phoneticPr fontId="1"/>
  </si>
  <si>
    <t>必須</t>
    <rPh sb="0" eb="2">
      <t>ヒッス</t>
    </rPh>
    <phoneticPr fontId="1"/>
  </si>
  <si>
    <t>選択</t>
    <rPh sb="0" eb="2">
      <t>センタク</t>
    </rPh>
    <phoneticPr fontId="1"/>
  </si>
  <si>
    <t>選必</t>
    <rPh sb="0" eb="1">
      <t>セン</t>
    </rPh>
    <rPh sb="1" eb="2">
      <t>ヒツ</t>
    </rPh>
    <phoneticPr fontId="1"/>
  </si>
  <si>
    <t>卒</t>
    <rPh sb="0" eb="1">
      <t>ソツ</t>
    </rPh>
    <phoneticPr fontId="1"/>
  </si>
  <si>
    <t>卒進</t>
    <rPh sb="0" eb="1">
      <t>ソツ</t>
    </rPh>
    <rPh sb="1" eb="2">
      <t>ススム</t>
    </rPh>
    <phoneticPr fontId="1"/>
  </si>
  <si>
    <t>AI数学基礎</t>
    <rPh sb="2" eb="4">
      <t>スウガク</t>
    </rPh>
    <rPh sb="4" eb="6">
      <t>キソ</t>
    </rPh>
    <phoneticPr fontId="1"/>
  </si>
  <si>
    <t>AI数学演習Ⅰ（行列）</t>
    <rPh sb="2" eb="4">
      <t>スウガク</t>
    </rPh>
    <rPh sb="4" eb="6">
      <t>エンシュウ</t>
    </rPh>
    <rPh sb="8" eb="10">
      <t>ギョウレツ</t>
    </rPh>
    <phoneticPr fontId="1"/>
  </si>
  <si>
    <t>AI数学演習Ⅱ（確率）</t>
    <rPh sb="2" eb="4">
      <t>スウガク</t>
    </rPh>
    <rPh sb="4" eb="6">
      <t>エンシュウ</t>
    </rPh>
    <rPh sb="8" eb="10">
      <t>カクリツ</t>
    </rPh>
    <phoneticPr fontId="1"/>
  </si>
  <si>
    <t>AI数学演習Ⅲ（ベクトル）</t>
    <rPh sb="2" eb="4">
      <t>スウガク</t>
    </rPh>
    <rPh sb="4" eb="6">
      <t>エンシュウ</t>
    </rPh>
    <phoneticPr fontId="1"/>
  </si>
  <si>
    <t>データサイエンス演習Ⅰ</t>
    <rPh sb="8" eb="10">
      <t>エンシュウ</t>
    </rPh>
    <phoneticPr fontId="1"/>
  </si>
  <si>
    <t>データサイエンス演習Ⅱ</t>
    <rPh sb="8" eb="10">
      <t>エンシュウ</t>
    </rPh>
    <phoneticPr fontId="1"/>
  </si>
  <si>
    <t>AI数学基礎</t>
    <phoneticPr fontId="1"/>
  </si>
  <si>
    <t>AI数学演習Ⅰ</t>
    <phoneticPr fontId="1"/>
  </si>
  <si>
    <t>AI数学演習Ⅱ</t>
    <phoneticPr fontId="1"/>
  </si>
  <si>
    <t>AI数学演習Ⅲ</t>
    <phoneticPr fontId="1"/>
  </si>
  <si>
    <t>データサイエンス概論</t>
    <rPh sb="8" eb="10">
      <t>ガイロン</t>
    </rPh>
    <phoneticPr fontId="1"/>
  </si>
  <si>
    <t>モチベーションマネージメント</t>
    <phoneticPr fontId="1"/>
  </si>
  <si>
    <t>ロングホームルーム</t>
    <phoneticPr fontId="1"/>
  </si>
  <si>
    <t>○</t>
    <phoneticPr fontId="1"/>
  </si>
  <si>
    <t>WebデザインⅡ</t>
    <phoneticPr fontId="1"/>
  </si>
  <si>
    <t>WebデザインⅢ</t>
    <phoneticPr fontId="1"/>
  </si>
  <si>
    <t>WebデザインⅣ</t>
    <phoneticPr fontId="1"/>
  </si>
  <si>
    <t>日本語資格対策Ⅰ（中級）</t>
    <phoneticPr fontId="1"/>
  </si>
  <si>
    <t>AI制作ゼミ</t>
    <phoneticPr fontId="1"/>
  </si>
  <si>
    <t>RPA演習</t>
    <rPh sb="3" eb="5">
      <t>エンシュウ</t>
    </rPh>
    <phoneticPr fontId="1"/>
  </si>
  <si>
    <t>専門率</t>
    <rPh sb="0" eb="2">
      <t>センモン</t>
    </rPh>
    <rPh sb="2" eb="3">
      <t>リツ</t>
    </rPh>
    <phoneticPr fontId="1"/>
  </si>
  <si>
    <t>画像作成</t>
    <rPh sb="0" eb="2">
      <t>ガゾウ</t>
    </rPh>
    <rPh sb="2" eb="4">
      <t>サクセイ</t>
    </rPh>
    <phoneticPr fontId="1"/>
  </si>
  <si>
    <t>画像編集</t>
    <rPh sb="0" eb="2">
      <t>ガゾウ</t>
    </rPh>
    <rPh sb="2" eb="4">
      <t>ヘンシュウ</t>
    </rPh>
    <phoneticPr fontId="1"/>
  </si>
  <si>
    <t>映像編集・エフェクトⅠ</t>
    <rPh sb="0" eb="2">
      <t>エイゾウ</t>
    </rPh>
    <rPh sb="2" eb="4">
      <t>ヘンシュウ</t>
    </rPh>
    <phoneticPr fontId="1"/>
  </si>
  <si>
    <t>映像編集・エフェクトⅡ</t>
    <rPh sb="0" eb="2">
      <t>エイゾウ</t>
    </rPh>
    <rPh sb="2" eb="4">
      <t>ヘンシュウ</t>
    </rPh>
    <phoneticPr fontId="1"/>
  </si>
  <si>
    <t>プロジェクト研究</t>
    <rPh sb="6" eb="8">
      <t>ケンキュウ</t>
    </rPh>
    <phoneticPr fontId="1"/>
  </si>
  <si>
    <t>ビジネス文書</t>
    <rPh sb="4" eb="6">
      <t>ブンショ</t>
    </rPh>
    <phoneticPr fontId="1"/>
  </si>
  <si>
    <t>表計算</t>
    <rPh sb="0" eb="3">
      <t>ヒョウケイサン</t>
    </rPh>
    <phoneticPr fontId="1"/>
  </si>
  <si>
    <t>FE午前対策Ⅰ</t>
    <rPh sb="2" eb="4">
      <t>ゴゼン</t>
    </rPh>
    <rPh sb="4" eb="6">
      <t>タイサク</t>
    </rPh>
    <phoneticPr fontId="4"/>
  </si>
  <si>
    <t>FE午前対策Ⅱ</t>
    <rPh sb="2" eb="4">
      <t>ゴゼン</t>
    </rPh>
    <rPh sb="4" eb="6">
      <t>タイサク</t>
    </rPh>
    <phoneticPr fontId="4"/>
  </si>
  <si>
    <t>FE午後対策Ⅰ</t>
    <rPh sb="2" eb="4">
      <t>ゴゴ</t>
    </rPh>
    <rPh sb="4" eb="6">
      <t>タイサク</t>
    </rPh>
    <phoneticPr fontId="1"/>
  </si>
  <si>
    <t>FE午後対策Ⅱ</t>
    <rPh sb="2" eb="4">
      <t>ゴゴ</t>
    </rPh>
    <rPh sb="4" eb="6">
      <t>タイサク</t>
    </rPh>
    <phoneticPr fontId="1"/>
  </si>
  <si>
    <t>ロボット応用演習</t>
    <rPh sb="4" eb="6">
      <t>オウヨウ</t>
    </rPh>
    <phoneticPr fontId="1"/>
  </si>
  <si>
    <t>機械学習応用演習</t>
    <rPh sb="0" eb="2">
      <t>キカイ</t>
    </rPh>
    <rPh sb="2" eb="4">
      <t>ガクシュウ</t>
    </rPh>
    <rPh sb="4" eb="6">
      <t>オウヨウ</t>
    </rPh>
    <rPh sb="6" eb="8">
      <t>エンシュウ</t>
    </rPh>
    <phoneticPr fontId="1"/>
  </si>
  <si>
    <t>ロボット基礎演習</t>
    <rPh sb="4" eb="6">
      <t>キソ</t>
    </rPh>
    <rPh sb="6" eb="8">
      <t>エンシュウ</t>
    </rPh>
    <phoneticPr fontId="1"/>
  </si>
  <si>
    <t>機械学習基礎演習</t>
    <rPh sb="0" eb="2">
      <t>キカイ</t>
    </rPh>
    <rPh sb="2" eb="4">
      <t>ガクシュウ</t>
    </rPh>
    <rPh sb="4" eb="6">
      <t>キソ</t>
    </rPh>
    <rPh sb="6" eb="8">
      <t>エンシュウ</t>
    </rPh>
    <phoneticPr fontId="1"/>
  </si>
  <si>
    <t>ビックデータ概論</t>
    <rPh sb="6" eb="8">
      <t>ガイロン</t>
    </rPh>
    <phoneticPr fontId="1"/>
  </si>
  <si>
    <t>データベース演習</t>
    <rPh sb="6" eb="8">
      <t>エンシュウ</t>
    </rPh>
    <phoneticPr fontId="1"/>
  </si>
  <si>
    <t>メディアコミュニケーション学科</t>
    <rPh sb="13" eb="15">
      <t>ガッカ</t>
    </rPh>
    <phoneticPr fontId="1"/>
  </si>
  <si>
    <t>データサイエンス学科</t>
    <rPh sb="8" eb="10">
      <t>ガッカ</t>
    </rPh>
    <phoneticPr fontId="1"/>
  </si>
  <si>
    <t>国際メディアコミュニケーション学科</t>
    <rPh sb="0" eb="2">
      <t>コクサイ</t>
    </rPh>
    <rPh sb="15" eb="17">
      <t>ガッカ</t>
    </rPh>
    <phoneticPr fontId="1"/>
  </si>
  <si>
    <t>FE午後対策Ⅰ</t>
    <rPh sb="2" eb="4">
      <t>ゴゴ</t>
    </rPh>
    <rPh sb="4" eb="6">
      <t>タイサク</t>
    </rPh>
    <phoneticPr fontId="4"/>
  </si>
  <si>
    <t>FE午後対策Ⅱ</t>
    <rPh sb="2" eb="4">
      <t>ゴゴ</t>
    </rPh>
    <rPh sb="4" eb="6">
      <t>タイサク</t>
    </rPh>
    <phoneticPr fontId="4"/>
  </si>
  <si>
    <t>情報基礎</t>
    <rPh sb="0" eb="2">
      <t>ジョウホウ</t>
    </rPh>
    <rPh sb="2" eb="4">
      <t>キソ</t>
    </rPh>
    <phoneticPr fontId="1"/>
  </si>
  <si>
    <t>プレゼン</t>
    <phoneticPr fontId="1"/>
  </si>
  <si>
    <t>データベース</t>
    <phoneticPr fontId="1"/>
  </si>
  <si>
    <t>ＯＳ</t>
    <phoneticPr fontId="1"/>
  </si>
  <si>
    <t>情報応用</t>
    <rPh sb="0" eb="2">
      <t>ジョウホウ</t>
    </rPh>
    <rPh sb="2" eb="4">
      <t>オウヨウ</t>
    </rPh>
    <phoneticPr fontId="1"/>
  </si>
  <si>
    <t>データサイエンス</t>
  </si>
  <si>
    <t>データマイニングⅠ</t>
  </si>
  <si>
    <t>データマイニングⅡ</t>
  </si>
  <si>
    <t>AI制作ゼミ</t>
  </si>
  <si>
    <t>プロジェクト研究</t>
    <phoneticPr fontId="1"/>
  </si>
  <si>
    <t>科目責任者</t>
    <rPh sb="0" eb="2">
      <t>カモク</t>
    </rPh>
    <rPh sb="2" eb="5">
      <t>セキニンシャ</t>
    </rPh>
    <phoneticPr fontId="1"/>
  </si>
  <si>
    <t>ロボット制作ゼミ</t>
    <phoneticPr fontId="1"/>
  </si>
  <si>
    <t>システム開発基礎演習</t>
    <rPh sb="4" eb="6">
      <t>カイハツ</t>
    </rPh>
    <rPh sb="6" eb="8">
      <t>キソ</t>
    </rPh>
    <rPh sb="8" eb="10">
      <t>エンシュウ</t>
    </rPh>
    <phoneticPr fontId="1"/>
  </si>
  <si>
    <t>システム開発応用演習</t>
    <rPh sb="4" eb="6">
      <t>カイハツ</t>
    </rPh>
    <rPh sb="6" eb="8">
      <t>オウヨウ</t>
    </rPh>
    <phoneticPr fontId="1"/>
  </si>
  <si>
    <t>システム開発基礎演習</t>
    <rPh sb="4" eb="6">
      <t>カイハツ</t>
    </rPh>
    <rPh sb="6" eb="8">
      <t>キソ</t>
    </rPh>
    <rPh sb="8" eb="10">
      <t>エンシュウ</t>
    </rPh>
    <phoneticPr fontId="1"/>
  </si>
  <si>
    <t>システム開発応用演習</t>
    <rPh sb="4" eb="6">
      <t>カイハツ</t>
    </rPh>
    <rPh sb="6" eb="8">
      <t>オウヨウ</t>
    </rPh>
    <rPh sb="8" eb="10">
      <t>エンシュウ</t>
    </rPh>
    <phoneticPr fontId="1"/>
  </si>
  <si>
    <t>ライセンス</t>
    <phoneticPr fontId="1"/>
  </si>
  <si>
    <t>ビジネス検定Ⅰ</t>
    <phoneticPr fontId="1"/>
  </si>
  <si>
    <t>ビジネス検定Ⅱ</t>
    <phoneticPr fontId="1"/>
  </si>
  <si>
    <t>簿記Ⅰ</t>
    <rPh sb="0" eb="2">
      <t>ボキ</t>
    </rPh>
    <phoneticPr fontId="1"/>
  </si>
  <si>
    <t>簿記Ⅱ</t>
    <rPh sb="0" eb="2">
      <t>ボキ</t>
    </rPh>
    <phoneticPr fontId="1"/>
  </si>
  <si>
    <t>ビジネス文書</t>
    <phoneticPr fontId="1"/>
  </si>
  <si>
    <t>ライセンス</t>
  </si>
  <si>
    <t>Word MOS</t>
  </si>
  <si>
    <t>Excel MOS</t>
  </si>
  <si>
    <t>IT活用</t>
    <rPh sb="2" eb="4">
      <t>カツヨウ</t>
    </rPh>
    <phoneticPr fontId="1"/>
  </si>
  <si>
    <t>ソフトウェア活用</t>
    <rPh sb="6" eb="8">
      <t>カツヨウ</t>
    </rPh>
    <phoneticPr fontId="1"/>
  </si>
  <si>
    <t>システム活用</t>
    <rPh sb="4" eb="6">
      <t>カツヨウ</t>
    </rPh>
    <phoneticPr fontId="1"/>
  </si>
  <si>
    <t>ドローン</t>
    <phoneticPr fontId="1"/>
  </si>
  <si>
    <t>映像メディアⅠ</t>
    <phoneticPr fontId="1"/>
  </si>
  <si>
    <t>映像メディアⅡ</t>
    <phoneticPr fontId="1"/>
  </si>
  <si>
    <t>メディアコミュニケーション概論</t>
    <rPh sb="13" eb="15">
      <t>ガイロン</t>
    </rPh>
    <phoneticPr fontId="1"/>
  </si>
  <si>
    <t>JavaScript演習</t>
    <rPh sb="10" eb="12">
      <t>エンシュウ</t>
    </rPh>
    <phoneticPr fontId="1"/>
  </si>
  <si>
    <t>ドローン</t>
    <phoneticPr fontId="1"/>
  </si>
  <si>
    <t>渡邉眞未</t>
    <rPh sb="0" eb="2">
      <t>ワタナベ</t>
    </rPh>
    <rPh sb="2" eb="3">
      <t>マ</t>
    </rPh>
    <rPh sb="3" eb="4">
      <t>ミ</t>
    </rPh>
    <phoneticPr fontId="1"/>
  </si>
  <si>
    <t>ICT機器活用</t>
    <rPh sb="3" eb="5">
      <t>キキ</t>
    </rPh>
    <rPh sb="5" eb="7">
      <t>カツヨウ</t>
    </rPh>
    <phoneticPr fontId="1"/>
  </si>
  <si>
    <t>WebデザインⅠ</t>
    <phoneticPr fontId="1"/>
  </si>
  <si>
    <t>WebデザインⅡ</t>
    <phoneticPr fontId="1"/>
  </si>
  <si>
    <t>WebデザインⅢ</t>
    <phoneticPr fontId="1"/>
  </si>
  <si>
    <t>WebデザインⅣ</t>
    <phoneticPr fontId="1"/>
  </si>
  <si>
    <t>情報ネットワーク演習</t>
    <rPh sb="0" eb="2">
      <t>ジョウホウ</t>
    </rPh>
    <rPh sb="8" eb="10">
      <t>エンシュウ</t>
    </rPh>
    <phoneticPr fontId="1"/>
  </si>
  <si>
    <t>メディアコミュニケーション</t>
    <phoneticPr fontId="1"/>
  </si>
  <si>
    <t>RPA演習</t>
    <rPh sb="3" eb="5">
      <t>エンシュウ</t>
    </rPh>
    <phoneticPr fontId="1"/>
  </si>
  <si>
    <t>ソフトウェアロボット</t>
    <phoneticPr fontId="1"/>
  </si>
  <si>
    <t>AI概論</t>
    <rPh sb="2" eb="4">
      <t>ガイロン</t>
    </rPh>
    <phoneticPr fontId="1"/>
  </si>
  <si>
    <t>Webデザイン</t>
    <phoneticPr fontId="1"/>
  </si>
  <si>
    <t>Webデザイン演習</t>
  </si>
  <si>
    <t>Webデザイン実習</t>
  </si>
  <si>
    <t>必須率</t>
    <rPh sb="0" eb="2">
      <t>ヒッス</t>
    </rPh>
    <rPh sb="2" eb="3">
      <t>リツ</t>
    </rPh>
    <phoneticPr fontId="1"/>
  </si>
  <si>
    <t>Rapsodo概論</t>
    <rPh sb="7" eb="9">
      <t>ガイロン</t>
    </rPh>
    <phoneticPr fontId="1"/>
  </si>
  <si>
    <t>Rapsodo データ分析Ⅰ</t>
    <rPh sb="11" eb="13">
      <t>ブンセキ</t>
    </rPh>
    <phoneticPr fontId="1"/>
  </si>
  <si>
    <t>Rapsodo データ分析Ⅱ</t>
    <rPh sb="11" eb="13">
      <t>ブンセキ</t>
    </rPh>
    <phoneticPr fontId="1"/>
  </si>
  <si>
    <t>Rapsodo データ分析Ⅲ</t>
    <rPh sb="11" eb="13">
      <t>ブンセキ</t>
    </rPh>
    <phoneticPr fontId="1"/>
  </si>
  <si>
    <t>データサイエンス演習</t>
    <rPh sb="8" eb="10">
      <t>エンシュウ</t>
    </rPh>
    <phoneticPr fontId="1"/>
  </si>
  <si>
    <t>データサイエンス実習</t>
    <rPh sb="8" eb="10">
      <t>ジッシュウ</t>
    </rPh>
    <phoneticPr fontId="1"/>
  </si>
  <si>
    <t>データサイエンス基礎Ⅰ</t>
    <rPh sb="8" eb="10">
      <t>キソ</t>
    </rPh>
    <phoneticPr fontId="1"/>
  </si>
  <si>
    <t>データサイエンス基礎Ⅱ</t>
    <rPh sb="8" eb="10">
      <t>キソ</t>
    </rPh>
    <phoneticPr fontId="1"/>
  </si>
  <si>
    <t>データサイエンス基礎Ⅲ</t>
    <rPh sb="8" eb="10">
      <t>キソ</t>
    </rPh>
    <phoneticPr fontId="1"/>
  </si>
  <si>
    <t>メンタルトレーニング</t>
    <phoneticPr fontId="1"/>
  </si>
  <si>
    <t>データベース概論</t>
    <phoneticPr fontId="1"/>
  </si>
  <si>
    <t>モチベーションマネージメント</t>
    <phoneticPr fontId="1"/>
  </si>
  <si>
    <t>マネージメント</t>
    <phoneticPr fontId="1"/>
  </si>
  <si>
    <t>↑</t>
    <phoneticPr fontId="1"/>
  </si>
  <si>
    <t>メンタルトレーニング</t>
    <phoneticPr fontId="1"/>
  </si>
  <si>
    <t>ビジネスアプリ活用Ⅰ</t>
    <phoneticPr fontId="1"/>
  </si>
  <si>
    <t>ビジネスアプリ活用Ⅱ</t>
    <phoneticPr fontId="1"/>
  </si>
  <si>
    <t>データサイエンス演習</t>
    <phoneticPr fontId="1"/>
  </si>
  <si>
    <t>データサイエンス実習</t>
    <rPh sb="8" eb="10">
      <t>ジッシュウ</t>
    </rPh>
    <phoneticPr fontId="1"/>
  </si>
  <si>
    <t>ホームページ制作演習</t>
    <phoneticPr fontId="1"/>
  </si>
  <si>
    <t>ホームページ制作実習</t>
    <rPh sb="8" eb="10">
      <t>ジッシュウ</t>
    </rPh>
    <phoneticPr fontId="1"/>
  </si>
  <si>
    <t>Web</t>
    <phoneticPr fontId="1"/>
  </si>
  <si>
    <t>データサイエンス</t>
    <phoneticPr fontId="1"/>
  </si>
  <si>
    <t>プログラミング概論</t>
    <rPh sb="7" eb="9">
      <t>ガイロン</t>
    </rPh>
    <phoneticPr fontId="1"/>
  </si>
  <si>
    <t>一般/留学</t>
    <rPh sb="0" eb="2">
      <t>イッパン</t>
    </rPh>
    <rPh sb="3" eb="5">
      <t>リュウガク</t>
    </rPh>
    <phoneticPr fontId="1"/>
  </si>
  <si>
    <t>◎</t>
    <phoneticPr fontId="1"/>
  </si>
  <si>
    <t>○</t>
    <phoneticPr fontId="1"/>
  </si>
  <si>
    <t>コンピュータリテラシー</t>
  </si>
  <si>
    <t>漢字</t>
    <rPh sb="0" eb="2">
      <t>カンジ</t>
    </rPh>
    <phoneticPr fontId="1"/>
  </si>
  <si>
    <t>言語知識Ⅰ（N2)</t>
    <phoneticPr fontId="1"/>
  </si>
  <si>
    <t>言語知識Ⅰ（N3)</t>
    <phoneticPr fontId="1"/>
  </si>
  <si>
    <t>日本語資格対策Ⅰ（上級）</t>
    <phoneticPr fontId="1"/>
  </si>
  <si>
    <t>プログラミング概論</t>
    <phoneticPr fontId="1"/>
  </si>
  <si>
    <t>ゴールボール審判員養成</t>
    <phoneticPr fontId="1"/>
  </si>
  <si>
    <t>SG資格対策Ⅰ</t>
    <rPh sb="2" eb="4">
      <t>シカク</t>
    </rPh>
    <rPh sb="4" eb="6">
      <t>タイサク</t>
    </rPh>
    <phoneticPr fontId="4"/>
  </si>
  <si>
    <t>SG資格対策Ⅱ</t>
    <rPh sb="2" eb="4">
      <t>シカク</t>
    </rPh>
    <rPh sb="4" eb="6">
      <t>タイサク</t>
    </rPh>
    <phoneticPr fontId="4"/>
  </si>
  <si>
    <t>ゴールボール審判養成</t>
    <rPh sb="6" eb="8">
      <t>シンパン</t>
    </rPh>
    <rPh sb="8" eb="10">
      <t>ヨウセイ</t>
    </rPh>
    <phoneticPr fontId="1"/>
  </si>
  <si>
    <t>メディアコミュニケーション学科　
１年次</t>
    <rPh sb="13" eb="15">
      <t>ガッカ</t>
    </rPh>
    <rPh sb="18" eb="20">
      <t>ネンジ</t>
    </rPh>
    <phoneticPr fontId="4"/>
  </si>
  <si>
    <t>メディアコミュニケーション学科　
２年次</t>
    <rPh sb="13" eb="15">
      <t>ガッカ</t>
    </rPh>
    <rPh sb="18" eb="20">
      <t>ネンジ</t>
    </rPh>
    <phoneticPr fontId="4"/>
  </si>
  <si>
    <t>２-２．メディアコミュニケーション学科（２年課程 一般コース）</t>
    <rPh sb="17" eb="19">
      <t>ガッカ</t>
    </rPh>
    <rPh sb="21" eb="22">
      <t>ネン</t>
    </rPh>
    <rPh sb="22" eb="24">
      <t>カテイ</t>
    </rPh>
    <rPh sb="25" eb="27">
      <t>イッパン</t>
    </rPh>
    <phoneticPr fontId="1"/>
  </si>
  <si>
    <t>データサイエンス学科　
１年次</t>
    <rPh sb="8" eb="10">
      <t>ガッカ</t>
    </rPh>
    <rPh sb="13" eb="15">
      <t>ネンジ</t>
    </rPh>
    <phoneticPr fontId="4"/>
  </si>
  <si>
    <t>データサイエンス学科　
２年次</t>
    <rPh sb="8" eb="10">
      <t>ガッカ</t>
    </rPh>
    <rPh sb="13" eb="15">
      <t>ネンジ</t>
    </rPh>
    <phoneticPr fontId="4"/>
  </si>
  <si>
    <t>データサイエンス学科　
　３年次</t>
    <rPh sb="8" eb="10">
      <t>ガッカ</t>
    </rPh>
    <rPh sb="14" eb="16">
      <t>ネンジ</t>
    </rPh>
    <phoneticPr fontId="4"/>
  </si>
  <si>
    <t>４-１．グローバルメディアコミュニケーション学科（２年課程 グローバルコース）</t>
    <rPh sb="22" eb="24">
      <t>ガッカ</t>
    </rPh>
    <rPh sb="26" eb="27">
      <t>ネン</t>
    </rPh>
    <rPh sb="27" eb="29">
      <t>カテイ</t>
    </rPh>
    <phoneticPr fontId="1"/>
  </si>
  <si>
    <t>グローバルメディアコミュニケーション学科　
１年次</t>
    <rPh sb="18" eb="20">
      <t>ガッカ</t>
    </rPh>
    <rPh sb="23" eb="25">
      <t>ネンジ</t>
    </rPh>
    <phoneticPr fontId="4"/>
  </si>
  <si>
    <t>グローバルメディアコミュニケーション学科
２年次</t>
    <rPh sb="18" eb="20">
      <t>ガッカ</t>
    </rPh>
    <rPh sb="22" eb="24">
      <t>ネンジ</t>
    </rPh>
    <phoneticPr fontId="4"/>
  </si>
  <si>
    <t>３-２．データサイエンス学科（３年課程 留学コース）</t>
    <rPh sb="12" eb="14">
      <t>ガッカ</t>
    </rPh>
    <rPh sb="16" eb="17">
      <t>ネン</t>
    </rPh>
    <rPh sb="17" eb="19">
      <t>カテイ</t>
    </rPh>
    <rPh sb="20" eb="22">
      <t>リュウガク</t>
    </rPh>
    <phoneticPr fontId="1"/>
  </si>
  <si>
    <t>JAVA Script演習</t>
    <phoneticPr fontId="1"/>
  </si>
  <si>
    <t>日本語</t>
    <rPh sb="0" eb="3">
      <t>ニホンゴ</t>
    </rPh>
    <phoneticPr fontId="1"/>
  </si>
  <si>
    <t>言語</t>
    <rPh sb="0" eb="2">
      <t>ゲンゴ</t>
    </rPh>
    <phoneticPr fontId="1"/>
  </si>
  <si>
    <t>言語知識Ⅰ（N3)</t>
  </si>
  <si>
    <t>言語知識Ⅱ（N3)</t>
  </si>
  <si>
    <t>言語知識Ⅰ（N2)</t>
  </si>
  <si>
    <t>言語知識Ⅱ（N2)</t>
  </si>
  <si>
    <t>日本語資格対策Ⅰ（中級）</t>
  </si>
  <si>
    <t>日本語資格対策Ⅱ（中級）</t>
  </si>
  <si>
    <t>日本語資格対策Ⅱ（中上級）</t>
  </si>
  <si>
    <t>日本語資格対策Ⅰ（上級）</t>
  </si>
  <si>
    <t>日本語資格対策Ⅱ（上級）</t>
  </si>
  <si>
    <t>●</t>
    <phoneticPr fontId="1"/>
  </si>
  <si>
    <t>FE午前対策Ⅱ</t>
    <rPh sb="2" eb="4">
      <t>ゴゼン</t>
    </rPh>
    <rPh sb="4" eb="6">
      <t>タイサク</t>
    </rPh>
    <phoneticPr fontId="1"/>
  </si>
  <si>
    <t>就職対策</t>
    <phoneticPr fontId="1"/>
  </si>
  <si>
    <t>キャリアプランⅢ</t>
    <phoneticPr fontId="1"/>
  </si>
  <si>
    <t>３-３．未来創成情報学科（４年課程）</t>
    <rPh sb="4" eb="6">
      <t>ミライ</t>
    </rPh>
    <rPh sb="6" eb="8">
      <t>ソウセイ</t>
    </rPh>
    <rPh sb="8" eb="10">
      <t>ジョウホウ</t>
    </rPh>
    <rPh sb="10" eb="12">
      <t>ガッカ</t>
    </rPh>
    <rPh sb="14" eb="15">
      <t>ネン</t>
    </rPh>
    <rPh sb="15" eb="17">
      <t>カテイ</t>
    </rPh>
    <phoneticPr fontId="1"/>
  </si>
  <si>
    <t>２-３．データサイエンス学科（３年課程　一般コース）</t>
    <rPh sb="12" eb="14">
      <t>ガッカ</t>
    </rPh>
    <rPh sb="16" eb="17">
      <t>ネン</t>
    </rPh>
    <rPh sb="17" eb="19">
      <t>カテイ</t>
    </rPh>
    <rPh sb="20" eb="22">
      <t>イッパン</t>
    </rPh>
    <phoneticPr fontId="1"/>
  </si>
  <si>
    <t>FE午前対策Ⅰ</t>
    <rPh sb="2" eb="4">
      <t>ゴゼン</t>
    </rPh>
    <rPh sb="4" eb="6">
      <t>タイサク</t>
    </rPh>
    <phoneticPr fontId="1"/>
  </si>
  <si>
    <t>ビジネスマナー</t>
    <phoneticPr fontId="1"/>
  </si>
  <si>
    <t>ビジネスマナー</t>
    <phoneticPr fontId="1"/>
  </si>
  <si>
    <t>ウェブデザイン技能検定対策</t>
    <rPh sb="7" eb="9">
      <t>ギノウ</t>
    </rPh>
    <rPh sb="9" eb="11">
      <t>ケンテイ</t>
    </rPh>
    <rPh sb="11" eb="13">
      <t>タイサク</t>
    </rPh>
    <phoneticPr fontId="1"/>
  </si>
  <si>
    <t>アスリート養成</t>
    <rPh sb="5" eb="7">
      <t>ヨウセイ</t>
    </rPh>
    <phoneticPr fontId="1"/>
  </si>
  <si>
    <t>トレーナー養成</t>
    <rPh sb="5" eb="7">
      <t>ヨウセイ</t>
    </rPh>
    <phoneticPr fontId="1"/>
  </si>
  <si>
    <t>メディカル</t>
    <phoneticPr fontId="1"/>
  </si>
  <si>
    <t>田畑</t>
    <rPh sb="0" eb="2">
      <t>タバタ</t>
    </rPh>
    <phoneticPr fontId="1"/>
  </si>
  <si>
    <t>岡本</t>
    <rPh sb="0" eb="2">
      <t>オカモト</t>
    </rPh>
    <phoneticPr fontId="1"/>
  </si>
  <si>
    <t>西田</t>
    <rPh sb="0" eb="2">
      <t>ニシダ</t>
    </rPh>
    <phoneticPr fontId="1"/>
  </si>
  <si>
    <t>西田</t>
    <rPh sb="0" eb="2">
      <t>ニシダ</t>
    </rPh>
    <phoneticPr fontId="1"/>
  </si>
  <si>
    <t>小野</t>
    <rPh sb="0" eb="2">
      <t>オノ</t>
    </rPh>
    <phoneticPr fontId="1"/>
  </si>
  <si>
    <t>－</t>
    <phoneticPr fontId="1"/>
  </si>
  <si>
    <t>松永</t>
    <rPh sb="0" eb="2">
      <t>マツナガ</t>
    </rPh>
    <phoneticPr fontId="1"/>
  </si>
  <si>
    <t>宮本</t>
    <rPh sb="0" eb="2">
      <t>ミヤモト</t>
    </rPh>
    <phoneticPr fontId="1"/>
  </si>
  <si>
    <t>ATTAIN</t>
    <phoneticPr fontId="1"/>
  </si>
  <si>
    <t>浜本</t>
    <rPh sb="0" eb="2">
      <t>ハマモト</t>
    </rPh>
    <phoneticPr fontId="1"/>
  </si>
  <si>
    <t>植田</t>
    <rPh sb="0" eb="2">
      <t>ウエダ</t>
    </rPh>
    <phoneticPr fontId="1"/>
  </si>
  <si>
    <t>伴</t>
    <rPh sb="0" eb="1">
      <t>バン</t>
    </rPh>
    <phoneticPr fontId="1"/>
  </si>
  <si>
    <t>金</t>
    <rPh sb="0" eb="1">
      <t>キン</t>
    </rPh>
    <phoneticPr fontId="1"/>
  </si>
  <si>
    <t>シラバス
責任者</t>
    <rPh sb="5" eb="8">
      <t>セキニンシャ</t>
    </rPh>
    <phoneticPr fontId="1"/>
  </si>
  <si>
    <t>NDS</t>
    <phoneticPr fontId="1"/>
  </si>
  <si>
    <t>飛級</t>
    <rPh sb="0" eb="1">
      <t>ト</t>
    </rPh>
    <rPh sb="1" eb="2">
      <t>キュウ</t>
    </rPh>
    <phoneticPr fontId="1"/>
  </si>
  <si>
    <t>eスポーツ教育学基礎演習</t>
  </si>
  <si>
    <t>選択</t>
    <rPh sb="0" eb="2">
      <t>センタク</t>
    </rPh>
    <phoneticPr fontId="1"/>
  </si>
  <si>
    <t>eスポーツ配信</t>
    <phoneticPr fontId="1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</si>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</sst>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176" formatCode="#,##0_ "/>
    <numFmt numFmtId="177" formatCode="0_ "/>
  </numFmts>
  <fonts count="1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明朝"/>
      <family val="1"/>
      <charset val="128"/>
    </font>
    <font>
      <sz val="12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2"/>
      <charset val="128"/>
      <scheme val="minor"/>
    </font>
    <font>
      <sz val="12"/>
      <name val="ＭＳ Ｐゴシック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trike/>
      <sz val="11"/>
      <name val="ＭＳ Ｐ明朝"/>
      <family val="1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9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/>
    <xf numFmtId="0" fontId="5" fillId="0" borderId="0" xfId="1" applyFont="1"/>
    <xf numFmtId="0" fontId="5" fillId="0" borderId="15" xfId="1" applyFont="1" applyFill="1" applyBorder="1" applyAlignment="1">
      <alignment horizontal="center"/>
    </xf>
    <xf numFmtId="0" fontId="5" fillId="0" borderId="15" xfId="1" applyFont="1" applyFill="1" applyBorder="1"/>
    <xf numFmtId="0" fontId="3" fillId="0" borderId="0" xfId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5" fillId="0" borderId="17" xfId="1" applyFont="1" applyFill="1" applyBorder="1" applyAlignment="1">
      <alignment horizontal="center" vertical="center" wrapText="1"/>
    </xf>
    <xf numFmtId="0" fontId="5" fillId="0" borderId="20" xfId="1" applyFont="1" applyFill="1" applyBorder="1"/>
    <xf numFmtId="0" fontId="5" fillId="0" borderId="20" xfId="1" applyFont="1" applyFill="1" applyBorder="1" applyAlignment="1">
      <alignment horizontal="center"/>
    </xf>
    <xf numFmtId="0" fontId="5" fillId="0" borderId="0" xfId="1" applyFont="1" applyFill="1" applyBorder="1"/>
    <xf numFmtId="0" fontId="3" fillId="0" borderId="0" xfId="1" applyFill="1" applyBorder="1" applyAlignment="1">
      <alignment horizontal="left" vertical="top"/>
    </xf>
    <xf numFmtId="0" fontId="3" fillId="0" borderId="0" xfId="1" applyAlignment="1">
      <alignment shrinkToFit="1"/>
    </xf>
    <xf numFmtId="0" fontId="5" fillId="0" borderId="0" xfId="1" applyFont="1" applyAlignment="1">
      <alignment shrinkToFit="1"/>
    </xf>
    <xf numFmtId="0" fontId="5" fillId="0" borderId="22" xfId="1" applyFont="1" applyFill="1" applyBorder="1" applyAlignment="1">
      <alignment horizontal="center" shrinkToFit="1"/>
    </xf>
    <xf numFmtId="0" fontId="3" fillId="0" borderId="0" xfId="1" applyFill="1" applyBorder="1" applyAlignment="1"/>
    <xf numFmtId="0" fontId="5" fillId="0" borderId="28" xfId="1" applyFont="1" applyFill="1" applyBorder="1" applyAlignment="1">
      <alignment shrinkToFit="1"/>
    </xf>
    <xf numFmtId="0" fontId="5" fillId="0" borderId="29" xfId="1" applyFont="1" applyFill="1" applyBorder="1" applyAlignment="1">
      <alignment horizontal="center"/>
    </xf>
    <xf numFmtId="0" fontId="5" fillId="0" borderId="29" xfId="1" applyFont="1" applyFill="1" applyBorder="1"/>
    <xf numFmtId="0" fontId="5" fillId="0" borderId="30" xfId="1" applyFont="1" applyFill="1" applyBorder="1" applyAlignment="1">
      <alignment shrinkToFit="1"/>
    </xf>
    <xf numFmtId="0" fontId="5" fillId="0" borderId="31" xfId="1" applyFont="1" applyFill="1" applyBorder="1" applyAlignment="1">
      <alignment horizontal="center"/>
    </xf>
    <xf numFmtId="0" fontId="5" fillId="0" borderId="31" xfId="1" applyFont="1" applyFill="1" applyBorder="1"/>
    <xf numFmtId="0" fontId="5" fillId="0" borderId="32" xfId="1" applyFont="1" applyFill="1" applyBorder="1" applyAlignment="1">
      <alignment horizontal="center"/>
    </xf>
    <xf numFmtId="0" fontId="5" fillId="0" borderId="32" xfId="1" applyFont="1" applyFill="1" applyBorder="1"/>
    <xf numFmtId="0" fontId="5" fillId="0" borderId="33" xfId="1" applyFont="1" applyFill="1" applyBorder="1" applyAlignment="1">
      <alignment shrinkToFit="1"/>
    </xf>
    <xf numFmtId="0" fontId="5" fillId="0" borderId="34" xfId="1" applyFont="1" applyFill="1" applyBorder="1" applyAlignment="1">
      <alignment horizontal="center"/>
    </xf>
    <xf numFmtId="0" fontId="5" fillId="0" borderId="35" xfId="1" applyFont="1" applyFill="1" applyBorder="1" applyAlignment="1">
      <alignment horizontal="center"/>
    </xf>
    <xf numFmtId="0" fontId="5" fillId="0" borderId="35" xfId="1" applyFont="1" applyFill="1" applyBorder="1"/>
    <xf numFmtId="0" fontId="5" fillId="0" borderId="36" xfId="1" applyFont="1" applyFill="1" applyBorder="1" applyAlignment="1">
      <alignment horizontal="center"/>
    </xf>
    <xf numFmtId="0" fontId="5" fillId="0" borderId="36" xfId="1" applyFont="1" applyFill="1" applyBorder="1"/>
    <xf numFmtId="0" fontId="5" fillId="0" borderId="19" xfId="1" applyFont="1" applyFill="1" applyBorder="1" applyAlignment="1">
      <alignment horizontal="center" shrinkToFit="1"/>
    </xf>
    <xf numFmtId="0" fontId="3" fillId="0" borderId="0" xfId="1" applyFill="1"/>
    <xf numFmtId="0" fontId="3" fillId="0" borderId="0" xfId="1" applyFill="1" applyAlignment="1">
      <alignment shrinkToFit="1"/>
    </xf>
    <xf numFmtId="0" fontId="3" fillId="0" borderId="0" xfId="1" applyFill="1" applyAlignment="1">
      <alignment horizontal="center"/>
    </xf>
    <xf numFmtId="176" fontId="3" fillId="0" borderId="4" xfId="1" applyNumberFormat="1" applyFill="1" applyBorder="1"/>
    <xf numFmtId="9" fontId="3" fillId="0" borderId="25" xfId="1" applyNumberFormat="1" applyFill="1" applyBorder="1"/>
    <xf numFmtId="176" fontId="3" fillId="0" borderId="5" xfId="1" applyNumberFormat="1" applyFill="1" applyBorder="1"/>
    <xf numFmtId="9" fontId="3" fillId="0" borderId="26" xfId="1" applyNumberFormat="1" applyFill="1" applyBorder="1"/>
    <xf numFmtId="176" fontId="3" fillId="0" borderId="6" xfId="1" applyNumberFormat="1" applyFill="1" applyBorder="1"/>
    <xf numFmtId="9" fontId="3" fillId="0" borderId="27" xfId="1" applyNumberFormat="1" applyFill="1" applyBorder="1"/>
    <xf numFmtId="0" fontId="5" fillId="0" borderId="39" xfId="1" applyFont="1" applyFill="1" applyBorder="1" applyAlignment="1">
      <alignment shrinkToFit="1"/>
    </xf>
    <xf numFmtId="0" fontId="5" fillId="0" borderId="40" xfId="1" applyFont="1" applyFill="1" applyBorder="1" applyAlignment="1">
      <alignment horizontal="center"/>
    </xf>
    <xf numFmtId="0" fontId="5" fillId="0" borderId="41" xfId="1" applyFont="1" applyFill="1" applyBorder="1" applyAlignment="1">
      <alignment horizontal="center"/>
    </xf>
    <xf numFmtId="0" fontId="5" fillId="0" borderId="41" xfId="1" applyFont="1" applyFill="1" applyBorder="1"/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shrinkToFit="1"/>
    </xf>
    <xf numFmtId="9" fontId="3" fillId="0" borderId="42" xfId="1" applyNumberFormat="1" applyFill="1" applyBorder="1"/>
    <xf numFmtId="0" fontId="5" fillId="0" borderId="12" xfId="1" applyFont="1" applyFill="1" applyBorder="1" applyAlignment="1">
      <alignment horizontal="center"/>
    </xf>
    <xf numFmtId="176" fontId="3" fillId="0" borderId="7" xfId="1" applyNumberFormat="1" applyFill="1" applyBorder="1"/>
    <xf numFmtId="0" fontId="5" fillId="0" borderId="17" xfId="1" applyFont="1" applyFill="1" applyBorder="1" applyAlignment="1">
      <alignment horizontal="center"/>
    </xf>
    <xf numFmtId="176" fontId="3" fillId="0" borderId="8" xfId="1" applyNumberFormat="1" applyFill="1" applyBorder="1"/>
    <xf numFmtId="9" fontId="3" fillId="0" borderId="43" xfId="1" applyNumberFormat="1" applyFill="1" applyBorder="1"/>
    <xf numFmtId="0" fontId="6" fillId="0" borderId="0" xfId="1" applyFont="1" applyBorder="1" applyAlignment="1">
      <alignment horizontal="center" vertical="center" textRotation="255" wrapText="1"/>
    </xf>
    <xf numFmtId="0" fontId="5" fillId="0" borderId="0" xfId="1" applyFont="1" applyFill="1" applyAlignment="1">
      <alignment horizontal="center"/>
    </xf>
    <xf numFmtId="0" fontId="5" fillId="0" borderId="0" xfId="1" applyFont="1" applyFill="1" applyBorder="1" applyAlignment="1">
      <alignment horizontal="center" vertical="center" wrapText="1"/>
    </xf>
    <xf numFmtId="0" fontId="3" fillId="0" borderId="0" xfId="1" applyFill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shrinkToFit="1"/>
    </xf>
    <xf numFmtId="0" fontId="5" fillId="0" borderId="40" xfId="1" applyFont="1" applyFill="1" applyBorder="1"/>
    <xf numFmtId="177" fontId="3" fillId="0" borderId="1" xfId="1" applyNumberFormat="1" applyFill="1" applyBorder="1"/>
    <xf numFmtId="9" fontId="3" fillId="0" borderId="45" xfId="1" applyNumberFormat="1" applyFill="1" applyBorder="1"/>
    <xf numFmtId="177" fontId="3" fillId="0" borderId="2" xfId="1" applyNumberFormat="1" applyFill="1" applyBorder="1"/>
    <xf numFmtId="9" fontId="3" fillId="0" borderId="46" xfId="1" applyNumberFormat="1" applyFill="1" applyBorder="1"/>
    <xf numFmtId="177" fontId="3" fillId="0" borderId="3" xfId="1" applyNumberFormat="1" applyFill="1" applyBorder="1"/>
    <xf numFmtId="9" fontId="3" fillId="0" borderId="47" xfId="1" applyNumberFormat="1" applyFill="1" applyBorder="1"/>
    <xf numFmtId="177" fontId="3" fillId="0" borderId="37" xfId="1" applyNumberFormat="1" applyFill="1" applyBorder="1"/>
    <xf numFmtId="9" fontId="3" fillId="0" borderId="48" xfId="1" applyNumberFormat="1" applyFill="1" applyBorder="1"/>
    <xf numFmtId="176" fontId="3" fillId="0" borderId="50" xfId="1" applyNumberFormat="1" applyFill="1" applyBorder="1"/>
    <xf numFmtId="0" fontId="3" fillId="0" borderId="49" xfId="1" applyFill="1" applyBorder="1" applyAlignment="1">
      <alignment horizontal="center"/>
    </xf>
    <xf numFmtId="0" fontId="0" fillId="0" borderId="0" xfId="0" applyFill="1" applyBorder="1" applyAlignment="1"/>
    <xf numFmtId="0" fontId="3" fillId="0" borderId="0" xfId="1" applyFill="1" applyBorder="1" applyAlignment="1">
      <alignment horizontal="center"/>
    </xf>
    <xf numFmtId="176" fontId="3" fillId="0" borderId="49" xfId="1" applyNumberFormat="1" applyFill="1" applyBorder="1"/>
    <xf numFmtId="9" fontId="3" fillId="0" borderId="0" xfId="1" applyNumberFormat="1" applyFill="1" applyBorder="1"/>
    <xf numFmtId="176" fontId="3" fillId="0" borderId="0" xfId="1" applyNumberFormat="1" applyFill="1" applyBorder="1"/>
    <xf numFmtId="177" fontId="3" fillId="0" borderId="9" xfId="1" applyNumberFormat="1" applyFill="1" applyBorder="1"/>
    <xf numFmtId="9" fontId="3" fillId="0" borderId="51" xfId="1" applyNumberFormat="1" applyFill="1" applyBorder="1"/>
    <xf numFmtId="176" fontId="3" fillId="0" borderId="19" xfId="1" applyNumberFormat="1" applyFill="1" applyBorder="1"/>
    <xf numFmtId="9" fontId="3" fillId="0" borderId="52" xfId="1" applyNumberFormat="1" applyFill="1" applyBorder="1"/>
    <xf numFmtId="177" fontId="3" fillId="0" borderId="24" xfId="1" applyNumberFormat="1" applyFill="1" applyBorder="1"/>
    <xf numFmtId="9" fontId="3" fillId="0" borderId="44" xfId="1" applyNumberFormat="1" applyFill="1" applyBorder="1"/>
    <xf numFmtId="176" fontId="3" fillId="0" borderId="15" xfId="1" applyNumberFormat="1" applyFill="1" applyBorder="1"/>
    <xf numFmtId="0" fontId="3" fillId="0" borderId="22" xfId="1" applyFill="1" applyBorder="1" applyAlignment="1">
      <alignment horizontal="center"/>
    </xf>
    <xf numFmtId="0" fontId="5" fillId="2" borderId="31" xfId="1" applyFont="1" applyFill="1" applyBorder="1"/>
    <xf numFmtId="0" fontId="5" fillId="0" borderId="54" xfId="1" applyFont="1" applyFill="1" applyBorder="1" applyAlignment="1">
      <alignment horizontal="center"/>
    </xf>
    <xf numFmtId="0" fontId="5" fillId="0" borderId="53" xfId="1" applyFont="1" applyFill="1" applyBorder="1" applyAlignment="1">
      <alignment horizontal="center"/>
    </xf>
    <xf numFmtId="0" fontId="5" fillId="0" borderId="54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4" borderId="29" xfId="1" applyFont="1" applyFill="1" applyBorder="1" applyAlignment="1">
      <alignment horizontal="center"/>
    </xf>
    <xf numFmtId="0" fontId="5" fillId="4" borderId="31" xfId="1" applyFont="1" applyFill="1" applyBorder="1" applyAlignment="1">
      <alignment horizontal="center"/>
    </xf>
    <xf numFmtId="0" fontId="5" fillId="5" borderId="31" xfId="1" applyFont="1" applyFill="1" applyBorder="1" applyAlignment="1">
      <alignment horizontal="center"/>
    </xf>
    <xf numFmtId="0" fontId="5" fillId="5" borderId="40" xfId="1" applyFont="1" applyFill="1" applyBorder="1" applyAlignment="1">
      <alignment horizontal="center"/>
    </xf>
    <xf numFmtId="0" fontId="5" fillId="4" borderId="40" xfId="1" applyFont="1" applyFill="1" applyBorder="1" applyAlignment="1">
      <alignment horizontal="center"/>
    </xf>
    <xf numFmtId="0" fontId="5" fillId="4" borderId="15" xfId="1" applyFont="1" applyFill="1" applyBorder="1" applyAlignment="1">
      <alignment horizontal="right"/>
    </xf>
    <xf numFmtId="0" fontId="5" fillId="3" borderId="15" xfId="1" applyFont="1" applyFill="1" applyBorder="1" applyAlignment="1">
      <alignment horizontal="center"/>
    </xf>
    <xf numFmtId="0" fontId="5" fillId="5" borderId="15" xfId="1" applyFont="1" applyFill="1" applyBorder="1" applyAlignment="1">
      <alignment horizontal="right"/>
    </xf>
    <xf numFmtId="0" fontId="3" fillId="0" borderId="0" xfId="1" applyBorder="1" applyAlignment="1"/>
    <xf numFmtId="0" fontId="0" fillId="0" borderId="0" xfId="0" applyBorder="1" applyAlignment="1">
      <alignment horizontal="center" vertical="center"/>
    </xf>
    <xf numFmtId="0" fontId="7" fillId="0" borderId="0" xfId="1" applyFont="1" applyBorder="1" applyAlignment="1">
      <alignment horizontal="center" vertical="center" textRotation="255"/>
    </xf>
    <xf numFmtId="0" fontId="5" fillId="0" borderId="0" xfId="1" applyFont="1" applyFill="1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5" fillId="3" borderId="15" xfId="1" applyFont="1" applyFill="1" applyBorder="1" applyAlignment="1">
      <alignment horizontal="right"/>
    </xf>
    <xf numFmtId="0" fontId="5" fillId="2" borderId="32" xfId="1" applyFont="1" applyFill="1" applyBorder="1"/>
    <xf numFmtId="0" fontId="5" fillId="0" borderId="18" xfId="1" applyFont="1" applyFill="1" applyBorder="1"/>
    <xf numFmtId="0" fontId="5" fillId="6" borderId="29" xfId="1" applyFont="1" applyFill="1" applyBorder="1"/>
    <xf numFmtId="0" fontId="3" fillId="0" borderId="0" xfId="1" applyFont="1" applyFill="1"/>
    <xf numFmtId="0" fontId="5" fillId="0" borderId="38" xfId="1" applyFont="1" applyFill="1" applyBorder="1" applyAlignment="1">
      <alignment horizontal="center"/>
    </xf>
    <xf numFmtId="0" fontId="5" fillId="0" borderId="53" xfId="1" applyFont="1" applyFill="1" applyBorder="1"/>
    <xf numFmtId="0" fontId="5" fillId="2" borderId="35" xfId="1" applyFont="1" applyFill="1" applyBorder="1"/>
    <xf numFmtId="0" fontId="5" fillId="7" borderId="38" xfId="1" applyFont="1" applyFill="1" applyBorder="1" applyAlignment="1">
      <alignment horizontal="right" vertical="center"/>
    </xf>
    <xf numFmtId="0" fontId="3" fillId="0" borderId="22" xfId="1" applyFont="1" applyFill="1" applyBorder="1" applyAlignment="1">
      <alignment horizontal="center"/>
    </xf>
    <xf numFmtId="0" fontId="3" fillId="0" borderId="49" xfId="1" applyFont="1" applyFill="1" applyBorder="1" applyAlignment="1">
      <alignment horizontal="center"/>
    </xf>
    <xf numFmtId="0" fontId="9" fillId="0" borderId="0" xfId="0" applyFont="1" applyFill="1" applyBorder="1" applyAlignment="1"/>
    <xf numFmtId="177" fontId="3" fillId="0" borderId="1" xfId="1" applyNumberFormat="1" applyFont="1" applyFill="1" applyBorder="1"/>
    <xf numFmtId="9" fontId="3" fillId="0" borderId="45" xfId="1" applyNumberFormat="1" applyFont="1" applyFill="1" applyBorder="1"/>
    <xf numFmtId="176" fontId="3" fillId="0" borderId="50" xfId="1" applyNumberFormat="1" applyFont="1" applyFill="1" applyBorder="1"/>
    <xf numFmtId="176" fontId="3" fillId="0" borderId="49" xfId="1" applyNumberFormat="1" applyFont="1" applyFill="1" applyBorder="1"/>
    <xf numFmtId="9" fontId="3" fillId="0" borderId="0" xfId="1" applyNumberFormat="1" applyFont="1" applyFill="1" applyBorder="1"/>
    <xf numFmtId="177" fontId="3" fillId="0" borderId="9" xfId="1" applyNumberFormat="1" applyFont="1" applyFill="1" applyBorder="1"/>
    <xf numFmtId="9" fontId="3" fillId="0" borderId="51" xfId="1" applyNumberFormat="1" applyFont="1" applyFill="1" applyBorder="1"/>
    <xf numFmtId="176" fontId="3" fillId="0" borderId="7" xfId="1" applyNumberFormat="1" applyFont="1" applyFill="1" applyBorder="1"/>
    <xf numFmtId="177" fontId="3" fillId="0" borderId="24" xfId="1" applyNumberFormat="1" applyFont="1" applyFill="1" applyBorder="1"/>
    <xf numFmtId="9" fontId="3" fillId="0" borderId="44" xfId="1" applyNumberFormat="1" applyFont="1" applyFill="1" applyBorder="1"/>
    <xf numFmtId="176" fontId="3" fillId="0" borderId="15" xfId="1" applyNumberFormat="1" applyFont="1" applyFill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3" fillId="0" borderId="0" xfId="1" applyFont="1"/>
    <xf numFmtId="177" fontId="3" fillId="0" borderId="2" xfId="1" applyNumberFormat="1" applyFont="1" applyFill="1" applyBorder="1"/>
    <xf numFmtId="9" fontId="3" fillId="0" borderId="46" xfId="1" applyNumberFormat="1" applyFont="1" applyFill="1" applyBorder="1"/>
    <xf numFmtId="176" fontId="3" fillId="0" borderId="5" xfId="1" applyNumberFormat="1" applyFont="1" applyFill="1" applyBorder="1"/>
    <xf numFmtId="177" fontId="3" fillId="0" borderId="3" xfId="1" applyNumberFormat="1" applyFont="1" applyFill="1" applyBorder="1"/>
    <xf numFmtId="9" fontId="3" fillId="0" borderId="47" xfId="1" applyNumberFormat="1" applyFont="1" applyFill="1" applyBorder="1"/>
    <xf numFmtId="176" fontId="3" fillId="0" borderId="6" xfId="1" applyNumberFormat="1" applyFont="1" applyFill="1" applyBorder="1"/>
    <xf numFmtId="177" fontId="3" fillId="0" borderId="37" xfId="1" applyNumberFormat="1" applyFont="1" applyFill="1" applyBorder="1"/>
    <xf numFmtId="9" fontId="3" fillId="0" borderId="48" xfId="1" applyNumberFormat="1" applyFont="1" applyFill="1" applyBorder="1"/>
    <xf numFmtId="176" fontId="3" fillId="0" borderId="8" xfId="1" applyNumberFormat="1" applyFont="1" applyFill="1" applyBorder="1"/>
    <xf numFmtId="0" fontId="3" fillId="0" borderId="0" xfId="1" applyFont="1" applyFill="1" applyAlignment="1">
      <alignment shrinkToFit="1"/>
    </xf>
    <xf numFmtId="0" fontId="3" fillId="0" borderId="0" xfId="1" applyFont="1" applyAlignment="1">
      <alignment shrinkToFit="1"/>
    </xf>
    <xf numFmtId="0" fontId="5" fillId="0" borderId="55" xfId="1" applyFont="1" applyFill="1" applyBorder="1" applyAlignment="1">
      <alignment shrinkToFit="1"/>
    </xf>
    <xf numFmtId="0" fontId="5" fillId="0" borderId="49" xfId="1" applyFont="1" applyFill="1" applyBorder="1" applyAlignment="1">
      <alignment shrinkToFit="1"/>
    </xf>
    <xf numFmtId="0" fontId="5" fillId="0" borderId="28" xfId="1" applyFont="1" applyFill="1" applyBorder="1" applyAlignment="1">
      <alignment horizontal="center" vertical="center" shrinkToFit="1"/>
    </xf>
    <xf numFmtId="0" fontId="5" fillId="0" borderId="39" xfId="1" applyFont="1" applyFill="1" applyBorder="1" applyAlignment="1">
      <alignment horizontal="center" vertical="center" shrinkToFit="1"/>
    </xf>
    <xf numFmtId="0" fontId="5" fillId="0" borderId="30" xfId="1" applyFont="1" applyFill="1" applyBorder="1" applyAlignment="1">
      <alignment horizontal="center" vertical="center" shrinkToFit="1"/>
    </xf>
    <xf numFmtId="0" fontId="5" fillId="0" borderId="22" xfId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/>
    </xf>
    <xf numFmtId="0" fontId="10" fillId="0" borderId="0" xfId="1" applyFont="1"/>
    <xf numFmtId="0" fontId="5" fillId="0" borderId="49" xfId="1" applyFont="1" applyFill="1" applyBorder="1" applyAlignment="1">
      <alignment horizontal="center" vertical="center" shrinkToFit="1"/>
    </xf>
    <xf numFmtId="0" fontId="5" fillId="4" borderId="38" xfId="1" applyFont="1" applyFill="1" applyBorder="1" applyAlignment="1">
      <alignment horizontal="center"/>
    </xf>
    <xf numFmtId="0" fontId="5" fillId="0" borderId="38" xfId="1" applyFont="1" applyFill="1" applyBorder="1"/>
    <xf numFmtId="0" fontId="5" fillId="0" borderId="16" xfId="1" applyFont="1" applyFill="1" applyBorder="1" applyAlignment="1">
      <alignment horizontal="center"/>
    </xf>
    <xf numFmtId="0" fontId="5" fillId="0" borderId="16" xfId="1" applyFont="1" applyFill="1" applyBorder="1"/>
    <xf numFmtId="0" fontId="5" fillId="5" borderId="29" xfId="1" applyFont="1" applyFill="1" applyBorder="1" applyAlignment="1">
      <alignment horizontal="center"/>
    </xf>
    <xf numFmtId="0" fontId="5" fillId="0" borderId="34" xfId="1" applyFont="1" applyFill="1" applyBorder="1"/>
    <xf numFmtId="0" fontId="5" fillId="5" borderId="38" xfId="1" applyFont="1" applyFill="1" applyBorder="1" applyAlignment="1">
      <alignment horizontal="center"/>
    </xf>
    <xf numFmtId="0" fontId="5" fillId="2" borderId="29" xfId="1" applyFont="1" applyFill="1" applyBorder="1"/>
    <xf numFmtId="0" fontId="5" fillId="0" borderId="19" xfId="1" applyFont="1" applyFill="1" applyBorder="1" applyAlignment="1">
      <alignment horizontal="center" vertical="center" shrinkToFit="1"/>
    </xf>
    <xf numFmtId="0" fontId="5" fillId="0" borderId="33" xfId="1" applyFont="1" applyFill="1" applyBorder="1" applyAlignment="1">
      <alignment horizontal="center" vertical="center" shrinkToFit="1"/>
    </xf>
    <xf numFmtId="0" fontId="5" fillId="0" borderId="21" xfId="1" applyFont="1" applyFill="1" applyBorder="1" applyAlignment="1">
      <alignment horizontal="center"/>
    </xf>
    <xf numFmtId="0" fontId="5" fillId="0" borderId="21" xfId="1" applyFont="1" applyFill="1" applyBorder="1"/>
    <xf numFmtId="0" fontId="5" fillId="0" borderId="8" xfId="1" applyFont="1" applyFill="1" applyBorder="1" applyAlignment="1">
      <alignment horizontal="center" vertical="center" shrinkToFit="1"/>
    </xf>
    <xf numFmtId="0" fontId="5" fillId="0" borderId="8" xfId="1" applyFont="1" applyFill="1" applyBorder="1" applyAlignment="1">
      <alignment shrinkToFit="1"/>
    </xf>
    <xf numFmtId="0" fontId="5" fillId="6" borderId="31" xfId="1" applyFont="1" applyFill="1" applyBorder="1"/>
    <xf numFmtId="0" fontId="5" fillId="0" borderId="0" xfId="1" applyFont="1" applyFill="1" applyBorder="1" applyAlignment="1">
      <alignment horizontal="left"/>
    </xf>
    <xf numFmtId="0" fontId="5" fillId="8" borderId="39" xfId="1" applyFont="1" applyFill="1" applyBorder="1" applyAlignment="1">
      <alignment horizontal="center" vertical="center" shrinkToFit="1"/>
    </xf>
    <xf numFmtId="0" fontId="5" fillId="9" borderId="39" xfId="1" applyFont="1" applyFill="1" applyBorder="1" applyAlignment="1">
      <alignment shrinkToFit="1"/>
    </xf>
    <xf numFmtId="0" fontId="5" fillId="9" borderId="39" xfId="1" applyFont="1" applyFill="1" applyBorder="1" applyAlignment="1">
      <alignment horizontal="center" vertical="center" shrinkToFit="1"/>
    </xf>
    <xf numFmtId="0" fontId="5" fillId="9" borderId="8" xfId="1" applyFont="1" applyFill="1" applyBorder="1" applyAlignment="1">
      <alignment shrinkToFit="1"/>
    </xf>
    <xf numFmtId="0" fontId="5" fillId="9" borderId="8" xfId="1" applyFont="1" applyFill="1" applyBorder="1" applyAlignment="1">
      <alignment horizontal="center" vertical="center" shrinkToFit="1"/>
    </xf>
    <xf numFmtId="0" fontId="5" fillId="9" borderId="31" xfId="1" applyFont="1" applyFill="1" applyBorder="1"/>
    <xf numFmtId="0" fontId="5" fillId="9" borderId="40" xfId="1" applyFont="1" applyFill="1" applyBorder="1" applyAlignment="1">
      <alignment horizontal="center"/>
    </xf>
    <xf numFmtId="0" fontId="5" fillId="9" borderId="31" xfId="1" applyFont="1" applyFill="1" applyBorder="1" applyAlignment="1">
      <alignment horizontal="center"/>
    </xf>
    <xf numFmtId="0" fontId="5" fillId="9" borderId="40" xfId="1" applyFont="1" applyFill="1" applyBorder="1"/>
    <xf numFmtId="0" fontId="5" fillId="9" borderId="34" xfId="1" applyFont="1" applyFill="1" applyBorder="1"/>
    <xf numFmtId="0" fontId="5" fillId="9" borderId="34" xfId="1" applyFont="1" applyFill="1" applyBorder="1" applyAlignment="1">
      <alignment horizontal="center"/>
    </xf>
    <xf numFmtId="0" fontId="5" fillId="9" borderId="36" xfId="1" applyFont="1" applyFill="1" applyBorder="1" applyAlignment="1">
      <alignment horizontal="center"/>
    </xf>
    <xf numFmtId="0" fontId="5" fillId="9" borderId="36" xfId="1" applyFont="1" applyFill="1" applyBorder="1"/>
    <xf numFmtId="0" fontId="5" fillId="8" borderId="31" xfId="1" applyFont="1" applyFill="1" applyBorder="1"/>
    <xf numFmtId="0" fontId="5" fillId="8" borderId="40" xfId="1" applyFont="1" applyFill="1" applyBorder="1" applyAlignment="1">
      <alignment horizontal="center"/>
    </xf>
    <xf numFmtId="0" fontId="5" fillId="8" borderId="31" xfId="1" applyFont="1" applyFill="1" applyBorder="1" applyAlignment="1">
      <alignment horizontal="center"/>
    </xf>
    <xf numFmtId="0" fontId="5" fillId="8" borderId="40" xfId="1" applyFont="1" applyFill="1" applyBorder="1"/>
    <xf numFmtId="0" fontId="5" fillId="2" borderId="41" xfId="1" applyFont="1" applyFill="1" applyBorder="1"/>
    <xf numFmtId="0" fontId="5" fillId="0" borderId="17" xfId="1" applyFont="1" applyFill="1" applyBorder="1"/>
    <xf numFmtId="0" fontId="5" fillId="5" borderId="34" xfId="1" applyFont="1" applyFill="1" applyBorder="1" applyAlignment="1">
      <alignment horizontal="center"/>
    </xf>
    <xf numFmtId="0" fontId="5" fillId="0" borderId="0" xfId="1" applyFont="1" applyFill="1" applyAlignment="1">
      <alignment shrinkToFit="1"/>
    </xf>
    <xf numFmtId="0" fontId="3" fillId="0" borderId="0" xfId="1" applyFont="1" applyFill="1" applyBorder="1" applyAlignment="1">
      <alignment horizontal="center"/>
    </xf>
    <xf numFmtId="176" fontId="3" fillId="0" borderId="0" xfId="1" applyNumberFormat="1" applyFont="1" applyFill="1" applyBorder="1"/>
    <xf numFmtId="0" fontId="9" fillId="0" borderId="1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56" xfId="0" applyFill="1" applyBorder="1" applyAlignment="1">
      <alignment horizontal="center" vertical="center"/>
    </xf>
    <xf numFmtId="0" fontId="0" fillId="0" borderId="56" xfId="0" applyBorder="1">
      <alignment vertical="center"/>
    </xf>
    <xf numFmtId="0" fontId="0" fillId="5" borderId="56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0" borderId="56" xfId="0" applyFill="1" applyBorder="1">
      <alignment vertical="center"/>
    </xf>
    <xf numFmtId="0" fontId="0" fillId="10" borderId="56" xfId="0" applyFill="1" applyBorder="1" applyAlignment="1">
      <alignment horizontal="center" vertical="center"/>
    </xf>
    <xf numFmtId="0" fontId="0" fillId="0" borderId="56" xfId="0" applyBorder="1" applyAlignment="1">
      <alignment horizontal="right" vertical="center"/>
    </xf>
    <xf numFmtId="9" fontId="0" fillId="0" borderId="0" xfId="0" applyNumberFormat="1">
      <alignment vertical="center"/>
    </xf>
    <xf numFmtId="0" fontId="0" fillId="0" borderId="56" xfId="0" applyBorder="1" applyAlignment="1">
      <alignment horizontal="center" vertical="center"/>
    </xf>
    <xf numFmtId="0" fontId="11" fillId="12" borderId="56" xfId="0" applyFont="1" applyFill="1" applyBorder="1" applyAlignment="1">
      <alignment vertical="center" wrapText="1"/>
    </xf>
    <xf numFmtId="0" fontId="12" fillId="12" borderId="56" xfId="0" applyFont="1" applyFill="1" applyBorder="1" applyAlignment="1">
      <alignment vertical="center" wrapText="1"/>
    </xf>
    <xf numFmtId="0" fontId="11" fillId="12" borderId="56" xfId="0" applyFont="1" applyFill="1" applyBorder="1" applyAlignment="1">
      <alignment horizontal="center" vertical="center" wrapText="1"/>
    </xf>
    <xf numFmtId="0" fontId="12" fillId="12" borderId="56" xfId="0" applyFont="1" applyFill="1" applyBorder="1" applyAlignment="1">
      <alignment horizontal="center" vertical="center" wrapText="1"/>
    </xf>
    <xf numFmtId="0" fontId="5" fillId="0" borderId="57" xfId="1" applyFont="1" applyFill="1" applyBorder="1" applyAlignment="1">
      <alignment shrinkToFit="1"/>
    </xf>
    <xf numFmtId="0" fontId="5" fillId="4" borderId="10" xfId="1" applyFont="1" applyFill="1" applyBorder="1" applyAlignment="1">
      <alignment horizontal="center"/>
    </xf>
    <xf numFmtId="0" fontId="5" fillId="0" borderId="10" xfId="1" applyFont="1" applyFill="1" applyBorder="1"/>
    <xf numFmtId="0" fontId="5" fillId="0" borderId="10" xfId="1" applyFont="1" applyFill="1" applyBorder="1" applyAlignment="1">
      <alignment horizontal="center"/>
    </xf>
    <xf numFmtId="0" fontId="5" fillId="2" borderId="40" xfId="1" applyFont="1" applyFill="1" applyBorder="1"/>
    <xf numFmtId="0" fontId="5" fillId="4" borderId="16" xfId="1" applyFont="1" applyFill="1" applyBorder="1" applyAlignment="1">
      <alignment horizontal="center"/>
    </xf>
    <xf numFmtId="0" fontId="5" fillId="11" borderId="31" xfId="1" applyFont="1" applyFill="1" applyBorder="1" applyAlignment="1">
      <alignment horizontal="center"/>
    </xf>
    <xf numFmtId="0" fontId="3" fillId="0" borderId="0" xfId="1" applyAlignment="1">
      <alignment horizontal="left"/>
    </xf>
    <xf numFmtId="0" fontId="5" fillId="0" borderId="0" xfId="1" applyFont="1" applyFill="1" applyBorder="1" applyAlignment="1">
      <alignment horizontal="left" vertical="center" wrapText="1"/>
    </xf>
    <xf numFmtId="0" fontId="3" fillId="0" borderId="0" xfId="1" applyFill="1" applyBorder="1" applyAlignment="1">
      <alignment horizontal="left" vertical="center" wrapText="1"/>
    </xf>
    <xf numFmtId="0" fontId="3" fillId="0" borderId="0" xfId="1" applyFill="1" applyAlignment="1">
      <alignment horizontal="left"/>
    </xf>
    <xf numFmtId="0" fontId="5" fillId="0" borderId="0" xfId="1" applyFont="1" applyFill="1" applyAlignment="1">
      <alignment horizontal="left"/>
    </xf>
    <xf numFmtId="0" fontId="5" fillId="0" borderId="29" xfId="1" applyFont="1" applyFill="1" applyBorder="1" applyAlignment="1">
      <alignment horizontal="center" vertical="center" shrinkToFit="1"/>
    </xf>
    <xf numFmtId="0" fontId="3" fillId="0" borderId="58" xfId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176" fontId="3" fillId="4" borderId="58" xfId="1" applyNumberFormat="1" applyFill="1" applyBorder="1"/>
    <xf numFmtId="176" fontId="3" fillId="3" borderId="59" xfId="1" applyNumberFormat="1" applyFill="1" applyBorder="1"/>
    <xf numFmtId="176" fontId="3" fillId="5" borderId="44" xfId="1" applyNumberFormat="1" applyFill="1" applyBorder="1"/>
    <xf numFmtId="176" fontId="3" fillId="4" borderId="60" xfId="1" applyNumberFormat="1" applyFill="1" applyBorder="1"/>
    <xf numFmtId="176" fontId="3" fillId="3" borderId="61" xfId="1" applyNumberFormat="1" applyFill="1" applyBorder="1"/>
    <xf numFmtId="176" fontId="3" fillId="5" borderId="45" xfId="1" applyNumberFormat="1" applyFill="1" applyBorder="1"/>
    <xf numFmtId="176" fontId="3" fillId="4" borderId="62" xfId="1" applyNumberFormat="1" applyFill="1" applyBorder="1"/>
    <xf numFmtId="176" fontId="3" fillId="3" borderId="63" xfId="1" applyNumberFormat="1" applyFill="1" applyBorder="1"/>
    <xf numFmtId="176" fontId="3" fillId="5" borderId="47" xfId="1" applyNumberFormat="1" applyFill="1" applyBorder="1"/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vertical="center"/>
    </xf>
    <xf numFmtId="0" fontId="5" fillId="7" borderId="38" xfId="1" applyFont="1" applyFill="1" applyBorder="1" applyAlignment="1">
      <alignment vertical="center"/>
    </xf>
    <xf numFmtId="0" fontId="5" fillId="5" borderId="16" xfId="1" applyFont="1" applyFill="1" applyBorder="1" applyAlignment="1">
      <alignment horizontal="center"/>
    </xf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vertical="center"/>
    </xf>
    <xf numFmtId="0" fontId="5" fillId="0" borderId="38" xfId="1" applyFont="1" applyFill="1" applyBorder="1" applyAlignment="1">
      <alignment horizontal="right" vertical="center"/>
    </xf>
    <xf numFmtId="0" fontId="5" fillId="0" borderId="38" xfId="1" applyFont="1" applyFill="1" applyBorder="1" applyAlignment="1">
      <alignment horizontal="center" vertical="center" shrinkToFit="1"/>
    </xf>
    <xf numFmtId="0" fontId="9" fillId="0" borderId="16" xfId="0" applyFont="1" applyFill="1" applyBorder="1" applyAlignment="1">
      <alignment horizontal="center" vertical="center"/>
    </xf>
    <xf numFmtId="0" fontId="0" fillId="12" borderId="56" xfId="0" applyFill="1" applyBorder="1" applyAlignment="1">
      <alignment horizontal="center" vertical="center"/>
    </xf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vertical="center"/>
    </xf>
    <xf numFmtId="0" fontId="5" fillId="0" borderId="49" xfId="1" applyFont="1" applyFill="1" applyBorder="1" applyAlignment="1">
      <alignment horizontal="center"/>
    </xf>
    <xf numFmtId="0" fontId="15" fillId="0" borderId="0" xfId="0" applyFont="1">
      <alignment vertical="center"/>
    </xf>
    <xf numFmtId="0" fontId="3" fillId="0" borderId="0" xfId="1" applyFont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17" xfId="1" applyFont="1" applyFill="1" applyBorder="1" applyAlignment="1">
      <alignment horizontal="center" vertical="center" wrapText="1"/>
    </xf>
    <xf numFmtId="0" fontId="3" fillId="0" borderId="17" xfId="1" applyFont="1" applyFill="1" applyBorder="1" applyAlignment="1">
      <alignment horizontal="center" vertical="center" shrinkToFi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 vertical="top"/>
    </xf>
    <xf numFmtId="0" fontId="3" fillId="0" borderId="0" xfId="1" applyFont="1" applyFill="1" applyBorder="1" applyAlignment="1"/>
    <xf numFmtId="176" fontId="3" fillId="0" borderId="4" xfId="1" applyNumberFormat="1" applyFont="1" applyFill="1" applyBorder="1"/>
    <xf numFmtId="9" fontId="3" fillId="0" borderId="25" xfId="1" applyNumberFormat="1" applyFont="1" applyFill="1" applyBorder="1"/>
    <xf numFmtId="9" fontId="3" fillId="0" borderId="42" xfId="1" applyNumberFormat="1" applyFont="1" applyFill="1" applyBorder="1"/>
    <xf numFmtId="176" fontId="3" fillId="0" borderId="19" xfId="1" applyNumberFormat="1" applyFont="1" applyFill="1" applyBorder="1"/>
    <xf numFmtId="9" fontId="3" fillId="0" borderId="52" xfId="1" applyNumberFormat="1" applyFont="1" applyFill="1" applyBorder="1"/>
    <xf numFmtId="0" fontId="3" fillId="0" borderId="0" xfId="1" applyFont="1" applyBorder="1" applyAlignment="1"/>
    <xf numFmtId="0" fontId="9" fillId="0" borderId="0" xfId="0" applyFont="1" applyBorder="1" applyAlignment="1">
      <alignment vertical="center"/>
    </xf>
    <xf numFmtId="9" fontId="3" fillId="0" borderId="26" xfId="1" applyNumberFormat="1" applyFont="1" applyFill="1" applyBorder="1"/>
    <xf numFmtId="9" fontId="3" fillId="0" borderId="27" xfId="1" applyNumberFormat="1" applyFont="1" applyFill="1" applyBorder="1"/>
    <xf numFmtId="9" fontId="3" fillId="0" borderId="43" xfId="1" applyNumberFormat="1" applyFont="1" applyFill="1" applyBorder="1"/>
    <xf numFmtId="0" fontId="9" fillId="0" borderId="56" xfId="0" applyFont="1" applyFill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6" fillId="0" borderId="56" xfId="0" applyFont="1" applyBorder="1">
      <alignment vertical="center"/>
    </xf>
    <xf numFmtId="0" fontId="16" fillId="5" borderId="56" xfId="0" applyFont="1" applyFill="1" applyBorder="1" applyAlignment="1">
      <alignment horizontal="center" vertical="center"/>
    </xf>
    <xf numFmtId="0" fontId="16" fillId="4" borderId="56" xfId="0" applyFont="1" applyFill="1" applyBorder="1" applyAlignment="1">
      <alignment horizontal="center" vertical="center"/>
    </xf>
    <xf numFmtId="0" fontId="16" fillId="0" borderId="56" xfId="0" applyFont="1" applyFill="1" applyBorder="1">
      <alignment vertical="center"/>
    </xf>
    <xf numFmtId="0" fontId="9" fillId="0" borderId="56" xfId="0" applyFont="1" applyBorder="1" applyAlignment="1">
      <alignment horizontal="center" vertical="center"/>
    </xf>
    <xf numFmtId="0" fontId="16" fillId="0" borderId="56" xfId="0" applyFont="1" applyFill="1" applyBorder="1" applyAlignment="1">
      <alignment horizontal="center" vertical="center"/>
    </xf>
    <xf numFmtId="0" fontId="9" fillId="9" borderId="56" xfId="0" applyFont="1" applyFill="1" applyBorder="1" applyAlignment="1">
      <alignment horizontal="center" vertical="center"/>
    </xf>
    <xf numFmtId="0" fontId="5" fillId="0" borderId="56" xfId="1" applyFont="1" applyFill="1" applyBorder="1" applyAlignment="1">
      <alignment shrinkToFit="1"/>
    </xf>
    <xf numFmtId="0" fontId="5" fillId="0" borderId="38" xfId="1" applyFont="1" applyFill="1" applyBorder="1" applyAlignment="1">
      <alignment horizontal="right" vertical="center"/>
    </xf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vertical="center"/>
    </xf>
    <xf numFmtId="0" fontId="5" fillId="0" borderId="38" xfId="1" applyFont="1" applyFill="1" applyBorder="1" applyAlignment="1">
      <alignment horizontal="center" vertical="center" shrinkToFit="1"/>
    </xf>
    <xf numFmtId="0" fontId="5" fillId="0" borderId="38" xfId="1" applyFont="1" applyFill="1" applyBorder="1" applyAlignment="1">
      <alignment horizontal="center" vertical="center" wrapText="1" shrinkToFit="1"/>
    </xf>
    <xf numFmtId="0" fontId="13" fillId="0" borderId="0" xfId="0" applyFont="1" applyFill="1">
      <alignment vertical="center"/>
    </xf>
    <xf numFmtId="0" fontId="5" fillId="0" borderId="55" xfId="1" applyFont="1" applyFill="1" applyBorder="1" applyAlignment="1">
      <alignment horizontal="center" vertical="center" shrinkToFit="1"/>
    </xf>
    <xf numFmtId="0" fontId="5" fillId="0" borderId="57" xfId="1" applyFont="1" applyFill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0" fillId="12" borderId="56" xfId="0" applyFill="1" applyBorder="1" applyAlignment="1">
      <alignment horizontal="center" vertical="center" shrinkToFit="1"/>
    </xf>
    <xf numFmtId="0" fontId="0" fillId="0" borderId="56" xfId="0" applyFill="1" applyBorder="1" applyAlignment="1">
      <alignment horizontal="center" vertical="center" shrinkToFit="1"/>
    </xf>
    <xf numFmtId="0" fontId="9" fillId="0" borderId="56" xfId="0" applyFont="1" applyFill="1" applyBorder="1" applyAlignment="1">
      <alignment horizontal="center" vertical="center" shrinkToFit="1"/>
    </xf>
    <xf numFmtId="0" fontId="16" fillId="0" borderId="56" xfId="0" applyFont="1" applyBorder="1" applyAlignment="1">
      <alignment horizontal="center" vertical="center" shrinkToFit="1"/>
    </xf>
    <xf numFmtId="0" fontId="0" fillId="0" borderId="56" xfId="0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 shrinkToFit="1"/>
    </xf>
    <xf numFmtId="0" fontId="8" fillId="0" borderId="56" xfId="1" applyFont="1" applyFill="1" applyBorder="1" applyAlignment="1">
      <alignment shrinkToFit="1"/>
    </xf>
    <xf numFmtId="0" fontId="0" fillId="0" borderId="56" xfId="0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>
      <alignment vertical="center"/>
    </xf>
    <xf numFmtId="9" fontId="0" fillId="0" borderId="0" xfId="0" applyNumberFormat="1" applyFill="1">
      <alignment vertical="center"/>
    </xf>
    <xf numFmtId="0" fontId="9" fillId="3" borderId="56" xfId="0" applyFont="1" applyFill="1" applyBorder="1" applyAlignment="1">
      <alignment horizontal="center" vertical="center"/>
    </xf>
    <xf numFmtId="0" fontId="5" fillId="4" borderId="34" xfId="1" applyFont="1" applyFill="1" applyBorder="1" applyAlignment="1">
      <alignment horizontal="center"/>
    </xf>
    <xf numFmtId="0" fontId="3" fillId="0" borderId="17" xfId="1" applyFill="1" applyBorder="1" applyAlignment="1">
      <alignment horizontal="center" vertical="center" wrapText="1"/>
    </xf>
    <xf numFmtId="0" fontId="9" fillId="2" borderId="56" xfId="0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vertical="center"/>
    </xf>
    <xf numFmtId="0" fontId="5" fillId="0" borderId="38" xfId="1" applyFont="1" applyFill="1" applyBorder="1" applyAlignment="1">
      <alignment horizontal="right" vertical="center"/>
    </xf>
    <xf numFmtId="0" fontId="9" fillId="0" borderId="16" xfId="0" applyFont="1" applyFill="1" applyBorder="1" applyAlignment="1">
      <alignment vertical="center"/>
    </xf>
    <xf numFmtId="0" fontId="3" fillId="0" borderId="17" xfId="1" applyFont="1" applyFill="1" applyBorder="1" applyAlignment="1">
      <alignment horizontal="center" vertical="center" wrapText="1"/>
    </xf>
    <xf numFmtId="0" fontId="5" fillId="0" borderId="38" xfId="1" applyFont="1" applyFill="1" applyBorder="1" applyAlignment="1">
      <alignment horizontal="center" vertical="center" shrinkToFit="1"/>
    </xf>
    <xf numFmtId="0" fontId="5" fillId="0" borderId="38" xfId="1" applyFont="1" applyFill="1" applyBorder="1" applyAlignment="1">
      <alignment horizontal="center" vertical="center" wrapText="1" shrinkToFit="1"/>
    </xf>
    <xf numFmtId="0" fontId="5" fillId="0" borderId="30" xfId="1" applyFont="1" applyFill="1" applyBorder="1" applyAlignment="1">
      <alignment wrapText="1" shrinkToFit="1"/>
    </xf>
    <xf numFmtId="5" fontId="0" fillId="0" borderId="0" xfId="0" applyNumberFormat="1" applyAlignment="1">
      <alignment horizontal="center" vertical="center"/>
    </xf>
    <xf numFmtId="0" fontId="0" fillId="0" borderId="56" xfId="0" quotePrefix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3" borderId="56" xfId="0" applyFill="1" applyBorder="1" applyAlignment="1">
      <alignment horizontal="center" vertical="center"/>
    </xf>
    <xf numFmtId="0" fontId="0" fillId="14" borderId="56" xfId="0" applyFill="1" applyBorder="1" applyAlignment="1">
      <alignment horizontal="center" vertical="center"/>
    </xf>
    <xf numFmtId="0" fontId="5" fillId="0" borderId="38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vertical="center"/>
    </xf>
    <xf numFmtId="0" fontId="5" fillId="0" borderId="16" xfId="1" applyFont="1" applyFill="1" applyBorder="1" applyAlignment="1">
      <alignment vertical="center"/>
    </xf>
    <xf numFmtId="0" fontId="3" fillId="0" borderId="17" xfId="1" applyFont="1" applyFill="1" applyBorder="1" applyAlignment="1">
      <alignment horizontal="center" vertical="center" wrapText="1"/>
    </xf>
    <xf numFmtId="0" fontId="5" fillId="11" borderId="0" xfId="1" applyFont="1" applyFill="1" applyBorder="1" applyAlignment="1">
      <alignment horizontal="center"/>
    </xf>
    <xf numFmtId="0" fontId="5" fillId="0" borderId="39" xfId="1" applyFont="1" applyFill="1" applyBorder="1" applyAlignment="1">
      <alignment wrapText="1" shrinkToFit="1"/>
    </xf>
    <xf numFmtId="0" fontId="5" fillId="11" borderId="0" xfId="1" applyFont="1" applyFill="1" applyBorder="1" applyAlignment="1">
      <alignment horizontal="left"/>
    </xf>
    <xf numFmtId="0" fontId="17" fillId="0" borderId="0" xfId="1" applyFont="1" applyFill="1" applyBorder="1" applyAlignment="1">
      <alignment horizontal="left"/>
    </xf>
    <xf numFmtId="0" fontId="5" fillId="2" borderId="39" xfId="1" applyFont="1" applyFill="1" applyBorder="1" applyAlignment="1">
      <alignment shrinkToFit="1"/>
    </xf>
    <xf numFmtId="0" fontId="5" fillId="2" borderId="28" xfId="1" applyFont="1" applyFill="1" applyBorder="1" applyAlignment="1">
      <alignment shrinkToFit="1"/>
    </xf>
    <xf numFmtId="0" fontId="5" fillId="2" borderId="30" xfId="1" applyFont="1" applyFill="1" applyBorder="1" applyAlignment="1">
      <alignment shrinkToFit="1"/>
    </xf>
    <xf numFmtId="0" fontId="5" fillId="0" borderId="38" xfId="1" applyFont="1" applyFill="1" applyBorder="1" applyAlignment="1">
      <alignment horizontal="right" vertical="center"/>
    </xf>
    <xf numFmtId="0" fontId="5" fillId="0" borderId="38" xfId="1" applyFont="1" applyFill="1" applyBorder="1" applyAlignment="1">
      <alignment vertical="center"/>
    </xf>
    <xf numFmtId="0" fontId="5" fillId="11" borderId="29" xfId="1" applyFont="1" applyFill="1" applyBorder="1"/>
    <xf numFmtId="0" fontId="5" fillId="11" borderId="16" xfId="1" applyFont="1" applyFill="1" applyBorder="1"/>
    <xf numFmtId="0" fontId="5" fillId="11" borderId="40" xfId="1" applyFont="1" applyFill="1" applyBorder="1"/>
    <xf numFmtId="0" fontId="0" fillId="12" borderId="56" xfId="0" applyFill="1" applyBorder="1" applyAlignment="1">
      <alignment horizontal="center" vertical="center"/>
    </xf>
    <xf numFmtId="0" fontId="0" fillId="12" borderId="56" xfId="0" applyFill="1" applyBorder="1" applyAlignment="1">
      <alignment horizontal="center" vertical="center" wrapText="1"/>
    </xf>
    <xf numFmtId="0" fontId="0" fillId="12" borderId="56" xfId="0" applyFill="1" applyBorder="1" applyAlignment="1">
      <alignment vertical="center"/>
    </xf>
    <xf numFmtId="0" fontId="5" fillId="0" borderId="49" xfId="1" applyFont="1" applyFill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5" fillId="0" borderId="38" xfId="1" applyFont="1" applyFill="1" applyBorder="1" applyAlignment="1">
      <alignment horizontal="right" vertical="center"/>
    </xf>
    <xf numFmtId="0" fontId="9" fillId="0" borderId="16" xfId="0" applyFont="1" applyBorder="1" applyAlignment="1">
      <alignment horizontal="right" vertical="center"/>
    </xf>
    <xf numFmtId="0" fontId="5" fillId="0" borderId="38" xfId="1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3" fillId="0" borderId="19" xfId="1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5" fillId="0" borderId="19" xfId="1" applyFont="1" applyFill="1" applyBorder="1" applyAlignment="1">
      <alignment horizontal="center" vertical="center" wrapText="1"/>
    </xf>
    <xf numFmtId="0" fontId="5" fillId="0" borderId="22" xfId="1" applyFont="1" applyFill="1" applyBorder="1" applyAlignment="1">
      <alignment horizontal="center" vertical="center" wrapText="1"/>
    </xf>
    <xf numFmtId="0" fontId="3" fillId="0" borderId="20" xfId="1" applyFont="1" applyFill="1" applyBorder="1" applyAlignment="1">
      <alignment horizontal="center" vertical="center" wrapText="1"/>
    </xf>
    <xf numFmtId="0" fontId="5" fillId="0" borderId="16" xfId="1" applyFont="1" applyFill="1" applyBorder="1" applyAlignment="1">
      <alignment horizontal="center" vertical="center"/>
    </xf>
    <xf numFmtId="0" fontId="5" fillId="0" borderId="10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5" fillId="0" borderId="38" xfId="1" applyFont="1" applyFill="1" applyBorder="1" applyAlignment="1">
      <alignment vertical="center"/>
    </xf>
    <xf numFmtId="0" fontId="5" fillId="0" borderId="16" xfId="1" applyFont="1" applyFill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5" fillId="7" borderId="38" xfId="1" applyFont="1" applyFill="1" applyBorder="1" applyAlignment="1">
      <alignment vertical="center"/>
    </xf>
    <xf numFmtId="0" fontId="5" fillId="7" borderId="16" xfId="1" applyFont="1" applyFill="1" applyBorder="1" applyAlignment="1">
      <alignment vertical="center"/>
    </xf>
    <xf numFmtId="0" fontId="9" fillId="0" borderId="16" xfId="0" applyFont="1" applyFill="1" applyBorder="1" applyAlignment="1">
      <alignment vertical="center"/>
    </xf>
    <xf numFmtId="0" fontId="5" fillId="0" borderId="38" xfId="1" applyFont="1" applyFill="1" applyBorder="1" applyAlignment="1">
      <alignment horizontal="center" vertical="center" wrapText="1" shrinkToFit="1"/>
    </xf>
    <xf numFmtId="0" fontId="9" fillId="0" borderId="16" xfId="0" applyFont="1" applyBorder="1" applyAlignment="1">
      <alignment horizontal="center" vertical="center" shrinkToFit="1"/>
    </xf>
    <xf numFmtId="0" fontId="5" fillId="0" borderId="38" xfId="1" applyFont="1" applyFill="1" applyBorder="1" applyAlignment="1">
      <alignment horizontal="center" vertical="center" shrinkToFit="1"/>
    </xf>
    <xf numFmtId="0" fontId="7" fillId="0" borderId="10" xfId="1" applyFont="1" applyFill="1" applyBorder="1" applyAlignment="1">
      <alignment horizontal="center" vertical="center" textRotation="255" wrapText="1"/>
    </xf>
    <xf numFmtId="0" fontId="7" fillId="0" borderId="16" xfId="1" applyFont="1" applyFill="1" applyBorder="1" applyAlignment="1">
      <alignment horizontal="center" vertical="center" textRotation="255" wrapText="1"/>
    </xf>
    <xf numFmtId="0" fontId="7" fillId="0" borderId="17" xfId="1" applyFont="1" applyFill="1" applyBorder="1" applyAlignment="1">
      <alignment horizontal="center" vertical="center" textRotation="255" wrapText="1"/>
    </xf>
    <xf numFmtId="0" fontId="7" fillId="0" borderId="16" xfId="1" applyFont="1" applyBorder="1" applyAlignment="1">
      <alignment horizontal="center" vertical="center" textRotation="255" wrapText="1"/>
    </xf>
    <xf numFmtId="0" fontId="7" fillId="0" borderId="17" xfId="1" applyFont="1" applyBorder="1" applyAlignment="1">
      <alignment horizontal="center" vertical="center" textRotation="255" wrapText="1"/>
    </xf>
    <xf numFmtId="0" fontId="7" fillId="0" borderId="10" xfId="1" applyFont="1" applyBorder="1" applyAlignment="1">
      <alignment horizontal="center" vertical="center" textRotation="255" wrapText="1"/>
    </xf>
    <xf numFmtId="0" fontId="5" fillId="0" borderId="18" xfId="1" applyFont="1" applyBorder="1" applyAlignment="1">
      <alignment horizontal="center" vertical="center" shrinkToFit="1"/>
    </xf>
    <xf numFmtId="0" fontId="3" fillId="0" borderId="21" xfId="1" applyFont="1" applyBorder="1" applyAlignment="1">
      <alignment horizontal="center" vertical="center" shrinkToFit="1"/>
    </xf>
    <xf numFmtId="0" fontId="5" fillId="5" borderId="38" xfId="1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5" fillId="5" borderId="16" xfId="1" applyFont="1" applyFill="1" applyBorder="1" applyAlignment="1">
      <alignment horizontal="center" vertical="center"/>
    </xf>
    <xf numFmtId="0" fontId="5" fillId="0" borderId="10" xfId="1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 shrinkToFit="1"/>
    </xf>
    <xf numFmtId="0" fontId="5" fillId="0" borderId="10" xfId="1" applyFont="1" applyFill="1" applyBorder="1" applyAlignment="1">
      <alignment horizontal="center" vertical="center" wrapText="1"/>
    </xf>
    <xf numFmtId="0" fontId="3" fillId="0" borderId="17" xfId="1" applyFont="1" applyFill="1" applyBorder="1" applyAlignment="1">
      <alignment horizontal="center" vertical="center" wrapText="1"/>
    </xf>
    <xf numFmtId="0" fontId="3" fillId="0" borderId="19" xfId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7" borderId="40" xfId="0" applyFill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0" xfId="0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3" fillId="0" borderId="10" xfId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" fillId="0" borderId="20" xfId="1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/>
    </xf>
    <xf numFmtId="0" fontId="3" fillId="0" borderId="17" xfId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shrinkToFit="1"/>
    </xf>
    <xf numFmtId="0" fontId="0" fillId="5" borderId="16" xfId="0" applyFill="1" applyBorder="1" applyAlignment="1">
      <alignment horizontal="center" vertical="center"/>
    </xf>
    <xf numFmtId="0" fontId="5" fillId="0" borderId="18" xfId="1" applyFont="1" applyFill="1" applyBorder="1" applyAlignment="1">
      <alignment horizontal="center" vertical="center" shrinkToFit="1"/>
    </xf>
    <xf numFmtId="0" fontId="3" fillId="0" borderId="21" xfId="1" applyFill="1" applyBorder="1" applyAlignment="1">
      <alignment horizontal="center" vertical="center" shrinkToFit="1"/>
    </xf>
    <xf numFmtId="0" fontId="3" fillId="0" borderId="21" xfId="1" applyFont="1" applyFill="1" applyBorder="1" applyAlignment="1">
      <alignment horizontal="center" vertical="center" shrinkToFit="1"/>
    </xf>
    <xf numFmtId="0" fontId="5" fillId="11" borderId="39" xfId="1" applyFont="1" applyFill="1" applyBorder="1" applyAlignment="1">
      <alignment shrinkToFit="1"/>
    </xf>
    <xf numFmtId="0" fontId="5" fillId="11" borderId="40" xfId="1" applyFont="1" applyFill="1" applyBorder="1" applyAlignment="1">
      <alignment horizontal="center"/>
    </xf>
    <xf numFmtId="0" fontId="5" fillId="11" borderId="32" xfId="1" applyFont="1" applyFill="1" applyBorder="1" applyAlignment="1">
      <alignment horizontal="center"/>
    </xf>
    <xf numFmtId="0" fontId="5" fillId="11" borderId="41" xfId="1" applyFont="1" applyFill="1" applyBorder="1" applyAlignment="1">
      <alignment horizontal="center"/>
    </xf>
    <xf numFmtId="0" fontId="5" fillId="11" borderId="41" xfId="1" applyFont="1" applyFill="1" applyBorder="1"/>
    <xf numFmtId="0" fontId="5" fillId="11" borderId="31" xfId="1" applyFont="1" applyFill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FFCC"/>
      <color rgb="FFFFCCFF"/>
      <color rgb="FFCCFFFF"/>
      <color rgb="FFCCFFCC"/>
      <color rgb="FFFFFF99"/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129540</xdr:colOff>
      <xdr:row>31</xdr:row>
      <xdr:rowOff>53340</xdr:rowOff>
    </xdr:from>
    <xdr:to>
      <xdr:col>21</xdr:col>
      <xdr:colOff>647700</xdr:colOff>
      <xdr:row>46</xdr:row>
      <xdr:rowOff>83820</xdr:rowOff>
    </xdr:to>
    <xdr:sp macro="" textlink="">
      <xdr:nvSpPr>
        <xdr:cNvPr id="2" name="テキスト ボックス 1"/>
        <xdr:cNvSpPr txBox="1"/>
      </xdr:nvSpPr>
      <xdr:spPr>
        <a:xfrm>
          <a:off x="13853160" y="5646420"/>
          <a:ext cx="1318260" cy="2545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徳光・宮崎で調整</a:t>
          </a:r>
        </a:p>
      </xdr:txBody>
    </xdr:sp>
    <xdr:clientData/>
  </xdr:twoCellAnchor>
  <xdr:twoCellAnchor>
    <xdr:from>
      <xdr:col>20</xdr:col>
      <xdr:colOff>53340</xdr:colOff>
      <xdr:row>59</xdr:row>
      <xdr:rowOff>45720</xdr:rowOff>
    </xdr:from>
    <xdr:to>
      <xdr:col>21</xdr:col>
      <xdr:colOff>723900</xdr:colOff>
      <xdr:row>68</xdr:row>
      <xdr:rowOff>129540</xdr:rowOff>
    </xdr:to>
    <xdr:sp macro="" textlink="">
      <xdr:nvSpPr>
        <xdr:cNvPr id="3" name="テキスト ボックス 2"/>
        <xdr:cNvSpPr txBox="1"/>
      </xdr:nvSpPr>
      <xdr:spPr>
        <a:xfrm>
          <a:off x="13776960" y="10332720"/>
          <a:ext cx="1470660" cy="1592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天神一般で調整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148"/>
  <sheetViews>
    <sheetView view="pageBreakPreview" zoomScaleNormal="100" zoomScaleSheetLayoutView="100" workbookViewId="0">
      <pane xSplit="5" ySplit="3" topLeftCell="M78" activePane="bottomRight" state="frozen"/>
      <selection pane="topRight" activeCell="F1" sqref="F1"/>
      <selection pane="bottomLeft" activeCell="A4" sqref="A4"/>
      <selection pane="bottomRight" activeCell="V95" sqref="V95"/>
    </sheetView>
  </sheetViews>
  <sheetFormatPr defaultRowHeight="13.2"/>
  <cols>
    <col min="1" max="1" width="1.77734375" customWidth="1"/>
    <col min="2" max="2" width="11.5546875" style="189" customWidth="1"/>
    <col min="3" max="3" width="13.88671875" bestFit="1" customWidth="1"/>
    <col min="4" max="4" width="16.44140625" style="279" bestFit="1" customWidth="1"/>
    <col min="5" max="5" width="26.88671875" customWidth="1"/>
    <col min="6" max="7" width="10.5546875" style="189" bestFit="1" customWidth="1"/>
    <col min="8" max="13" width="8.88671875" customWidth="1"/>
    <col min="14" max="18" width="8.88671875" style="189"/>
    <col min="19" max="19" width="8.88671875" style="289"/>
    <col min="20" max="20" width="1.77734375" customWidth="1"/>
    <col min="21" max="22" width="11.6640625" style="189" bestFit="1" customWidth="1"/>
  </cols>
  <sheetData>
    <row r="1" spans="1:22" ht="14.4">
      <c r="A1" s="276" t="s">
        <v>137</v>
      </c>
    </row>
    <row r="2" spans="1:22">
      <c r="B2" s="327" t="s">
        <v>122</v>
      </c>
      <c r="C2" s="327" t="s">
        <v>155</v>
      </c>
      <c r="D2" s="327"/>
      <c r="E2" s="327" t="s">
        <v>121</v>
      </c>
      <c r="F2" s="327" t="s">
        <v>138</v>
      </c>
      <c r="G2" s="327" t="s">
        <v>125</v>
      </c>
      <c r="H2" s="327" t="s">
        <v>89</v>
      </c>
      <c r="I2" s="327"/>
      <c r="J2" s="327"/>
      <c r="K2" s="327"/>
      <c r="L2" s="327"/>
      <c r="M2" s="327"/>
      <c r="N2" s="327" t="s">
        <v>164</v>
      </c>
      <c r="O2" s="327"/>
      <c r="P2" s="327"/>
      <c r="Q2" s="327"/>
      <c r="R2" s="327"/>
      <c r="S2" s="327" t="s">
        <v>341</v>
      </c>
      <c r="U2" s="328" t="s">
        <v>402</v>
      </c>
      <c r="V2" s="327" t="s">
        <v>278</v>
      </c>
    </row>
    <row r="3" spans="1:22" ht="43.2">
      <c r="B3" s="327"/>
      <c r="C3" s="239" t="s">
        <v>156</v>
      </c>
      <c r="D3" s="280" t="s">
        <v>157</v>
      </c>
      <c r="E3" s="327"/>
      <c r="F3" s="327"/>
      <c r="G3" s="327"/>
      <c r="H3" s="201" t="s">
        <v>123</v>
      </c>
      <c r="I3" s="202" t="s">
        <v>124</v>
      </c>
      <c r="J3" s="202" t="s">
        <v>126</v>
      </c>
      <c r="K3" s="202" t="s">
        <v>263</v>
      </c>
      <c r="L3" s="202" t="s">
        <v>264</v>
      </c>
      <c r="M3" s="202" t="s">
        <v>127</v>
      </c>
      <c r="N3" s="203" t="s">
        <v>123</v>
      </c>
      <c r="O3" s="204" t="s">
        <v>124</v>
      </c>
      <c r="P3" s="202" t="s">
        <v>126</v>
      </c>
      <c r="Q3" s="204" t="s">
        <v>265</v>
      </c>
      <c r="R3" s="202" t="s">
        <v>264</v>
      </c>
      <c r="S3" s="329"/>
      <c r="U3" s="327"/>
      <c r="V3" s="327"/>
    </row>
    <row r="4" spans="1:22">
      <c r="B4" s="267">
        <v>1</v>
      </c>
      <c r="C4" s="191" t="s">
        <v>160</v>
      </c>
      <c r="D4" s="281" t="s">
        <v>141</v>
      </c>
      <c r="E4" s="192" t="s">
        <v>129</v>
      </c>
      <c r="F4" s="264" t="s">
        <v>89</v>
      </c>
      <c r="G4" s="265" t="s">
        <v>28</v>
      </c>
      <c r="H4" s="262">
        <v>2</v>
      </c>
      <c r="I4" s="262">
        <v>2</v>
      </c>
      <c r="J4" s="262">
        <v>2</v>
      </c>
      <c r="K4" s="268">
        <v>2</v>
      </c>
      <c r="L4" s="268">
        <v>2</v>
      </c>
      <c r="M4" s="268">
        <v>2</v>
      </c>
      <c r="N4" s="268">
        <v>2</v>
      </c>
      <c r="O4" s="268">
        <v>2</v>
      </c>
      <c r="P4" s="268">
        <v>2</v>
      </c>
      <c r="Q4" s="268">
        <v>2</v>
      </c>
      <c r="R4" s="268">
        <v>2</v>
      </c>
      <c r="S4" s="265" t="s">
        <v>342</v>
      </c>
      <c r="U4" s="306" t="s">
        <v>394</v>
      </c>
      <c r="V4" s="306" t="s">
        <v>394</v>
      </c>
    </row>
    <row r="5" spans="1:22">
      <c r="B5" s="267">
        <v>2</v>
      </c>
      <c r="C5" s="191" t="s">
        <v>160</v>
      </c>
      <c r="D5" s="281" t="s">
        <v>141</v>
      </c>
      <c r="E5" s="192" t="s">
        <v>130</v>
      </c>
      <c r="F5" s="264" t="s">
        <v>89</v>
      </c>
      <c r="G5" s="265" t="s">
        <v>28</v>
      </c>
      <c r="H5" s="262">
        <v>2</v>
      </c>
      <c r="I5" s="262">
        <v>2</v>
      </c>
      <c r="J5" s="262">
        <v>2</v>
      </c>
      <c r="K5" s="268">
        <v>2</v>
      </c>
      <c r="L5" s="268">
        <v>2</v>
      </c>
      <c r="M5" s="269">
        <v>0</v>
      </c>
      <c r="N5" s="268">
        <v>2</v>
      </c>
      <c r="O5" s="268">
        <v>2</v>
      </c>
      <c r="P5" s="268">
        <v>2</v>
      </c>
      <c r="Q5" s="268">
        <v>2</v>
      </c>
      <c r="R5" s="268">
        <v>2</v>
      </c>
      <c r="S5" s="265" t="s">
        <v>342</v>
      </c>
      <c r="U5" s="306" t="s">
        <v>394</v>
      </c>
      <c r="V5" s="306" t="s">
        <v>394</v>
      </c>
    </row>
    <row r="6" spans="1:22">
      <c r="B6" s="267">
        <v>3</v>
      </c>
      <c r="C6" s="191" t="s">
        <v>160</v>
      </c>
      <c r="D6" s="281" t="s">
        <v>141</v>
      </c>
      <c r="E6" s="192" t="s">
        <v>133</v>
      </c>
      <c r="F6" s="264" t="s">
        <v>89</v>
      </c>
      <c r="G6" s="265" t="s">
        <v>28</v>
      </c>
      <c r="H6" s="269">
        <v>0</v>
      </c>
      <c r="I6" s="262">
        <v>2</v>
      </c>
      <c r="J6" s="262">
        <v>2</v>
      </c>
      <c r="K6" s="269">
        <v>0</v>
      </c>
      <c r="L6" s="268">
        <v>2</v>
      </c>
      <c r="M6" s="269">
        <v>0</v>
      </c>
      <c r="N6" s="269">
        <v>0</v>
      </c>
      <c r="O6" s="268">
        <v>2</v>
      </c>
      <c r="P6" s="268">
        <v>2</v>
      </c>
      <c r="Q6" s="269">
        <v>0</v>
      </c>
      <c r="R6" s="268">
        <v>2</v>
      </c>
      <c r="S6" s="265" t="s">
        <v>342</v>
      </c>
      <c r="U6" s="306" t="s">
        <v>394</v>
      </c>
      <c r="V6" s="306" t="s">
        <v>394</v>
      </c>
    </row>
    <row r="7" spans="1:22">
      <c r="B7" s="267">
        <v>4</v>
      </c>
      <c r="C7" s="191" t="s">
        <v>160</v>
      </c>
      <c r="D7" s="281" t="s">
        <v>141</v>
      </c>
      <c r="E7" s="192" t="s">
        <v>134</v>
      </c>
      <c r="F7" s="264" t="s">
        <v>89</v>
      </c>
      <c r="G7" s="265" t="s">
        <v>28</v>
      </c>
      <c r="H7" s="269">
        <v>0</v>
      </c>
      <c r="I7" s="269">
        <v>0</v>
      </c>
      <c r="J7" s="262">
        <v>2</v>
      </c>
      <c r="K7" s="269">
        <v>0</v>
      </c>
      <c r="L7" s="269">
        <v>0</v>
      </c>
      <c r="M7" s="269">
        <v>0</v>
      </c>
      <c r="N7" s="269">
        <v>0</v>
      </c>
      <c r="O7" s="269">
        <v>0</v>
      </c>
      <c r="P7" s="268">
        <v>2</v>
      </c>
      <c r="Q7" s="269">
        <v>0</v>
      </c>
      <c r="R7" s="269">
        <v>0</v>
      </c>
      <c r="S7" s="265" t="s">
        <v>342</v>
      </c>
      <c r="U7" s="306" t="s">
        <v>394</v>
      </c>
      <c r="V7" s="306" t="s">
        <v>394</v>
      </c>
    </row>
    <row r="8" spans="1:22">
      <c r="B8" s="267">
        <v>5</v>
      </c>
      <c r="C8" s="191" t="s">
        <v>160</v>
      </c>
      <c r="D8" s="281" t="s">
        <v>142</v>
      </c>
      <c r="E8" s="192" t="s">
        <v>131</v>
      </c>
      <c r="F8" s="193" t="s">
        <v>89</v>
      </c>
      <c r="G8" s="194" t="s">
        <v>39</v>
      </c>
      <c r="H8" s="268">
        <v>2</v>
      </c>
      <c r="I8" s="268">
        <v>2</v>
      </c>
      <c r="J8" s="268">
        <v>2</v>
      </c>
      <c r="K8" s="261">
        <v>2</v>
      </c>
      <c r="L8" s="269">
        <v>0</v>
      </c>
      <c r="M8" s="268">
        <v>2</v>
      </c>
      <c r="N8" s="269">
        <v>0</v>
      </c>
      <c r="O8" s="269">
        <v>0</v>
      </c>
      <c r="P8" s="269">
        <v>0</v>
      </c>
      <c r="Q8" s="269">
        <v>0</v>
      </c>
      <c r="R8" s="269">
        <v>0</v>
      </c>
      <c r="S8" s="293" t="s">
        <v>343</v>
      </c>
      <c r="U8" s="306" t="s">
        <v>394</v>
      </c>
      <c r="V8" s="306" t="s">
        <v>394</v>
      </c>
    </row>
    <row r="9" spans="1:22">
      <c r="B9" s="267">
        <v>6</v>
      </c>
      <c r="C9" s="191" t="s">
        <v>160</v>
      </c>
      <c r="D9" s="281" t="s">
        <v>142</v>
      </c>
      <c r="E9" s="192" t="s">
        <v>132</v>
      </c>
      <c r="F9" s="193" t="s">
        <v>89</v>
      </c>
      <c r="G9" s="194" t="s">
        <v>39</v>
      </c>
      <c r="H9" s="269">
        <v>0</v>
      </c>
      <c r="I9" s="268">
        <v>2</v>
      </c>
      <c r="J9" s="268">
        <v>2</v>
      </c>
      <c r="K9" s="269">
        <v>0</v>
      </c>
      <c r="L9" s="269">
        <v>0</v>
      </c>
      <c r="M9" s="269">
        <v>0</v>
      </c>
      <c r="N9" s="269">
        <v>0</v>
      </c>
      <c r="O9" s="269">
        <v>0</v>
      </c>
      <c r="P9" s="269">
        <v>0</v>
      </c>
      <c r="Q9" s="269">
        <v>0</v>
      </c>
      <c r="R9" s="269">
        <v>0</v>
      </c>
      <c r="S9" s="293" t="s">
        <v>343</v>
      </c>
      <c r="U9" s="306" t="s">
        <v>394</v>
      </c>
      <c r="V9" s="306" t="s">
        <v>394</v>
      </c>
    </row>
    <row r="10" spans="1:22">
      <c r="B10" s="267">
        <v>7</v>
      </c>
      <c r="C10" s="191" t="s">
        <v>160</v>
      </c>
      <c r="D10" s="281" t="s">
        <v>142</v>
      </c>
      <c r="E10" s="192" t="s">
        <v>353</v>
      </c>
      <c r="F10" s="193" t="s">
        <v>89</v>
      </c>
      <c r="G10" s="194" t="s">
        <v>39</v>
      </c>
      <c r="H10" s="269">
        <v>0</v>
      </c>
      <c r="I10" s="269">
        <v>0</v>
      </c>
      <c r="J10" s="269">
        <v>0</v>
      </c>
      <c r="K10" s="269">
        <v>0</v>
      </c>
      <c r="L10" s="268">
        <v>1</v>
      </c>
      <c r="M10" s="269">
        <v>0</v>
      </c>
      <c r="N10" s="269">
        <v>0</v>
      </c>
      <c r="O10" s="269">
        <v>0</v>
      </c>
      <c r="P10" s="269">
        <v>0</v>
      </c>
      <c r="Q10" s="269">
        <v>0</v>
      </c>
      <c r="R10" s="269">
        <v>0</v>
      </c>
      <c r="S10" s="293" t="s">
        <v>0</v>
      </c>
      <c r="U10" s="200" t="s">
        <v>393</v>
      </c>
      <c r="V10" s="200" t="s">
        <v>395</v>
      </c>
    </row>
    <row r="11" spans="1:22">
      <c r="B11" s="267">
        <v>8</v>
      </c>
      <c r="C11" s="191" t="s">
        <v>160</v>
      </c>
      <c r="D11" s="191" t="s">
        <v>142</v>
      </c>
      <c r="E11" s="192" t="s">
        <v>200</v>
      </c>
      <c r="F11" s="193" t="s">
        <v>89</v>
      </c>
      <c r="G11" s="194" t="s">
        <v>39</v>
      </c>
      <c r="H11" s="269">
        <v>0</v>
      </c>
      <c r="I11" s="269">
        <v>0</v>
      </c>
      <c r="J11" s="269">
        <v>0</v>
      </c>
      <c r="K11" s="269">
        <v>0</v>
      </c>
      <c r="L11" s="268">
        <v>10</v>
      </c>
      <c r="M11" s="269">
        <v>0</v>
      </c>
      <c r="N11" s="269">
        <v>0</v>
      </c>
      <c r="O11" s="269">
        <v>0</v>
      </c>
      <c r="P11" s="269">
        <v>0</v>
      </c>
      <c r="Q11" s="269">
        <v>0</v>
      </c>
      <c r="R11" s="269">
        <v>0</v>
      </c>
      <c r="S11" s="293" t="s">
        <v>343</v>
      </c>
      <c r="U11" s="200" t="s">
        <v>393</v>
      </c>
      <c r="V11" s="200" t="s">
        <v>393</v>
      </c>
    </row>
    <row r="12" spans="1:22">
      <c r="B12" s="267">
        <v>9</v>
      </c>
      <c r="C12" s="191" t="s">
        <v>160</v>
      </c>
      <c r="D12" s="191" t="s">
        <v>142</v>
      </c>
      <c r="E12" s="192" t="s">
        <v>201</v>
      </c>
      <c r="F12" s="193" t="s">
        <v>89</v>
      </c>
      <c r="G12" s="194" t="s">
        <v>39</v>
      </c>
      <c r="H12" s="269">
        <v>0</v>
      </c>
      <c r="I12" s="269">
        <v>0</v>
      </c>
      <c r="J12" s="269">
        <v>0</v>
      </c>
      <c r="K12" s="269">
        <v>0</v>
      </c>
      <c r="L12" s="268" t="s">
        <v>330</v>
      </c>
      <c r="M12" s="269">
        <v>0</v>
      </c>
      <c r="N12" s="269">
        <v>0</v>
      </c>
      <c r="O12" s="269">
        <v>0</v>
      </c>
      <c r="P12" s="269">
        <v>0</v>
      </c>
      <c r="Q12" s="269">
        <v>0</v>
      </c>
      <c r="R12" s="269">
        <v>0</v>
      </c>
      <c r="S12" s="293" t="s">
        <v>343</v>
      </c>
      <c r="U12" s="200" t="s">
        <v>391</v>
      </c>
      <c r="V12" s="200" t="s">
        <v>391</v>
      </c>
    </row>
    <row r="13" spans="1:22">
      <c r="B13" s="267">
        <v>10</v>
      </c>
      <c r="C13" s="191" t="s">
        <v>160</v>
      </c>
      <c r="D13" s="191" t="s">
        <v>142</v>
      </c>
      <c r="E13" s="192" t="s">
        <v>203</v>
      </c>
      <c r="F13" s="193" t="s">
        <v>89</v>
      </c>
      <c r="G13" s="194" t="s">
        <v>39</v>
      </c>
      <c r="H13" s="269">
        <v>0</v>
      </c>
      <c r="I13" s="269">
        <v>0</v>
      </c>
      <c r="J13" s="269">
        <v>0</v>
      </c>
      <c r="K13" s="269">
        <v>0</v>
      </c>
      <c r="L13" s="268">
        <v>10</v>
      </c>
      <c r="M13" s="269">
        <v>0</v>
      </c>
      <c r="N13" s="269">
        <v>0</v>
      </c>
      <c r="O13" s="269">
        <v>0</v>
      </c>
      <c r="P13" s="269">
        <v>0</v>
      </c>
      <c r="Q13" s="269">
        <v>0</v>
      </c>
      <c r="R13" s="269">
        <v>0</v>
      </c>
      <c r="S13" s="293" t="s">
        <v>343</v>
      </c>
      <c r="U13" s="200" t="s">
        <v>393</v>
      </c>
      <c r="V13" s="200" t="s">
        <v>393</v>
      </c>
    </row>
    <row r="14" spans="1:22">
      <c r="B14" s="267">
        <v>11</v>
      </c>
      <c r="C14" s="191" t="s">
        <v>160</v>
      </c>
      <c r="D14" s="191" t="s">
        <v>142</v>
      </c>
      <c r="E14" s="192" t="s">
        <v>204</v>
      </c>
      <c r="F14" s="193" t="s">
        <v>89</v>
      </c>
      <c r="G14" s="194" t="s">
        <v>39</v>
      </c>
      <c r="H14" s="269">
        <v>0</v>
      </c>
      <c r="I14" s="269">
        <v>0</v>
      </c>
      <c r="J14" s="269">
        <v>0</v>
      </c>
      <c r="K14" s="269">
        <v>0</v>
      </c>
      <c r="L14" s="268" t="s">
        <v>330</v>
      </c>
      <c r="M14" s="269">
        <v>0</v>
      </c>
      <c r="N14" s="269">
        <v>0</v>
      </c>
      <c r="O14" s="269">
        <v>0</v>
      </c>
      <c r="P14" s="269">
        <v>0</v>
      </c>
      <c r="Q14" s="269">
        <v>0</v>
      </c>
      <c r="R14" s="269">
        <v>0</v>
      </c>
      <c r="S14" s="293" t="s">
        <v>343</v>
      </c>
      <c r="U14" s="200" t="s">
        <v>391</v>
      </c>
      <c r="V14" s="200" t="s">
        <v>391</v>
      </c>
    </row>
    <row r="15" spans="1:22">
      <c r="B15" s="267">
        <v>12</v>
      </c>
      <c r="C15" s="191" t="s">
        <v>160</v>
      </c>
      <c r="D15" s="191" t="s">
        <v>142</v>
      </c>
      <c r="E15" s="192" t="s">
        <v>206</v>
      </c>
      <c r="F15" s="193" t="s">
        <v>89</v>
      </c>
      <c r="G15" s="194" t="s">
        <v>39</v>
      </c>
      <c r="H15" s="269">
        <v>0</v>
      </c>
      <c r="I15" s="269">
        <v>0</v>
      </c>
      <c r="J15" s="269">
        <v>0</v>
      </c>
      <c r="K15" s="269">
        <v>0</v>
      </c>
      <c r="L15" s="268">
        <v>5</v>
      </c>
      <c r="M15" s="269">
        <v>0</v>
      </c>
      <c r="N15" s="269">
        <v>0</v>
      </c>
      <c r="O15" s="269">
        <v>0</v>
      </c>
      <c r="P15" s="269">
        <v>0</v>
      </c>
      <c r="Q15" s="269">
        <v>0</v>
      </c>
      <c r="R15" s="269">
        <v>0</v>
      </c>
      <c r="S15" s="293" t="s">
        <v>343</v>
      </c>
      <c r="U15" s="200" t="s">
        <v>393</v>
      </c>
      <c r="V15" s="200" t="s">
        <v>393</v>
      </c>
    </row>
    <row r="16" spans="1:22">
      <c r="B16" s="267">
        <v>13</v>
      </c>
      <c r="C16" s="191" t="s">
        <v>160</v>
      </c>
      <c r="D16" s="191" t="s">
        <v>142</v>
      </c>
      <c r="E16" s="192" t="s">
        <v>207</v>
      </c>
      <c r="F16" s="193" t="s">
        <v>89</v>
      </c>
      <c r="G16" s="194" t="s">
        <v>39</v>
      </c>
      <c r="H16" s="269">
        <v>0</v>
      </c>
      <c r="I16" s="269">
        <v>0</v>
      </c>
      <c r="J16" s="269">
        <v>0</v>
      </c>
      <c r="K16" s="269">
        <v>0</v>
      </c>
      <c r="L16" s="268" t="s">
        <v>330</v>
      </c>
      <c r="M16" s="269">
        <v>0</v>
      </c>
      <c r="N16" s="269">
        <v>0</v>
      </c>
      <c r="O16" s="269">
        <v>0</v>
      </c>
      <c r="P16" s="269">
        <v>0</v>
      </c>
      <c r="Q16" s="269">
        <v>0</v>
      </c>
      <c r="R16" s="269">
        <v>0</v>
      </c>
      <c r="S16" s="293" t="s">
        <v>343</v>
      </c>
      <c r="U16" s="200" t="s">
        <v>391</v>
      </c>
      <c r="V16" s="200" t="s">
        <v>391</v>
      </c>
    </row>
    <row r="17" spans="2:22" s="190" customFormat="1">
      <c r="B17" s="267">
        <v>14</v>
      </c>
      <c r="C17" s="191" t="s">
        <v>159</v>
      </c>
      <c r="D17" s="281" t="s">
        <v>139</v>
      </c>
      <c r="E17" s="196" t="s">
        <v>174</v>
      </c>
      <c r="F17" s="193" t="s">
        <v>89</v>
      </c>
      <c r="G17" s="194" t="s">
        <v>39</v>
      </c>
      <c r="H17" s="200">
        <v>1</v>
      </c>
      <c r="I17" s="268">
        <v>1</v>
      </c>
      <c r="J17" s="268">
        <v>1</v>
      </c>
      <c r="K17" s="268">
        <v>1</v>
      </c>
      <c r="L17" s="268">
        <v>1</v>
      </c>
      <c r="M17" s="269">
        <v>0</v>
      </c>
      <c r="N17" s="269">
        <v>0</v>
      </c>
      <c r="O17" s="269">
        <v>0</v>
      </c>
      <c r="P17" s="269">
        <v>0</v>
      </c>
      <c r="Q17" s="269">
        <v>0</v>
      </c>
      <c r="R17" s="269">
        <v>0</v>
      </c>
      <c r="S17" s="293" t="s">
        <v>0</v>
      </c>
      <c r="U17" s="306" t="s">
        <v>394</v>
      </c>
      <c r="V17" s="306" t="s">
        <v>394</v>
      </c>
    </row>
    <row r="18" spans="2:22" s="190" customFormat="1">
      <c r="B18" s="267">
        <v>15</v>
      </c>
      <c r="C18" s="191" t="s">
        <v>159</v>
      </c>
      <c r="D18" s="281" t="s">
        <v>139</v>
      </c>
      <c r="E18" s="196" t="s">
        <v>175</v>
      </c>
      <c r="F18" s="193" t="s">
        <v>89</v>
      </c>
      <c r="G18" s="195" t="s">
        <v>28</v>
      </c>
      <c r="H18" s="200">
        <v>4</v>
      </c>
      <c r="I18" s="268">
        <v>4</v>
      </c>
      <c r="J18" s="268">
        <v>4</v>
      </c>
      <c r="K18" s="268">
        <v>4</v>
      </c>
      <c r="L18" s="268">
        <v>4</v>
      </c>
      <c r="M18" s="268">
        <v>4</v>
      </c>
      <c r="N18" s="268">
        <v>4</v>
      </c>
      <c r="O18" s="268">
        <v>4</v>
      </c>
      <c r="P18" s="268">
        <v>4</v>
      </c>
      <c r="Q18" s="268">
        <v>4</v>
      </c>
      <c r="R18" s="268">
        <v>4</v>
      </c>
      <c r="S18" s="265" t="s">
        <v>342</v>
      </c>
      <c r="U18" s="306" t="s">
        <v>394</v>
      </c>
      <c r="V18" s="306" t="s">
        <v>394</v>
      </c>
    </row>
    <row r="19" spans="2:22" s="190" customFormat="1">
      <c r="B19" s="267">
        <v>16</v>
      </c>
      <c r="C19" s="191" t="s">
        <v>159</v>
      </c>
      <c r="D19" s="281" t="s">
        <v>139</v>
      </c>
      <c r="E19" s="196" t="s">
        <v>379</v>
      </c>
      <c r="F19" s="193" t="s">
        <v>89</v>
      </c>
      <c r="G19" s="194" t="s">
        <v>39</v>
      </c>
      <c r="H19" s="269">
        <v>0</v>
      </c>
      <c r="I19" s="269">
        <v>0</v>
      </c>
      <c r="J19" s="269">
        <v>0</v>
      </c>
      <c r="K19" s="269">
        <v>0</v>
      </c>
      <c r="L19" s="269">
        <v>0</v>
      </c>
      <c r="M19" s="269">
        <v>0</v>
      </c>
      <c r="N19" s="269">
        <v>0</v>
      </c>
      <c r="O19" s="261">
        <v>4</v>
      </c>
      <c r="P19" s="261">
        <v>4</v>
      </c>
      <c r="Q19" s="269">
        <v>0</v>
      </c>
      <c r="R19" s="261">
        <v>4</v>
      </c>
      <c r="S19" s="296" t="s">
        <v>376</v>
      </c>
      <c r="U19" s="306" t="s">
        <v>394</v>
      </c>
      <c r="V19" s="306" t="s">
        <v>394</v>
      </c>
    </row>
    <row r="20" spans="2:22" s="190" customFormat="1">
      <c r="B20" s="267">
        <v>17</v>
      </c>
      <c r="C20" s="191" t="s">
        <v>159</v>
      </c>
      <c r="D20" s="281" t="s">
        <v>139</v>
      </c>
      <c r="E20" s="266" t="s">
        <v>378</v>
      </c>
      <c r="F20" s="193" t="s">
        <v>89</v>
      </c>
      <c r="G20" s="194" t="s">
        <v>39</v>
      </c>
      <c r="H20" s="269">
        <v>0</v>
      </c>
      <c r="I20" s="269">
        <v>0</v>
      </c>
      <c r="J20" s="269">
        <v>0</v>
      </c>
      <c r="K20" s="269">
        <v>0</v>
      </c>
      <c r="L20" s="269">
        <v>0</v>
      </c>
      <c r="M20" s="269">
        <v>0</v>
      </c>
      <c r="N20" s="269">
        <v>0</v>
      </c>
      <c r="O20" s="269">
        <v>0</v>
      </c>
      <c r="P20" s="261">
        <v>4</v>
      </c>
      <c r="Q20" s="269">
        <v>0</v>
      </c>
      <c r="R20" s="269">
        <v>0</v>
      </c>
      <c r="S20" s="296" t="s">
        <v>118</v>
      </c>
      <c r="U20" s="306" t="s">
        <v>394</v>
      </c>
      <c r="V20" s="306" t="s">
        <v>394</v>
      </c>
    </row>
    <row r="21" spans="2:22" s="190" customFormat="1">
      <c r="B21" s="267">
        <v>18</v>
      </c>
      <c r="C21" s="191" t="s">
        <v>159</v>
      </c>
      <c r="D21" s="281" t="s">
        <v>139</v>
      </c>
      <c r="E21" s="266" t="s">
        <v>384</v>
      </c>
      <c r="F21" s="193" t="s">
        <v>89</v>
      </c>
      <c r="G21" s="194" t="s">
        <v>39</v>
      </c>
      <c r="H21" s="269">
        <v>0</v>
      </c>
      <c r="I21" s="269">
        <v>0</v>
      </c>
      <c r="J21" s="269">
        <v>0</v>
      </c>
      <c r="K21" s="269">
        <v>0</v>
      </c>
      <c r="L21" s="269">
        <v>0</v>
      </c>
      <c r="M21" s="269">
        <v>0</v>
      </c>
      <c r="N21" s="269">
        <v>0</v>
      </c>
      <c r="O21" s="269">
        <v>0</v>
      </c>
      <c r="P21" s="261">
        <v>2</v>
      </c>
      <c r="Q21" s="269">
        <v>0</v>
      </c>
      <c r="R21" s="269">
        <v>0</v>
      </c>
      <c r="S21" s="296" t="s">
        <v>118</v>
      </c>
      <c r="U21" s="307"/>
      <c r="V21" s="307"/>
    </row>
    <row r="22" spans="2:22" s="190" customFormat="1">
      <c r="B22" s="267">
        <v>19</v>
      </c>
      <c r="C22" s="191" t="s">
        <v>154</v>
      </c>
      <c r="D22" s="284" t="s">
        <v>161</v>
      </c>
      <c r="E22" s="192" t="s">
        <v>85</v>
      </c>
      <c r="F22" s="193" t="s">
        <v>89</v>
      </c>
      <c r="G22" s="194" t="s">
        <v>39</v>
      </c>
      <c r="H22" s="268">
        <v>1</v>
      </c>
      <c r="I22" s="268">
        <v>1</v>
      </c>
      <c r="J22" s="268">
        <v>1</v>
      </c>
      <c r="K22" s="268">
        <v>1</v>
      </c>
      <c r="L22" s="268">
        <v>1</v>
      </c>
      <c r="M22" s="268">
        <v>1</v>
      </c>
      <c r="N22" s="269">
        <v>0</v>
      </c>
      <c r="O22" s="269">
        <v>0</v>
      </c>
      <c r="P22" s="269">
        <v>0</v>
      </c>
      <c r="Q22" s="269">
        <v>0</v>
      </c>
      <c r="R22" s="269">
        <v>0</v>
      </c>
      <c r="S22" s="293" t="s">
        <v>0</v>
      </c>
      <c r="U22" s="307"/>
      <c r="V22" s="307"/>
    </row>
    <row r="23" spans="2:22" s="190" customFormat="1">
      <c r="B23" s="267">
        <v>20</v>
      </c>
      <c r="C23" s="191" t="s">
        <v>154</v>
      </c>
      <c r="D23" s="281" t="s">
        <v>269</v>
      </c>
      <c r="E23" s="192" t="s">
        <v>128</v>
      </c>
      <c r="F23" s="193" t="s">
        <v>89</v>
      </c>
      <c r="G23" s="194" t="s">
        <v>39</v>
      </c>
      <c r="H23" s="268">
        <v>2</v>
      </c>
      <c r="I23" s="268">
        <v>2</v>
      </c>
      <c r="J23" s="268">
        <v>2</v>
      </c>
      <c r="K23" s="268">
        <v>2</v>
      </c>
      <c r="L23" s="268">
        <v>2</v>
      </c>
      <c r="M23" s="269">
        <v>0</v>
      </c>
      <c r="N23" s="269">
        <v>0</v>
      </c>
      <c r="O23" s="269">
        <v>0</v>
      </c>
      <c r="P23" s="268">
        <v>2</v>
      </c>
      <c r="Q23" s="269">
        <v>0</v>
      </c>
      <c r="R23" s="269">
        <v>0</v>
      </c>
      <c r="S23" s="293" t="s">
        <v>0</v>
      </c>
      <c r="U23" s="307"/>
      <c r="V23" s="307"/>
    </row>
    <row r="24" spans="2:22" s="190" customFormat="1">
      <c r="B24" s="267">
        <v>21</v>
      </c>
      <c r="C24" s="191" t="s">
        <v>154</v>
      </c>
      <c r="D24" s="283" t="s">
        <v>284</v>
      </c>
      <c r="E24" s="266" t="s">
        <v>285</v>
      </c>
      <c r="F24" s="193" t="s">
        <v>89</v>
      </c>
      <c r="G24" s="194" t="s">
        <v>39</v>
      </c>
      <c r="H24" s="269">
        <v>0</v>
      </c>
      <c r="I24" s="269">
        <v>0</v>
      </c>
      <c r="J24" s="269">
        <v>0</v>
      </c>
      <c r="K24" s="268">
        <v>2</v>
      </c>
      <c r="L24" s="268">
        <v>2</v>
      </c>
      <c r="M24" s="268">
        <v>2</v>
      </c>
      <c r="N24" s="269">
        <v>0</v>
      </c>
      <c r="O24" s="269">
        <v>0</v>
      </c>
      <c r="P24" s="269">
        <v>0</v>
      </c>
      <c r="Q24" s="269">
        <v>0</v>
      </c>
      <c r="R24" s="269">
        <v>0</v>
      </c>
      <c r="S24" s="293" t="s">
        <v>0</v>
      </c>
      <c r="U24" s="191" t="s">
        <v>391</v>
      </c>
      <c r="V24" s="191" t="s">
        <v>396</v>
      </c>
    </row>
    <row r="25" spans="2:22" s="190" customFormat="1">
      <c r="B25" s="267">
        <v>22</v>
      </c>
      <c r="C25" s="191" t="s">
        <v>154</v>
      </c>
      <c r="D25" s="283" t="s">
        <v>284</v>
      </c>
      <c r="E25" s="266" t="s">
        <v>286</v>
      </c>
      <c r="F25" s="193" t="s">
        <v>89</v>
      </c>
      <c r="G25" s="194" t="s">
        <v>39</v>
      </c>
      <c r="H25" s="269">
        <v>0</v>
      </c>
      <c r="I25" s="269">
        <v>0</v>
      </c>
      <c r="J25" s="269">
        <v>0</v>
      </c>
      <c r="K25" s="268">
        <v>2</v>
      </c>
      <c r="L25" s="268">
        <v>2</v>
      </c>
      <c r="M25" s="268">
        <v>2</v>
      </c>
      <c r="N25" s="269">
        <v>0</v>
      </c>
      <c r="O25" s="269">
        <v>0</v>
      </c>
      <c r="P25" s="269">
        <v>0</v>
      </c>
      <c r="Q25" s="269">
        <v>0</v>
      </c>
      <c r="R25" s="269">
        <v>0</v>
      </c>
      <c r="S25" s="293" t="s">
        <v>0</v>
      </c>
      <c r="U25" s="191" t="s">
        <v>391</v>
      </c>
      <c r="V25" s="191" t="s">
        <v>396</v>
      </c>
    </row>
    <row r="26" spans="2:22" s="190" customFormat="1">
      <c r="B26" s="267">
        <v>23</v>
      </c>
      <c r="C26" s="191" t="s">
        <v>154</v>
      </c>
      <c r="D26" s="283" t="s">
        <v>284</v>
      </c>
      <c r="E26" s="266" t="s">
        <v>287</v>
      </c>
      <c r="F26" s="193" t="s">
        <v>89</v>
      </c>
      <c r="G26" s="194" t="s">
        <v>39</v>
      </c>
      <c r="H26" s="269">
        <v>0</v>
      </c>
      <c r="I26" s="269">
        <v>0</v>
      </c>
      <c r="J26" s="269">
        <v>0</v>
      </c>
      <c r="K26" s="269">
        <v>0</v>
      </c>
      <c r="L26" s="269">
        <v>0</v>
      </c>
      <c r="M26" s="268">
        <v>4</v>
      </c>
      <c r="N26" s="269">
        <v>0</v>
      </c>
      <c r="O26" s="269">
        <v>0</v>
      </c>
      <c r="P26" s="269">
        <v>0</v>
      </c>
      <c r="Q26" s="269">
        <v>0</v>
      </c>
      <c r="R26" s="269">
        <v>0</v>
      </c>
      <c r="S26" s="293" t="s">
        <v>0</v>
      </c>
      <c r="U26" s="308" t="s">
        <v>391</v>
      </c>
      <c r="V26" s="308" t="s">
        <v>391</v>
      </c>
    </row>
    <row r="27" spans="2:22" s="190" customFormat="1">
      <c r="B27" s="267">
        <v>24</v>
      </c>
      <c r="C27" s="191" t="s">
        <v>154</v>
      </c>
      <c r="D27" s="283" t="s">
        <v>284</v>
      </c>
      <c r="E27" s="266" t="s">
        <v>288</v>
      </c>
      <c r="F27" s="193" t="s">
        <v>89</v>
      </c>
      <c r="G27" s="194" t="s">
        <v>39</v>
      </c>
      <c r="H27" s="269">
        <v>0</v>
      </c>
      <c r="I27" s="269">
        <v>0</v>
      </c>
      <c r="J27" s="269">
        <v>0</v>
      </c>
      <c r="K27" s="269">
        <v>0</v>
      </c>
      <c r="L27" s="269">
        <v>0</v>
      </c>
      <c r="M27" s="268">
        <v>4</v>
      </c>
      <c r="N27" s="269">
        <v>0</v>
      </c>
      <c r="O27" s="269">
        <v>0</v>
      </c>
      <c r="P27" s="269">
        <v>0</v>
      </c>
      <c r="Q27" s="269">
        <v>0</v>
      </c>
      <c r="R27" s="269">
        <v>0</v>
      </c>
      <c r="S27" s="293" t="s">
        <v>0</v>
      </c>
      <c r="U27" s="308" t="s">
        <v>391</v>
      </c>
      <c r="V27" s="308" t="s">
        <v>391</v>
      </c>
    </row>
    <row r="28" spans="2:22" s="190" customFormat="1">
      <c r="B28" s="267">
        <v>25</v>
      </c>
      <c r="C28" s="191" t="s">
        <v>154</v>
      </c>
      <c r="D28" s="283" t="s">
        <v>329</v>
      </c>
      <c r="E28" s="266" t="s">
        <v>328</v>
      </c>
      <c r="F28" s="193" t="s">
        <v>89</v>
      </c>
      <c r="G28" s="194" t="s">
        <v>39</v>
      </c>
      <c r="H28" s="269">
        <v>0</v>
      </c>
      <c r="I28" s="269">
        <v>0</v>
      </c>
      <c r="J28" s="269">
        <v>0</v>
      </c>
      <c r="K28" s="269">
        <v>0</v>
      </c>
      <c r="L28" s="268">
        <v>4</v>
      </c>
      <c r="M28" s="269">
        <v>0</v>
      </c>
      <c r="N28" s="269">
        <v>0</v>
      </c>
      <c r="O28" s="269">
        <v>0</v>
      </c>
      <c r="P28" s="269">
        <v>0</v>
      </c>
      <c r="Q28" s="269">
        <v>0</v>
      </c>
      <c r="R28" s="269">
        <v>0</v>
      </c>
      <c r="S28" s="293" t="s">
        <v>0</v>
      </c>
      <c r="U28" s="191" t="s">
        <v>391</v>
      </c>
      <c r="V28" s="191" t="s">
        <v>396</v>
      </c>
    </row>
    <row r="29" spans="2:22" s="190" customFormat="1">
      <c r="B29" s="267">
        <v>26</v>
      </c>
      <c r="C29" s="191" t="s">
        <v>154</v>
      </c>
      <c r="D29" s="283" t="s">
        <v>329</v>
      </c>
      <c r="E29" s="266" t="s">
        <v>331</v>
      </c>
      <c r="F29" s="193" t="s">
        <v>89</v>
      </c>
      <c r="G29" s="194" t="s">
        <v>39</v>
      </c>
      <c r="H29" s="269">
        <v>0</v>
      </c>
      <c r="I29" s="269">
        <v>0</v>
      </c>
      <c r="J29" s="269">
        <v>0</v>
      </c>
      <c r="K29" s="269">
        <v>0</v>
      </c>
      <c r="L29" s="268">
        <v>4</v>
      </c>
      <c r="M29" s="269">
        <v>0</v>
      </c>
      <c r="N29" s="269">
        <v>0</v>
      </c>
      <c r="O29" s="269">
        <v>0</v>
      </c>
      <c r="P29" s="269">
        <v>0</v>
      </c>
      <c r="Q29" s="269">
        <v>0</v>
      </c>
      <c r="R29" s="269">
        <v>0</v>
      </c>
      <c r="S29" s="293" t="s">
        <v>0</v>
      </c>
      <c r="U29" s="191" t="s">
        <v>391</v>
      </c>
      <c r="V29" s="191" t="s">
        <v>395</v>
      </c>
    </row>
    <row r="30" spans="2:22" s="190" customFormat="1">
      <c r="B30" s="267">
        <v>27</v>
      </c>
      <c r="C30" s="191" t="s">
        <v>154</v>
      </c>
      <c r="D30" s="191" t="s">
        <v>388</v>
      </c>
      <c r="E30" s="266" t="s">
        <v>386</v>
      </c>
      <c r="F30" s="193" t="s">
        <v>89</v>
      </c>
      <c r="G30" s="194" t="s">
        <v>39</v>
      </c>
      <c r="H30" s="269">
        <v>0</v>
      </c>
      <c r="I30" s="269">
        <v>0</v>
      </c>
      <c r="J30" s="269">
        <v>0</v>
      </c>
      <c r="K30" s="269">
        <v>0</v>
      </c>
      <c r="L30" s="268">
        <v>4</v>
      </c>
      <c r="M30" s="269">
        <v>0</v>
      </c>
      <c r="N30" s="269">
        <v>0</v>
      </c>
      <c r="O30" s="269">
        <v>0</v>
      </c>
      <c r="P30" s="269">
        <v>0</v>
      </c>
      <c r="Q30" s="269">
        <v>0</v>
      </c>
      <c r="R30" s="269">
        <v>0</v>
      </c>
      <c r="S30" s="293" t="s">
        <v>0</v>
      </c>
      <c r="U30" s="191" t="s">
        <v>393</v>
      </c>
      <c r="V30" s="191" t="s">
        <v>397</v>
      </c>
    </row>
    <row r="31" spans="2:22" s="190" customFormat="1">
      <c r="B31" s="267">
        <v>28</v>
      </c>
      <c r="C31" s="191" t="s">
        <v>154</v>
      </c>
      <c r="D31" s="191" t="s">
        <v>388</v>
      </c>
      <c r="E31" s="266" t="s">
        <v>387</v>
      </c>
      <c r="F31" s="193" t="s">
        <v>89</v>
      </c>
      <c r="G31" s="194" t="s">
        <v>39</v>
      </c>
      <c r="H31" s="269">
        <v>0</v>
      </c>
      <c r="I31" s="269">
        <v>0</v>
      </c>
      <c r="J31" s="269">
        <v>0</v>
      </c>
      <c r="K31" s="269">
        <v>0</v>
      </c>
      <c r="L31" s="268">
        <v>4</v>
      </c>
      <c r="M31" s="269">
        <v>0</v>
      </c>
      <c r="N31" s="269">
        <v>0</v>
      </c>
      <c r="O31" s="269">
        <v>0</v>
      </c>
      <c r="P31" s="269">
        <v>0</v>
      </c>
      <c r="Q31" s="269">
        <v>0</v>
      </c>
      <c r="R31" s="269">
        <v>0</v>
      </c>
      <c r="S31" s="293" t="s">
        <v>0</v>
      </c>
      <c r="U31" s="191" t="s">
        <v>393</v>
      </c>
      <c r="V31" s="191" t="s">
        <v>397</v>
      </c>
    </row>
    <row r="32" spans="2:22" s="190" customFormat="1">
      <c r="B32" s="267">
        <v>29</v>
      </c>
      <c r="C32" s="261" t="s">
        <v>366</v>
      </c>
      <c r="D32" s="283" t="s">
        <v>365</v>
      </c>
      <c r="E32" s="266" t="s">
        <v>367</v>
      </c>
      <c r="F32" s="193" t="s">
        <v>89</v>
      </c>
      <c r="G32" s="194" t="s">
        <v>39</v>
      </c>
      <c r="H32" s="269">
        <v>0</v>
      </c>
      <c r="I32" s="269">
        <v>0</v>
      </c>
      <c r="J32" s="269">
        <v>0</v>
      </c>
      <c r="K32" s="269">
        <v>0</v>
      </c>
      <c r="L32" s="269">
        <v>0</v>
      </c>
      <c r="M32" s="269">
        <v>0</v>
      </c>
      <c r="N32" s="261">
        <v>2</v>
      </c>
      <c r="O32" s="261">
        <v>2</v>
      </c>
      <c r="P32" s="261">
        <v>2</v>
      </c>
      <c r="Q32" s="261">
        <v>2</v>
      </c>
      <c r="R32" s="261">
        <v>2</v>
      </c>
      <c r="S32" s="296" t="s">
        <v>376</v>
      </c>
      <c r="U32" s="307"/>
      <c r="V32" s="307"/>
    </row>
    <row r="33" spans="2:22" s="190" customFormat="1">
      <c r="B33" s="267">
        <v>30</v>
      </c>
      <c r="C33" s="261" t="s">
        <v>366</v>
      </c>
      <c r="D33" s="283" t="s">
        <v>365</v>
      </c>
      <c r="E33" s="266" t="s">
        <v>368</v>
      </c>
      <c r="F33" s="193" t="s">
        <v>89</v>
      </c>
      <c r="G33" s="194" t="s">
        <v>39</v>
      </c>
      <c r="H33" s="269">
        <v>0</v>
      </c>
      <c r="I33" s="269">
        <v>0</v>
      </c>
      <c r="J33" s="269">
        <v>0</v>
      </c>
      <c r="K33" s="269">
        <v>0</v>
      </c>
      <c r="L33" s="269">
        <v>0</v>
      </c>
      <c r="M33" s="269">
        <v>0</v>
      </c>
      <c r="N33" s="261">
        <v>2</v>
      </c>
      <c r="O33" s="261">
        <v>2</v>
      </c>
      <c r="P33" s="261">
        <v>2</v>
      </c>
      <c r="Q33" s="261">
        <v>2</v>
      </c>
      <c r="R33" s="261">
        <v>2</v>
      </c>
      <c r="S33" s="296" t="s">
        <v>376</v>
      </c>
      <c r="U33" s="307"/>
      <c r="V33" s="307"/>
    </row>
    <row r="34" spans="2:22" s="190" customFormat="1">
      <c r="B34" s="267">
        <v>31</v>
      </c>
      <c r="C34" s="261" t="s">
        <v>366</v>
      </c>
      <c r="D34" s="283" t="s">
        <v>365</v>
      </c>
      <c r="E34" s="266" t="s">
        <v>369</v>
      </c>
      <c r="F34" s="193" t="s">
        <v>89</v>
      </c>
      <c r="G34" s="194" t="s">
        <v>39</v>
      </c>
      <c r="H34" s="269">
        <v>0</v>
      </c>
      <c r="I34" s="269">
        <v>0</v>
      </c>
      <c r="J34" s="269">
        <v>0</v>
      </c>
      <c r="K34" s="269">
        <v>0</v>
      </c>
      <c r="L34" s="269">
        <v>0</v>
      </c>
      <c r="M34" s="269">
        <v>0</v>
      </c>
      <c r="N34" s="261">
        <v>2</v>
      </c>
      <c r="O34" s="261">
        <v>2</v>
      </c>
      <c r="P34" s="261">
        <v>2</v>
      </c>
      <c r="Q34" s="261">
        <v>2</v>
      </c>
      <c r="R34" s="261">
        <v>2</v>
      </c>
      <c r="S34" s="296" t="s">
        <v>376</v>
      </c>
      <c r="U34" s="307"/>
      <c r="V34" s="307"/>
    </row>
    <row r="35" spans="2:22" s="190" customFormat="1">
      <c r="B35" s="267">
        <v>32</v>
      </c>
      <c r="C35" s="261" t="s">
        <v>366</v>
      </c>
      <c r="D35" s="283" t="s">
        <v>365</v>
      </c>
      <c r="E35" s="266" t="s">
        <v>370</v>
      </c>
      <c r="F35" s="193" t="s">
        <v>89</v>
      </c>
      <c r="G35" s="194" t="s">
        <v>39</v>
      </c>
      <c r="H35" s="269">
        <v>0</v>
      </c>
      <c r="I35" s="269">
        <v>0</v>
      </c>
      <c r="J35" s="269">
        <v>0</v>
      </c>
      <c r="K35" s="269">
        <v>0</v>
      </c>
      <c r="L35" s="269">
        <v>0</v>
      </c>
      <c r="M35" s="269">
        <v>0</v>
      </c>
      <c r="N35" s="261">
        <v>2</v>
      </c>
      <c r="O35" s="261">
        <v>2</v>
      </c>
      <c r="P35" s="261">
        <v>2</v>
      </c>
      <c r="Q35" s="261">
        <v>2</v>
      </c>
      <c r="R35" s="261">
        <v>2</v>
      </c>
      <c r="S35" s="296" t="s">
        <v>376</v>
      </c>
      <c r="U35" s="307"/>
      <c r="V35" s="307"/>
    </row>
    <row r="36" spans="2:22" s="190" customFormat="1">
      <c r="B36" s="267">
        <v>33</v>
      </c>
      <c r="C36" s="261" t="s">
        <v>366</v>
      </c>
      <c r="D36" s="283" t="s">
        <v>365</v>
      </c>
      <c r="E36" s="266" t="s">
        <v>170</v>
      </c>
      <c r="F36" s="193" t="s">
        <v>89</v>
      </c>
      <c r="G36" s="194" t="s">
        <v>39</v>
      </c>
      <c r="H36" s="269">
        <v>0</v>
      </c>
      <c r="I36" s="269">
        <v>0</v>
      </c>
      <c r="J36" s="269">
        <v>0</v>
      </c>
      <c r="K36" s="269">
        <v>0</v>
      </c>
      <c r="L36" s="269">
        <v>0</v>
      </c>
      <c r="M36" s="269">
        <v>0</v>
      </c>
      <c r="N36" s="261">
        <v>2</v>
      </c>
      <c r="O36" s="261">
        <v>2</v>
      </c>
      <c r="P36" s="261">
        <v>2</v>
      </c>
      <c r="Q36" s="261">
        <v>2</v>
      </c>
      <c r="R36" s="261">
        <v>2</v>
      </c>
      <c r="S36" s="296" t="s">
        <v>376</v>
      </c>
      <c r="U36" s="307"/>
      <c r="V36" s="307"/>
    </row>
    <row r="37" spans="2:22" s="190" customFormat="1">
      <c r="B37" s="267">
        <v>34</v>
      </c>
      <c r="C37" s="261" t="s">
        <v>366</v>
      </c>
      <c r="D37" s="283" t="s">
        <v>365</v>
      </c>
      <c r="E37" s="266" t="s">
        <v>171</v>
      </c>
      <c r="F37" s="193" t="s">
        <v>89</v>
      </c>
      <c r="G37" s="194" t="s">
        <v>39</v>
      </c>
      <c r="H37" s="269">
        <v>0</v>
      </c>
      <c r="I37" s="269">
        <v>0</v>
      </c>
      <c r="J37" s="269">
        <v>0</v>
      </c>
      <c r="K37" s="269">
        <v>0</v>
      </c>
      <c r="L37" s="269">
        <v>0</v>
      </c>
      <c r="M37" s="269">
        <v>0</v>
      </c>
      <c r="N37" s="261">
        <v>2</v>
      </c>
      <c r="O37" s="261">
        <v>2</v>
      </c>
      <c r="P37" s="261">
        <v>2</v>
      </c>
      <c r="Q37" s="261">
        <v>2</v>
      </c>
      <c r="R37" s="261">
        <v>2</v>
      </c>
      <c r="S37" s="296" t="s">
        <v>376</v>
      </c>
      <c r="U37" s="307"/>
      <c r="V37" s="307"/>
    </row>
    <row r="38" spans="2:22" s="190" customFormat="1">
      <c r="B38" s="267">
        <v>35</v>
      </c>
      <c r="C38" s="261" t="s">
        <v>366</v>
      </c>
      <c r="D38" s="283" t="s">
        <v>365</v>
      </c>
      <c r="E38" s="266" t="s">
        <v>172</v>
      </c>
      <c r="F38" s="193" t="s">
        <v>89</v>
      </c>
      <c r="G38" s="194" t="s">
        <v>39</v>
      </c>
      <c r="H38" s="269">
        <v>0</v>
      </c>
      <c r="I38" s="269">
        <v>0</v>
      </c>
      <c r="J38" s="269">
        <v>0</v>
      </c>
      <c r="K38" s="269">
        <v>0</v>
      </c>
      <c r="L38" s="269">
        <v>0</v>
      </c>
      <c r="M38" s="269">
        <v>0</v>
      </c>
      <c r="N38" s="261">
        <v>2</v>
      </c>
      <c r="O38" s="261">
        <v>2</v>
      </c>
      <c r="P38" s="261">
        <v>2</v>
      </c>
      <c r="Q38" s="261">
        <v>2</v>
      </c>
      <c r="R38" s="261">
        <v>2</v>
      </c>
      <c r="S38" s="296" t="s">
        <v>376</v>
      </c>
      <c r="U38" s="307"/>
      <c r="V38" s="307"/>
    </row>
    <row r="39" spans="2:22" s="190" customFormat="1">
      <c r="B39" s="267">
        <v>36</v>
      </c>
      <c r="C39" s="261" t="s">
        <v>366</v>
      </c>
      <c r="D39" s="283" t="s">
        <v>365</v>
      </c>
      <c r="E39" s="266" t="s">
        <v>173</v>
      </c>
      <c r="F39" s="193" t="s">
        <v>89</v>
      </c>
      <c r="G39" s="194" t="s">
        <v>39</v>
      </c>
      <c r="H39" s="269">
        <v>0</v>
      </c>
      <c r="I39" s="269">
        <v>0</v>
      </c>
      <c r="J39" s="269">
        <v>0</v>
      </c>
      <c r="K39" s="269">
        <v>0</v>
      </c>
      <c r="L39" s="269">
        <v>0</v>
      </c>
      <c r="M39" s="269">
        <v>0</v>
      </c>
      <c r="N39" s="261">
        <v>2</v>
      </c>
      <c r="O39" s="261">
        <v>2</v>
      </c>
      <c r="P39" s="261">
        <v>2</v>
      </c>
      <c r="Q39" s="261">
        <v>2</v>
      </c>
      <c r="R39" s="261">
        <v>2</v>
      </c>
      <c r="S39" s="296" t="s">
        <v>376</v>
      </c>
      <c r="U39" s="307"/>
      <c r="V39" s="307"/>
    </row>
    <row r="40" spans="2:22" s="190" customFormat="1">
      <c r="B40" s="267">
        <v>37</v>
      </c>
      <c r="C40" s="261" t="s">
        <v>366</v>
      </c>
      <c r="D40" s="283" t="s">
        <v>365</v>
      </c>
      <c r="E40" s="266" t="s">
        <v>371</v>
      </c>
      <c r="F40" s="193" t="s">
        <v>89</v>
      </c>
      <c r="G40" s="194" t="s">
        <v>39</v>
      </c>
      <c r="H40" s="269">
        <v>0</v>
      </c>
      <c r="I40" s="269">
        <v>0</v>
      </c>
      <c r="J40" s="269">
        <v>0</v>
      </c>
      <c r="K40" s="269">
        <v>0</v>
      </c>
      <c r="L40" s="269">
        <v>0</v>
      </c>
      <c r="M40" s="269">
        <v>0</v>
      </c>
      <c r="N40" s="261">
        <v>2</v>
      </c>
      <c r="O40" s="261">
        <v>2</v>
      </c>
      <c r="P40" s="261">
        <v>2</v>
      </c>
      <c r="Q40" s="261">
        <v>2</v>
      </c>
      <c r="R40" s="261">
        <v>2</v>
      </c>
      <c r="S40" s="296" t="s">
        <v>376</v>
      </c>
      <c r="U40" s="307"/>
      <c r="V40" s="307"/>
    </row>
    <row r="41" spans="2:22" s="190" customFormat="1">
      <c r="B41" s="267">
        <v>38</v>
      </c>
      <c r="C41" s="261" t="s">
        <v>366</v>
      </c>
      <c r="D41" s="283" t="s">
        <v>365</v>
      </c>
      <c r="E41" s="266" t="s">
        <v>372</v>
      </c>
      <c r="F41" s="193" t="s">
        <v>89</v>
      </c>
      <c r="G41" s="194" t="s">
        <v>39</v>
      </c>
      <c r="H41" s="269">
        <v>0</v>
      </c>
      <c r="I41" s="269">
        <v>0</v>
      </c>
      <c r="J41" s="269">
        <v>0</v>
      </c>
      <c r="K41" s="269">
        <v>0</v>
      </c>
      <c r="L41" s="269">
        <v>0</v>
      </c>
      <c r="M41" s="269">
        <v>0</v>
      </c>
      <c r="N41" s="261">
        <v>2</v>
      </c>
      <c r="O41" s="261">
        <v>2</v>
      </c>
      <c r="P41" s="261">
        <v>2</v>
      </c>
      <c r="Q41" s="261">
        <v>2</v>
      </c>
      <c r="R41" s="261">
        <v>2</v>
      </c>
      <c r="S41" s="296" t="s">
        <v>376</v>
      </c>
      <c r="U41" s="307"/>
      <c r="V41" s="307"/>
    </row>
    <row r="42" spans="2:22" s="190" customFormat="1">
      <c r="B42" s="267">
        <v>39</v>
      </c>
      <c r="C42" s="261" t="s">
        <v>366</v>
      </c>
      <c r="D42" s="283" t="s">
        <v>365</v>
      </c>
      <c r="E42" s="266" t="s">
        <v>191</v>
      </c>
      <c r="F42" s="193" t="s">
        <v>89</v>
      </c>
      <c r="G42" s="194" t="s">
        <v>39</v>
      </c>
      <c r="H42" s="269">
        <v>0</v>
      </c>
      <c r="I42" s="269">
        <v>0</v>
      </c>
      <c r="J42" s="269">
        <v>0</v>
      </c>
      <c r="K42" s="269">
        <v>0</v>
      </c>
      <c r="L42" s="269">
        <v>0</v>
      </c>
      <c r="M42" s="269">
        <v>0</v>
      </c>
      <c r="N42" s="261">
        <v>2</v>
      </c>
      <c r="O42" s="261">
        <v>2</v>
      </c>
      <c r="P42" s="261">
        <v>2</v>
      </c>
      <c r="Q42" s="261">
        <v>2</v>
      </c>
      <c r="R42" s="261">
        <v>2</v>
      </c>
      <c r="S42" s="296" t="s">
        <v>376</v>
      </c>
      <c r="U42" s="307"/>
      <c r="V42" s="307"/>
    </row>
    <row r="43" spans="2:22" s="190" customFormat="1">
      <c r="B43" s="267">
        <v>40</v>
      </c>
      <c r="C43" s="261" t="s">
        <v>366</v>
      </c>
      <c r="D43" s="283" t="s">
        <v>365</v>
      </c>
      <c r="E43" s="266" t="s">
        <v>373</v>
      </c>
      <c r="F43" s="193" t="s">
        <v>89</v>
      </c>
      <c r="G43" s="194" t="s">
        <v>39</v>
      </c>
      <c r="H43" s="269">
        <v>0</v>
      </c>
      <c r="I43" s="269">
        <v>0</v>
      </c>
      <c r="J43" s="269">
        <v>0</v>
      </c>
      <c r="K43" s="269">
        <v>0</v>
      </c>
      <c r="L43" s="269">
        <v>0</v>
      </c>
      <c r="M43" s="269">
        <v>0</v>
      </c>
      <c r="N43" s="261">
        <v>2</v>
      </c>
      <c r="O43" s="261">
        <v>2</v>
      </c>
      <c r="P43" s="261">
        <v>2</v>
      </c>
      <c r="Q43" s="261">
        <v>2</v>
      </c>
      <c r="R43" s="261">
        <v>2</v>
      </c>
      <c r="S43" s="296" t="s">
        <v>376</v>
      </c>
      <c r="U43" s="307"/>
      <c r="V43" s="307"/>
    </row>
    <row r="44" spans="2:22" s="190" customFormat="1">
      <c r="B44" s="267">
        <v>41</v>
      </c>
      <c r="C44" s="261" t="s">
        <v>366</v>
      </c>
      <c r="D44" s="283" t="s">
        <v>365</v>
      </c>
      <c r="E44" s="266" t="s">
        <v>374</v>
      </c>
      <c r="F44" s="193" t="s">
        <v>89</v>
      </c>
      <c r="G44" s="194" t="s">
        <v>39</v>
      </c>
      <c r="H44" s="269">
        <v>0</v>
      </c>
      <c r="I44" s="269">
        <v>0</v>
      </c>
      <c r="J44" s="269">
        <v>0</v>
      </c>
      <c r="K44" s="269">
        <v>0</v>
      </c>
      <c r="L44" s="269">
        <v>0</v>
      </c>
      <c r="M44" s="269">
        <v>0</v>
      </c>
      <c r="N44" s="269">
        <v>0</v>
      </c>
      <c r="O44" s="261">
        <v>2</v>
      </c>
      <c r="P44" s="261">
        <v>2</v>
      </c>
      <c r="Q44" s="269">
        <v>0</v>
      </c>
      <c r="R44" s="261">
        <v>2</v>
      </c>
      <c r="S44" s="296" t="s">
        <v>376</v>
      </c>
      <c r="U44" s="307"/>
      <c r="V44" s="307"/>
    </row>
    <row r="45" spans="2:22" s="190" customFormat="1">
      <c r="B45" s="267">
        <v>42</v>
      </c>
      <c r="C45" s="261" t="s">
        <v>366</v>
      </c>
      <c r="D45" s="283" t="s">
        <v>365</v>
      </c>
      <c r="E45" s="266" t="s">
        <v>375</v>
      </c>
      <c r="F45" s="193" t="s">
        <v>89</v>
      </c>
      <c r="G45" s="194" t="s">
        <v>39</v>
      </c>
      <c r="H45" s="269">
        <v>0</v>
      </c>
      <c r="I45" s="269">
        <v>0</v>
      </c>
      <c r="J45" s="269">
        <v>0</v>
      </c>
      <c r="K45" s="269">
        <v>0</v>
      </c>
      <c r="L45" s="269">
        <v>0</v>
      </c>
      <c r="M45" s="269">
        <v>0</v>
      </c>
      <c r="N45" s="269">
        <v>0</v>
      </c>
      <c r="O45" s="261">
        <v>2</v>
      </c>
      <c r="P45" s="261">
        <v>2</v>
      </c>
      <c r="Q45" s="269">
        <v>0</v>
      </c>
      <c r="R45" s="261">
        <v>2</v>
      </c>
      <c r="S45" s="296" t="s">
        <v>376</v>
      </c>
      <c r="U45" s="307"/>
      <c r="V45" s="307"/>
    </row>
    <row r="46" spans="2:22" s="190" customFormat="1">
      <c r="B46" s="267">
        <v>43</v>
      </c>
      <c r="C46" s="261" t="s">
        <v>366</v>
      </c>
      <c r="D46" s="283" t="s">
        <v>365</v>
      </c>
      <c r="E46" s="266" t="s">
        <v>345</v>
      </c>
      <c r="F46" s="193" t="s">
        <v>89</v>
      </c>
      <c r="G46" s="194" t="s">
        <v>39</v>
      </c>
      <c r="H46" s="269">
        <v>0</v>
      </c>
      <c r="I46" s="269">
        <v>0</v>
      </c>
      <c r="J46" s="269">
        <v>0</v>
      </c>
      <c r="K46" s="269">
        <v>0</v>
      </c>
      <c r="L46" s="269">
        <v>0</v>
      </c>
      <c r="M46" s="269">
        <v>0</v>
      </c>
      <c r="N46" s="261">
        <v>3</v>
      </c>
      <c r="O46" s="261">
        <v>3</v>
      </c>
      <c r="P46" s="261">
        <v>3</v>
      </c>
      <c r="Q46" s="261">
        <v>3</v>
      </c>
      <c r="R46" s="261">
        <v>3</v>
      </c>
      <c r="S46" s="296" t="s">
        <v>376</v>
      </c>
      <c r="U46" s="307"/>
      <c r="V46" s="307"/>
    </row>
    <row r="47" spans="2:22" s="190" customFormat="1">
      <c r="B47" s="267">
        <v>44</v>
      </c>
      <c r="C47" s="261" t="s">
        <v>366</v>
      </c>
      <c r="D47" s="283" t="s">
        <v>365</v>
      </c>
      <c r="E47" s="266" t="s">
        <v>114</v>
      </c>
      <c r="F47" s="193" t="s">
        <v>89</v>
      </c>
      <c r="G47" s="194" t="s">
        <v>39</v>
      </c>
      <c r="H47" s="269">
        <v>0</v>
      </c>
      <c r="I47" s="269">
        <v>0</v>
      </c>
      <c r="J47" s="269">
        <v>0</v>
      </c>
      <c r="K47" s="269">
        <v>0</v>
      </c>
      <c r="L47" s="269">
        <v>0</v>
      </c>
      <c r="M47" s="269">
        <v>0</v>
      </c>
      <c r="N47" s="269">
        <v>0</v>
      </c>
      <c r="O47" s="261">
        <v>4</v>
      </c>
      <c r="P47" s="261">
        <v>4</v>
      </c>
      <c r="Q47" s="269">
        <v>0</v>
      </c>
      <c r="R47" s="261">
        <v>4</v>
      </c>
      <c r="S47" s="296" t="s">
        <v>376</v>
      </c>
      <c r="U47" s="307"/>
      <c r="V47" s="307"/>
    </row>
    <row r="48" spans="2:22" s="190" customFormat="1">
      <c r="B48" s="267">
        <v>45</v>
      </c>
      <c r="C48" s="191" t="s">
        <v>293</v>
      </c>
      <c r="D48" s="281" t="s">
        <v>295</v>
      </c>
      <c r="E48" s="196" t="s">
        <v>63</v>
      </c>
      <c r="F48" s="197" t="s">
        <v>90</v>
      </c>
      <c r="G48" s="195" t="s">
        <v>28</v>
      </c>
      <c r="H48" s="268">
        <v>1</v>
      </c>
      <c r="I48" s="268">
        <v>1</v>
      </c>
      <c r="J48" s="268">
        <v>1</v>
      </c>
      <c r="K48" s="268">
        <v>1</v>
      </c>
      <c r="L48" s="268">
        <v>1</v>
      </c>
      <c r="M48" s="268">
        <v>1</v>
      </c>
      <c r="N48" s="268">
        <v>1</v>
      </c>
      <c r="O48" s="268">
        <v>1</v>
      </c>
      <c r="P48" s="268">
        <v>1</v>
      </c>
      <c r="Q48" s="268">
        <v>1</v>
      </c>
      <c r="R48" s="268">
        <v>1</v>
      </c>
      <c r="S48" s="265" t="s">
        <v>342</v>
      </c>
      <c r="U48" s="191" t="s">
        <v>398</v>
      </c>
      <c r="V48" s="191" t="s">
        <v>398</v>
      </c>
    </row>
    <row r="49" spans="2:22" s="190" customFormat="1">
      <c r="B49" s="267">
        <v>46</v>
      </c>
      <c r="C49" s="191" t="s">
        <v>293</v>
      </c>
      <c r="D49" s="285" t="s">
        <v>294</v>
      </c>
      <c r="E49" s="270" t="s">
        <v>251</v>
      </c>
      <c r="F49" s="197" t="s">
        <v>90</v>
      </c>
      <c r="G49" s="194" t="s">
        <v>39</v>
      </c>
      <c r="H49" s="268">
        <v>2</v>
      </c>
      <c r="I49" s="268">
        <v>2</v>
      </c>
      <c r="J49" s="268">
        <v>2</v>
      </c>
      <c r="K49" s="268">
        <v>2</v>
      </c>
      <c r="L49" s="268">
        <v>2</v>
      </c>
      <c r="M49" s="268">
        <v>2</v>
      </c>
      <c r="N49" s="268">
        <v>2</v>
      </c>
      <c r="O49" s="268">
        <v>2</v>
      </c>
      <c r="P49" s="268">
        <v>2</v>
      </c>
      <c r="Q49" s="268">
        <v>2</v>
      </c>
      <c r="R49" s="268">
        <v>2</v>
      </c>
      <c r="S49" s="265" t="s">
        <v>342</v>
      </c>
      <c r="U49" s="191" t="s">
        <v>391</v>
      </c>
      <c r="V49" s="307"/>
    </row>
    <row r="50" spans="2:22" s="190" customFormat="1">
      <c r="B50" s="267">
        <v>47</v>
      </c>
      <c r="C50" s="191" t="s">
        <v>293</v>
      </c>
      <c r="D50" s="285" t="s">
        <v>294</v>
      </c>
      <c r="E50" s="270" t="s">
        <v>252</v>
      </c>
      <c r="F50" s="197" t="s">
        <v>90</v>
      </c>
      <c r="G50" s="194" t="s">
        <v>39</v>
      </c>
      <c r="H50" s="268">
        <v>2</v>
      </c>
      <c r="I50" s="268">
        <v>2</v>
      </c>
      <c r="J50" s="268">
        <v>2</v>
      </c>
      <c r="K50" s="268">
        <v>2</v>
      </c>
      <c r="L50" s="268">
        <v>2</v>
      </c>
      <c r="M50" s="268">
        <v>2</v>
      </c>
      <c r="N50" s="268">
        <v>2</v>
      </c>
      <c r="O50" s="268">
        <v>2</v>
      </c>
      <c r="P50" s="268">
        <v>2</v>
      </c>
      <c r="Q50" s="268">
        <v>2</v>
      </c>
      <c r="R50" s="268">
        <v>2</v>
      </c>
      <c r="S50" s="265" t="s">
        <v>342</v>
      </c>
      <c r="U50" s="191" t="s">
        <v>391</v>
      </c>
      <c r="V50" s="307"/>
    </row>
    <row r="51" spans="2:22" s="190" customFormat="1">
      <c r="B51" s="267">
        <v>48</v>
      </c>
      <c r="C51" s="191" t="s">
        <v>293</v>
      </c>
      <c r="D51" s="284" t="s">
        <v>290</v>
      </c>
      <c r="E51" s="196" t="s">
        <v>291</v>
      </c>
      <c r="F51" s="197" t="s">
        <v>90</v>
      </c>
      <c r="G51" s="194" t="s">
        <v>39</v>
      </c>
      <c r="H51" s="269">
        <v>0</v>
      </c>
      <c r="I51" s="269">
        <v>0</v>
      </c>
      <c r="J51" s="269">
        <v>0</v>
      </c>
      <c r="K51" s="261">
        <v>2</v>
      </c>
      <c r="L51" s="268">
        <v>2</v>
      </c>
      <c r="M51" s="261">
        <v>2</v>
      </c>
      <c r="N51" s="269">
        <v>0</v>
      </c>
      <c r="O51" s="269">
        <v>0</v>
      </c>
      <c r="P51" s="269">
        <v>0</v>
      </c>
      <c r="Q51" s="269">
        <v>0</v>
      </c>
      <c r="R51" s="269">
        <v>0</v>
      </c>
      <c r="S51" s="293" t="s">
        <v>0</v>
      </c>
      <c r="U51" s="191" t="s">
        <v>391</v>
      </c>
      <c r="V51" s="307"/>
    </row>
    <row r="52" spans="2:22" s="190" customFormat="1">
      <c r="B52" s="267">
        <v>49</v>
      </c>
      <c r="C52" s="191" t="s">
        <v>293</v>
      </c>
      <c r="D52" s="284" t="s">
        <v>290</v>
      </c>
      <c r="E52" s="196" t="s">
        <v>292</v>
      </c>
      <c r="F52" s="197" t="s">
        <v>90</v>
      </c>
      <c r="G52" s="194" t="s">
        <v>39</v>
      </c>
      <c r="H52" s="269">
        <v>0</v>
      </c>
      <c r="I52" s="269">
        <v>0</v>
      </c>
      <c r="J52" s="269">
        <v>0</v>
      </c>
      <c r="K52" s="261">
        <v>2</v>
      </c>
      <c r="L52" s="268">
        <v>2</v>
      </c>
      <c r="M52" s="261">
        <v>2</v>
      </c>
      <c r="N52" s="269">
        <v>0</v>
      </c>
      <c r="O52" s="269">
        <v>0</v>
      </c>
      <c r="P52" s="269">
        <v>0</v>
      </c>
      <c r="Q52" s="269">
        <v>0</v>
      </c>
      <c r="R52" s="269">
        <v>0</v>
      </c>
      <c r="S52" s="293" t="s">
        <v>0</v>
      </c>
      <c r="U52" s="191" t="s">
        <v>391</v>
      </c>
      <c r="V52" s="307"/>
    </row>
    <row r="53" spans="2:22" s="190" customFormat="1">
      <c r="B53" s="267">
        <v>50</v>
      </c>
      <c r="C53" s="191" t="s">
        <v>293</v>
      </c>
      <c r="D53" s="284" t="s">
        <v>303</v>
      </c>
      <c r="E53" s="196" t="s">
        <v>301</v>
      </c>
      <c r="F53" s="197" t="s">
        <v>90</v>
      </c>
      <c r="G53" s="194" t="s">
        <v>39</v>
      </c>
      <c r="H53" s="269">
        <v>0</v>
      </c>
      <c r="I53" s="269">
        <v>0</v>
      </c>
      <c r="J53" s="269">
        <v>0</v>
      </c>
      <c r="K53" s="261">
        <v>1</v>
      </c>
      <c r="L53" s="269">
        <v>0</v>
      </c>
      <c r="M53" s="269">
        <v>0</v>
      </c>
      <c r="N53" s="269">
        <v>0</v>
      </c>
      <c r="O53" s="269">
        <v>0</v>
      </c>
      <c r="P53" s="269">
        <v>0</v>
      </c>
      <c r="Q53" s="269">
        <v>0</v>
      </c>
      <c r="R53" s="269">
        <v>0</v>
      </c>
      <c r="S53" s="293" t="s">
        <v>0</v>
      </c>
      <c r="U53" s="191" t="s">
        <v>392</v>
      </c>
      <c r="V53" s="191" t="s">
        <v>302</v>
      </c>
    </row>
    <row r="54" spans="2:22" s="190" customFormat="1">
      <c r="B54" s="267">
        <v>51</v>
      </c>
      <c r="C54" s="191" t="s">
        <v>293</v>
      </c>
      <c r="D54" s="285" t="s">
        <v>294</v>
      </c>
      <c r="E54" s="196" t="s">
        <v>246</v>
      </c>
      <c r="F54" s="197" t="s">
        <v>90</v>
      </c>
      <c r="G54" s="194" t="s">
        <v>39</v>
      </c>
      <c r="H54" s="269">
        <v>0</v>
      </c>
      <c r="I54" s="269">
        <v>0</v>
      </c>
      <c r="J54" s="269">
        <v>0</v>
      </c>
      <c r="K54" s="261">
        <v>1</v>
      </c>
      <c r="L54" s="269">
        <v>0</v>
      </c>
      <c r="M54" s="269">
        <v>0</v>
      </c>
      <c r="N54" s="269">
        <v>0</v>
      </c>
      <c r="O54" s="269">
        <v>0</v>
      </c>
      <c r="P54" s="269">
        <v>0</v>
      </c>
      <c r="Q54" s="269">
        <v>0</v>
      </c>
      <c r="R54" s="269">
        <v>0</v>
      </c>
      <c r="S54" s="293" t="s">
        <v>0</v>
      </c>
      <c r="U54" s="191" t="s">
        <v>392</v>
      </c>
      <c r="V54" s="191" t="s">
        <v>302</v>
      </c>
    </row>
    <row r="55" spans="2:22" s="190" customFormat="1">
      <c r="B55" s="267">
        <v>52</v>
      </c>
      <c r="C55" s="191" t="s">
        <v>293</v>
      </c>
      <c r="D55" s="285" t="s">
        <v>294</v>
      </c>
      <c r="E55" s="196" t="s">
        <v>247</v>
      </c>
      <c r="F55" s="197" t="s">
        <v>90</v>
      </c>
      <c r="G55" s="194" t="s">
        <v>39</v>
      </c>
      <c r="H55" s="269">
        <v>0</v>
      </c>
      <c r="I55" s="269">
        <v>0</v>
      </c>
      <c r="J55" s="269">
        <v>0</v>
      </c>
      <c r="K55" s="261">
        <v>1</v>
      </c>
      <c r="L55" s="269">
        <v>0</v>
      </c>
      <c r="M55" s="269">
        <v>0</v>
      </c>
      <c r="N55" s="269">
        <v>0</v>
      </c>
      <c r="O55" s="269">
        <v>0</v>
      </c>
      <c r="P55" s="269">
        <v>0</v>
      </c>
      <c r="Q55" s="269">
        <v>0</v>
      </c>
      <c r="R55" s="269">
        <v>0</v>
      </c>
      <c r="S55" s="293" t="s">
        <v>0</v>
      </c>
      <c r="U55" s="191" t="s">
        <v>392</v>
      </c>
      <c r="V55" s="191" t="s">
        <v>302</v>
      </c>
    </row>
    <row r="56" spans="2:22" s="190" customFormat="1">
      <c r="B56" s="267">
        <v>53</v>
      </c>
      <c r="C56" s="191" t="s">
        <v>293</v>
      </c>
      <c r="D56" s="285" t="s">
        <v>294</v>
      </c>
      <c r="E56" s="196" t="s">
        <v>248</v>
      </c>
      <c r="F56" s="197" t="s">
        <v>90</v>
      </c>
      <c r="G56" s="194" t="s">
        <v>39</v>
      </c>
      <c r="H56" s="269">
        <v>0</v>
      </c>
      <c r="I56" s="269">
        <v>0</v>
      </c>
      <c r="J56" s="269">
        <v>0</v>
      </c>
      <c r="K56" s="261">
        <v>1</v>
      </c>
      <c r="L56" s="269">
        <v>0</v>
      </c>
      <c r="M56" s="269">
        <v>0</v>
      </c>
      <c r="N56" s="269">
        <v>0</v>
      </c>
      <c r="O56" s="269">
        <v>0</v>
      </c>
      <c r="P56" s="269">
        <v>0</v>
      </c>
      <c r="Q56" s="269">
        <v>0</v>
      </c>
      <c r="R56" s="269">
        <v>0</v>
      </c>
      <c r="S56" s="293" t="s">
        <v>0</v>
      </c>
      <c r="U56" s="191" t="s">
        <v>392</v>
      </c>
      <c r="V56" s="191" t="s">
        <v>302</v>
      </c>
    </row>
    <row r="57" spans="2:22" s="190" customFormat="1">
      <c r="B57" s="267">
        <v>54</v>
      </c>
      <c r="C57" s="191" t="s">
        <v>293</v>
      </c>
      <c r="D57" s="285" t="s">
        <v>294</v>
      </c>
      <c r="E57" s="196" t="s">
        <v>249</v>
      </c>
      <c r="F57" s="197" t="s">
        <v>90</v>
      </c>
      <c r="G57" s="194" t="s">
        <v>39</v>
      </c>
      <c r="H57" s="269">
        <v>0</v>
      </c>
      <c r="I57" s="269">
        <v>0</v>
      </c>
      <c r="J57" s="269">
        <v>0</v>
      </c>
      <c r="K57" s="261">
        <v>1</v>
      </c>
      <c r="L57" s="269">
        <v>0</v>
      </c>
      <c r="M57" s="269">
        <v>0</v>
      </c>
      <c r="N57" s="269">
        <v>0</v>
      </c>
      <c r="O57" s="269">
        <v>0</v>
      </c>
      <c r="P57" s="269">
        <v>0</v>
      </c>
      <c r="Q57" s="269">
        <v>0</v>
      </c>
      <c r="R57" s="269">
        <v>0</v>
      </c>
      <c r="S57" s="293" t="s">
        <v>0</v>
      </c>
      <c r="U57" s="191" t="s">
        <v>392</v>
      </c>
      <c r="V57" s="191" t="s">
        <v>302</v>
      </c>
    </row>
    <row r="58" spans="2:22" s="190" customFormat="1">
      <c r="B58" s="267">
        <v>55</v>
      </c>
      <c r="C58" s="191" t="s">
        <v>293</v>
      </c>
      <c r="D58" s="285" t="s">
        <v>294</v>
      </c>
      <c r="E58" s="196" t="s">
        <v>332</v>
      </c>
      <c r="F58" s="197" t="s">
        <v>90</v>
      </c>
      <c r="G58" s="194" t="s">
        <v>39</v>
      </c>
      <c r="H58" s="269">
        <v>0</v>
      </c>
      <c r="I58" s="269">
        <v>0</v>
      </c>
      <c r="J58" s="269">
        <v>0</v>
      </c>
      <c r="K58" s="269">
        <v>0</v>
      </c>
      <c r="L58" s="261">
        <v>2</v>
      </c>
      <c r="M58" s="269">
        <v>0</v>
      </c>
      <c r="N58" s="269">
        <v>0</v>
      </c>
      <c r="O58" s="269">
        <v>0</v>
      </c>
      <c r="P58" s="269">
        <v>0</v>
      </c>
      <c r="Q58" s="269">
        <v>0</v>
      </c>
      <c r="R58" s="269">
        <v>0</v>
      </c>
      <c r="S58" s="293" t="s">
        <v>0</v>
      </c>
      <c r="U58" s="191" t="s">
        <v>393</v>
      </c>
      <c r="V58" s="307"/>
    </row>
    <row r="59" spans="2:22" s="190" customFormat="1">
      <c r="B59" s="267">
        <v>56</v>
      </c>
      <c r="C59" s="191" t="s">
        <v>293</v>
      </c>
      <c r="D59" s="285" t="s">
        <v>294</v>
      </c>
      <c r="E59" s="196" t="s">
        <v>333</v>
      </c>
      <c r="F59" s="197" t="s">
        <v>90</v>
      </c>
      <c r="G59" s="194" t="s">
        <v>39</v>
      </c>
      <c r="H59" s="269">
        <v>0</v>
      </c>
      <c r="I59" s="269">
        <v>0</v>
      </c>
      <c r="J59" s="269">
        <v>0</v>
      </c>
      <c r="K59" s="269">
        <v>0</v>
      </c>
      <c r="L59" s="261">
        <v>2</v>
      </c>
      <c r="M59" s="269">
        <v>0</v>
      </c>
      <c r="N59" s="269">
        <v>0</v>
      </c>
      <c r="O59" s="269">
        <v>0</v>
      </c>
      <c r="P59" s="269">
        <v>0</v>
      </c>
      <c r="Q59" s="269">
        <v>0</v>
      </c>
      <c r="R59" s="269">
        <v>0</v>
      </c>
      <c r="S59" s="293" t="s">
        <v>0</v>
      </c>
      <c r="U59" s="191" t="s">
        <v>393</v>
      </c>
      <c r="V59" s="307"/>
    </row>
    <row r="60" spans="2:22" s="190" customFormat="1">
      <c r="B60" s="267">
        <v>57</v>
      </c>
      <c r="C60" s="200" t="s">
        <v>268</v>
      </c>
      <c r="D60" s="284" t="s">
        <v>144</v>
      </c>
      <c r="E60" s="192" t="s">
        <v>340</v>
      </c>
      <c r="F60" s="197" t="s">
        <v>90</v>
      </c>
      <c r="G60" s="194" t="s">
        <v>39</v>
      </c>
      <c r="H60" s="269">
        <v>0</v>
      </c>
      <c r="I60" s="269">
        <v>0</v>
      </c>
      <c r="J60" s="269">
        <v>0</v>
      </c>
      <c r="K60" s="269">
        <v>0</v>
      </c>
      <c r="L60" s="268">
        <v>2</v>
      </c>
      <c r="M60" s="269">
        <v>0</v>
      </c>
      <c r="N60" s="268">
        <v>2</v>
      </c>
      <c r="O60" s="268">
        <v>2</v>
      </c>
      <c r="P60" s="268">
        <v>2</v>
      </c>
      <c r="Q60" s="268">
        <v>2</v>
      </c>
      <c r="R60" s="268">
        <v>2</v>
      </c>
      <c r="S60" s="265" t="s">
        <v>342</v>
      </c>
      <c r="U60" s="307"/>
      <c r="V60" s="307"/>
    </row>
    <row r="61" spans="2:22" s="190" customFormat="1">
      <c r="B61" s="267">
        <v>58</v>
      </c>
      <c r="C61" s="200" t="s">
        <v>268</v>
      </c>
      <c r="D61" s="284" t="s">
        <v>144</v>
      </c>
      <c r="E61" s="192" t="s">
        <v>101</v>
      </c>
      <c r="F61" s="197" t="s">
        <v>90</v>
      </c>
      <c r="G61" s="195" t="s">
        <v>28</v>
      </c>
      <c r="H61" s="268">
        <v>6</v>
      </c>
      <c r="I61" s="268">
        <v>6</v>
      </c>
      <c r="J61" s="268">
        <v>6</v>
      </c>
      <c r="K61" s="261">
        <v>6</v>
      </c>
      <c r="L61" s="268">
        <v>6</v>
      </c>
      <c r="M61" s="269">
        <v>0</v>
      </c>
      <c r="N61" s="268">
        <v>6</v>
      </c>
      <c r="O61" s="261">
        <v>6</v>
      </c>
      <c r="P61" s="261">
        <v>6</v>
      </c>
      <c r="Q61" s="268">
        <v>6</v>
      </c>
      <c r="R61" s="261">
        <v>6</v>
      </c>
      <c r="S61" s="265" t="s">
        <v>342</v>
      </c>
      <c r="U61" s="307"/>
      <c r="V61" s="307"/>
    </row>
    <row r="62" spans="2:22" s="190" customFormat="1">
      <c r="B62" s="267">
        <v>59</v>
      </c>
      <c r="C62" s="200" t="s">
        <v>268</v>
      </c>
      <c r="D62" s="284" t="s">
        <v>144</v>
      </c>
      <c r="E62" s="192" t="s">
        <v>107</v>
      </c>
      <c r="F62" s="197" t="s">
        <v>90</v>
      </c>
      <c r="G62" s="194" t="s">
        <v>39</v>
      </c>
      <c r="H62" s="269">
        <v>0</v>
      </c>
      <c r="I62" s="269">
        <v>0</v>
      </c>
      <c r="J62" s="269">
        <v>0</v>
      </c>
      <c r="K62" s="269">
        <v>0</v>
      </c>
      <c r="L62" s="269">
        <v>0</v>
      </c>
      <c r="M62" s="269">
        <v>0</v>
      </c>
      <c r="N62" s="269">
        <v>0</v>
      </c>
      <c r="O62" s="268">
        <v>4</v>
      </c>
      <c r="P62" s="268">
        <v>4</v>
      </c>
      <c r="Q62" s="269">
        <v>0</v>
      </c>
      <c r="R62" s="268">
        <v>4</v>
      </c>
      <c r="S62" s="293" t="s">
        <v>0</v>
      </c>
      <c r="U62" s="307"/>
      <c r="V62" s="307"/>
    </row>
    <row r="63" spans="2:22" s="190" customFormat="1">
      <c r="B63" s="267">
        <v>60</v>
      </c>
      <c r="C63" s="200" t="s">
        <v>268</v>
      </c>
      <c r="D63" s="284" t="s">
        <v>144</v>
      </c>
      <c r="E63" s="192" t="s">
        <v>135</v>
      </c>
      <c r="F63" s="197" t="s">
        <v>90</v>
      </c>
      <c r="G63" s="194" t="s">
        <v>39</v>
      </c>
      <c r="H63" s="268">
        <v>6</v>
      </c>
      <c r="I63" s="268">
        <v>6</v>
      </c>
      <c r="J63" s="268">
        <v>6</v>
      </c>
      <c r="K63" s="269">
        <v>0</v>
      </c>
      <c r="L63" s="268">
        <v>6</v>
      </c>
      <c r="M63" s="269">
        <v>0</v>
      </c>
      <c r="N63" s="268">
        <v>6</v>
      </c>
      <c r="O63" s="261">
        <v>6</v>
      </c>
      <c r="P63" s="261">
        <v>6</v>
      </c>
      <c r="Q63" s="268">
        <v>6</v>
      </c>
      <c r="R63" s="261">
        <v>6</v>
      </c>
      <c r="S63" s="265" t="s">
        <v>342</v>
      </c>
      <c r="U63" s="307"/>
      <c r="V63" s="307"/>
    </row>
    <row r="64" spans="2:22" s="190" customFormat="1">
      <c r="B64" s="267">
        <v>61</v>
      </c>
      <c r="C64" s="200" t="s">
        <v>268</v>
      </c>
      <c r="D64" s="284" t="s">
        <v>144</v>
      </c>
      <c r="E64" s="192" t="s">
        <v>136</v>
      </c>
      <c r="F64" s="197" t="s">
        <v>90</v>
      </c>
      <c r="G64" s="194" t="s">
        <v>39</v>
      </c>
      <c r="H64" s="268">
        <v>4</v>
      </c>
      <c r="I64" s="268">
        <v>4</v>
      </c>
      <c r="J64" s="268">
        <v>4</v>
      </c>
      <c r="K64" s="269">
        <v>0</v>
      </c>
      <c r="L64" s="269">
        <v>0</v>
      </c>
      <c r="M64" s="269">
        <v>0</v>
      </c>
      <c r="N64" s="269">
        <v>0</v>
      </c>
      <c r="O64" s="268">
        <v>4</v>
      </c>
      <c r="P64" s="268">
        <v>4</v>
      </c>
      <c r="Q64" s="269">
        <v>0</v>
      </c>
      <c r="R64" s="269">
        <v>0</v>
      </c>
      <c r="S64" s="265" t="s">
        <v>342</v>
      </c>
      <c r="U64" s="307"/>
      <c r="V64" s="307"/>
    </row>
    <row r="65" spans="2:22" s="190" customFormat="1">
      <c r="B65" s="267">
        <v>62</v>
      </c>
      <c r="C65" s="200" t="s">
        <v>268</v>
      </c>
      <c r="D65" s="284" t="s">
        <v>152</v>
      </c>
      <c r="E65" s="192" t="s">
        <v>177</v>
      </c>
      <c r="F65" s="197" t="s">
        <v>90</v>
      </c>
      <c r="G65" s="194" t="s">
        <v>39</v>
      </c>
      <c r="H65" s="268">
        <v>2</v>
      </c>
      <c r="I65" s="268">
        <v>2</v>
      </c>
      <c r="J65" s="268">
        <v>2</v>
      </c>
      <c r="K65" s="268">
        <v>2</v>
      </c>
      <c r="L65" s="268">
        <v>2</v>
      </c>
      <c r="M65" s="269">
        <v>0</v>
      </c>
      <c r="N65" s="268">
        <v>2</v>
      </c>
      <c r="O65" s="268">
        <v>2</v>
      </c>
      <c r="P65" s="268">
        <v>2</v>
      </c>
      <c r="Q65" s="268">
        <v>2</v>
      </c>
      <c r="R65" s="268">
        <v>2</v>
      </c>
      <c r="S65" s="265" t="s">
        <v>342</v>
      </c>
      <c r="U65" s="307"/>
      <c r="V65" s="307"/>
    </row>
    <row r="66" spans="2:22" s="190" customFormat="1">
      <c r="B66" s="267">
        <v>63</v>
      </c>
      <c r="C66" s="200" t="s">
        <v>268</v>
      </c>
      <c r="D66" s="284" t="s">
        <v>152</v>
      </c>
      <c r="E66" s="192" t="s">
        <v>178</v>
      </c>
      <c r="F66" s="197" t="s">
        <v>90</v>
      </c>
      <c r="G66" s="194" t="s">
        <v>39</v>
      </c>
      <c r="H66" s="268">
        <v>2</v>
      </c>
      <c r="I66" s="268">
        <v>2</v>
      </c>
      <c r="J66" s="268">
        <v>2</v>
      </c>
      <c r="K66" s="268">
        <v>2</v>
      </c>
      <c r="L66" s="268">
        <v>2</v>
      </c>
      <c r="M66" s="269">
        <v>0</v>
      </c>
      <c r="N66" s="268">
        <v>2</v>
      </c>
      <c r="O66" s="268">
        <v>2</v>
      </c>
      <c r="P66" s="268">
        <v>2</v>
      </c>
      <c r="Q66" s="268">
        <v>2</v>
      </c>
      <c r="R66" s="268">
        <v>2</v>
      </c>
      <c r="S66" s="265" t="s">
        <v>342</v>
      </c>
      <c r="U66" s="307"/>
      <c r="V66" s="307"/>
    </row>
    <row r="67" spans="2:22" s="190" customFormat="1">
      <c r="B67" s="267">
        <v>64</v>
      </c>
      <c r="C67" s="200" t="s">
        <v>268</v>
      </c>
      <c r="D67" s="284" t="s">
        <v>271</v>
      </c>
      <c r="E67" s="192" t="s">
        <v>86</v>
      </c>
      <c r="F67" s="197" t="s">
        <v>90</v>
      </c>
      <c r="G67" s="194" t="s">
        <v>39</v>
      </c>
      <c r="H67" s="268">
        <v>2</v>
      </c>
      <c r="I67" s="268">
        <v>2</v>
      </c>
      <c r="J67" s="268">
        <v>2</v>
      </c>
      <c r="K67" s="269">
        <v>0</v>
      </c>
      <c r="L67" s="269">
        <v>0</v>
      </c>
      <c r="M67" s="269">
        <v>0</v>
      </c>
      <c r="N67" s="269">
        <v>0</v>
      </c>
      <c r="O67" s="269">
        <v>0</v>
      </c>
      <c r="P67" s="268">
        <v>2</v>
      </c>
      <c r="Q67" s="269">
        <v>0</v>
      </c>
      <c r="R67" s="269">
        <v>0</v>
      </c>
      <c r="S67" s="293" t="s">
        <v>0</v>
      </c>
      <c r="U67" s="307"/>
      <c r="V67" s="307"/>
    </row>
    <row r="68" spans="2:22" s="190" customFormat="1">
      <c r="B68" s="267">
        <v>65</v>
      </c>
      <c r="C68" s="200" t="s">
        <v>268</v>
      </c>
      <c r="D68" s="284" t="s">
        <v>270</v>
      </c>
      <c r="E68" s="192" t="s">
        <v>87</v>
      </c>
      <c r="F68" s="197" t="s">
        <v>90</v>
      </c>
      <c r="G68" s="194" t="s">
        <v>39</v>
      </c>
      <c r="H68" s="268">
        <v>2</v>
      </c>
      <c r="I68" s="268">
        <v>2</v>
      </c>
      <c r="J68" s="268">
        <v>2</v>
      </c>
      <c r="K68" s="269">
        <v>0</v>
      </c>
      <c r="L68" s="268">
        <v>2</v>
      </c>
      <c r="M68" s="269">
        <v>0</v>
      </c>
      <c r="N68" s="268">
        <v>2</v>
      </c>
      <c r="O68" s="268">
        <v>2</v>
      </c>
      <c r="P68" s="268">
        <v>2</v>
      </c>
      <c r="Q68" s="268">
        <v>2</v>
      </c>
      <c r="R68" s="268">
        <v>2</v>
      </c>
      <c r="S68" s="265" t="s">
        <v>342</v>
      </c>
      <c r="U68" s="307"/>
      <c r="V68" s="307"/>
    </row>
    <row r="69" spans="2:22" s="190" customFormat="1">
      <c r="B69" s="267">
        <v>66</v>
      </c>
      <c r="C69" s="200" t="s">
        <v>268</v>
      </c>
      <c r="D69" s="284" t="s">
        <v>270</v>
      </c>
      <c r="E69" s="192" t="s">
        <v>262</v>
      </c>
      <c r="F69" s="197" t="s">
        <v>90</v>
      </c>
      <c r="G69" s="194" t="s">
        <v>39</v>
      </c>
      <c r="H69" s="268">
        <v>2</v>
      </c>
      <c r="I69" s="268">
        <v>2</v>
      </c>
      <c r="J69" s="268">
        <v>2</v>
      </c>
      <c r="K69" s="269">
        <v>0</v>
      </c>
      <c r="L69" s="269">
        <v>0</v>
      </c>
      <c r="M69" s="269">
        <v>0</v>
      </c>
      <c r="N69" s="269">
        <v>0</v>
      </c>
      <c r="O69" s="269">
        <v>0</v>
      </c>
      <c r="P69" s="268">
        <v>2</v>
      </c>
      <c r="Q69" s="269">
        <v>0</v>
      </c>
      <c r="R69" s="269">
        <v>0</v>
      </c>
      <c r="S69" s="293" t="s">
        <v>0</v>
      </c>
      <c r="U69" s="307"/>
      <c r="V69" s="307"/>
    </row>
    <row r="70" spans="2:22" s="190" customFormat="1">
      <c r="B70" s="267">
        <v>67</v>
      </c>
      <c r="C70" s="200" t="s">
        <v>268</v>
      </c>
      <c r="D70" s="284" t="s">
        <v>309</v>
      </c>
      <c r="E70" s="196" t="s">
        <v>299</v>
      </c>
      <c r="F70" s="197" t="s">
        <v>90</v>
      </c>
      <c r="G70" s="194" t="s">
        <v>39</v>
      </c>
      <c r="H70" s="269">
        <v>0</v>
      </c>
      <c r="I70" s="269">
        <v>0</v>
      </c>
      <c r="J70" s="269">
        <v>0</v>
      </c>
      <c r="K70" s="261">
        <v>1</v>
      </c>
      <c r="L70" s="268">
        <v>1</v>
      </c>
      <c r="M70" s="269">
        <v>0</v>
      </c>
      <c r="N70" s="269">
        <v>0</v>
      </c>
      <c r="O70" s="269">
        <v>0</v>
      </c>
      <c r="P70" s="269">
        <v>0</v>
      </c>
      <c r="Q70" s="269">
        <v>0</v>
      </c>
      <c r="R70" s="269">
        <v>0</v>
      </c>
      <c r="S70" s="293" t="s">
        <v>0</v>
      </c>
      <c r="U70" s="191" t="s">
        <v>393</v>
      </c>
      <c r="V70" s="307"/>
    </row>
    <row r="71" spans="2:22" s="190" customFormat="1">
      <c r="B71" s="267">
        <v>68</v>
      </c>
      <c r="C71" s="200" t="s">
        <v>268</v>
      </c>
      <c r="D71" s="284" t="s">
        <v>144</v>
      </c>
      <c r="E71" s="196" t="s">
        <v>300</v>
      </c>
      <c r="F71" s="197" t="s">
        <v>90</v>
      </c>
      <c r="G71" s="194" t="s">
        <v>39</v>
      </c>
      <c r="H71" s="269">
        <v>0</v>
      </c>
      <c r="I71" s="269">
        <v>0</v>
      </c>
      <c r="J71" s="269">
        <v>0</v>
      </c>
      <c r="K71" s="261">
        <v>4</v>
      </c>
      <c r="L71" s="269">
        <v>0</v>
      </c>
      <c r="M71" s="269">
        <v>0</v>
      </c>
      <c r="N71" s="269">
        <v>0</v>
      </c>
      <c r="O71" s="269">
        <v>0</v>
      </c>
      <c r="P71" s="269">
        <v>0</v>
      </c>
      <c r="Q71" s="269">
        <v>0</v>
      </c>
      <c r="R71" s="261">
        <v>4</v>
      </c>
      <c r="S71" s="265" t="s">
        <v>342</v>
      </c>
      <c r="U71" s="191" t="s">
        <v>393</v>
      </c>
      <c r="V71" s="191" t="s">
        <v>399</v>
      </c>
    </row>
    <row r="72" spans="2:22" s="190" customFormat="1">
      <c r="B72" s="267">
        <v>69</v>
      </c>
      <c r="C72" s="200" t="s">
        <v>268</v>
      </c>
      <c r="D72" s="284" t="s">
        <v>144</v>
      </c>
      <c r="E72" s="196" t="s">
        <v>304</v>
      </c>
      <c r="F72" s="197" t="s">
        <v>90</v>
      </c>
      <c r="G72" s="194" t="s">
        <v>39</v>
      </c>
      <c r="H72" s="269">
        <v>0</v>
      </c>
      <c r="I72" s="269">
        <v>0</v>
      </c>
      <c r="J72" s="269">
        <v>0</v>
      </c>
      <c r="K72" s="261">
        <v>2</v>
      </c>
      <c r="L72" s="269">
        <v>0</v>
      </c>
      <c r="M72" s="269">
        <v>0</v>
      </c>
      <c r="N72" s="269">
        <v>0</v>
      </c>
      <c r="O72" s="269">
        <v>0</v>
      </c>
      <c r="P72" s="269">
        <v>0</v>
      </c>
      <c r="Q72" s="269">
        <v>0</v>
      </c>
      <c r="R72" s="269">
        <v>0</v>
      </c>
      <c r="S72" s="293" t="s">
        <v>0</v>
      </c>
      <c r="U72" s="191" t="s">
        <v>391</v>
      </c>
      <c r="V72" s="191" t="s">
        <v>390</v>
      </c>
    </row>
    <row r="73" spans="2:22" s="190" customFormat="1">
      <c r="B73" s="267">
        <v>70</v>
      </c>
      <c r="C73" s="200" t="s">
        <v>268</v>
      </c>
      <c r="D73" s="284" t="s">
        <v>144</v>
      </c>
      <c r="E73" s="196" t="s">
        <v>305</v>
      </c>
      <c r="F73" s="197" t="s">
        <v>90</v>
      </c>
      <c r="G73" s="194" t="s">
        <v>39</v>
      </c>
      <c r="H73" s="269">
        <v>0</v>
      </c>
      <c r="I73" s="269">
        <v>0</v>
      </c>
      <c r="J73" s="269">
        <v>0</v>
      </c>
      <c r="K73" s="261">
        <v>2</v>
      </c>
      <c r="L73" s="269">
        <v>0</v>
      </c>
      <c r="M73" s="269">
        <v>0</v>
      </c>
      <c r="N73" s="269">
        <v>0</v>
      </c>
      <c r="O73" s="269">
        <v>0</v>
      </c>
      <c r="P73" s="269">
        <v>0</v>
      </c>
      <c r="Q73" s="269">
        <v>0</v>
      </c>
      <c r="R73" s="269">
        <v>0</v>
      </c>
      <c r="S73" s="293" t="s">
        <v>0</v>
      </c>
      <c r="U73" s="191" t="s">
        <v>391</v>
      </c>
      <c r="V73" s="200" t="s">
        <v>390</v>
      </c>
    </row>
    <row r="74" spans="2:22" s="190" customFormat="1">
      <c r="B74" s="267">
        <v>71</v>
      </c>
      <c r="C74" s="200" t="s">
        <v>268</v>
      </c>
      <c r="D74" s="284" t="s">
        <v>144</v>
      </c>
      <c r="E74" s="196" t="s">
        <v>306</v>
      </c>
      <c r="F74" s="197" t="s">
        <v>90</v>
      </c>
      <c r="G74" s="194" t="s">
        <v>39</v>
      </c>
      <c r="H74" s="269">
        <v>0</v>
      </c>
      <c r="I74" s="269">
        <v>0</v>
      </c>
      <c r="J74" s="269">
        <v>0</v>
      </c>
      <c r="K74" s="261">
        <v>2</v>
      </c>
      <c r="L74" s="269">
        <v>0</v>
      </c>
      <c r="M74" s="269">
        <v>0</v>
      </c>
      <c r="N74" s="269">
        <v>0</v>
      </c>
      <c r="O74" s="269">
        <v>0</v>
      </c>
      <c r="P74" s="269">
        <v>0</v>
      </c>
      <c r="Q74" s="269">
        <v>0</v>
      </c>
      <c r="R74" s="269">
        <v>0</v>
      </c>
      <c r="S74" s="293" t="s">
        <v>0</v>
      </c>
      <c r="U74" s="191" t="s">
        <v>391</v>
      </c>
      <c r="V74" s="200" t="s">
        <v>390</v>
      </c>
    </row>
    <row r="75" spans="2:22" s="190" customFormat="1">
      <c r="B75" s="267">
        <v>72</v>
      </c>
      <c r="C75" s="200" t="s">
        <v>268</v>
      </c>
      <c r="D75" s="284" t="s">
        <v>144</v>
      </c>
      <c r="E75" s="196" t="s">
        <v>307</v>
      </c>
      <c r="F75" s="197" t="s">
        <v>90</v>
      </c>
      <c r="G75" s="194" t="s">
        <v>39</v>
      </c>
      <c r="H75" s="269">
        <v>0</v>
      </c>
      <c r="I75" s="269">
        <v>0</v>
      </c>
      <c r="J75" s="269">
        <v>0</v>
      </c>
      <c r="K75" s="261">
        <v>2</v>
      </c>
      <c r="L75" s="269">
        <v>0</v>
      </c>
      <c r="M75" s="269">
        <v>0</v>
      </c>
      <c r="N75" s="269">
        <v>0</v>
      </c>
      <c r="O75" s="269">
        <v>0</v>
      </c>
      <c r="P75" s="269">
        <v>0</v>
      </c>
      <c r="Q75" s="269">
        <v>0</v>
      </c>
      <c r="R75" s="269">
        <v>0</v>
      </c>
      <c r="S75" s="293" t="s">
        <v>0</v>
      </c>
      <c r="U75" s="191" t="s">
        <v>391</v>
      </c>
      <c r="V75" s="200" t="s">
        <v>390</v>
      </c>
    </row>
    <row r="76" spans="2:22" s="190" customFormat="1">
      <c r="B76" s="267">
        <v>73</v>
      </c>
      <c r="C76" s="200" t="s">
        <v>268</v>
      </c>
      <c r="D76" s="284" t="s">
        <v>309</v>
      </c>
      <c r="E76" s="196" t="s">
        <v>308</v>
      </c>
      <c r="F76" s="197" t="s">
        <v>90</v>
      </c>
      <c r="G76" s="194" t="s">
        <v>39</v>
      </c>
      <c r="H76" s="269">
        <v>0</v>
      </c>
      <c r="I76" s="269">
        <v>0</v>
      </c>
      <c r="J76" s="269">
        <v>0</v>
      </c>
      <c r="K76" s="261">
        <v>1</v>
      </c>
      <c r="L76" s="268">
        <v>1</v>
      </c>
      <c r="M76" s="269">
        <v>0</v>
      </c>
      <c r="N76" s="269">
        <v>0</v>
      </c>
      <c r="O76" s="269">
        <v>0</v>
      </c>
      <c r="P76" s="269">
        <v>0</v>
      </c>
      <c r="Q76" s="269">
        <v>0</v>
      </c>
      <c r="R76" s="269">
        <v>0</v>
      </c>
      <c r="S76" s="293" t="s">
        <v>0</v>
      </c>
      <c r="U76" s="191" t="s">
        <v>393</v>
      </c>
      <c r="V76" s="307"/>
    </row>
    <row r="77" spans="2:22" s="190" customFormat="1">
      <c r="B77" s="267">
        <v>74</v>
      </c>
      <c r="C77" s="200" t="s">
        <v>272</v>
      </c>
      <c r="D77" s="284" t="s">
        <v>146</v>
      </c>
      <c r="E77" s="196" t="s">
        <v>83</v>
      </c>
      <c r="F77" s="197" t="s">
        <v>90</v>
      </c>
      <c r="G77" s="194" t="s">
        <v>39</v>
      </c>
      <c r="H77" s="268">
        <v>1</v>
      </c>
      <c r="I77" s="268">
        <v>1</v>
      </c>
      <c r="J77" s="268">
        <v>1</v>
      </c>
      <c r="K77" s="269">
        <v>0</v>
      </c>
      <c r="L77" s="269">
        <v>0</v>
      </c>
      <c r="M77" s="269">
        <v>0</v>
      </c>
      <c r="N77" s="269">
        <v>0</v>
      </c>
      <c r="O77" s="269">
        <v>0</v>
      </c>
      <c r="P77" s="268">
        <v>1</v>
      </c>
      <c r="Q77" s="269">
        <v>0</v>
      </c>
      <c r="R77" s="269">
        <v>0</v>
      </c>
      <c r="S77" s="293" t="s">
        <v>0</v>
      </c>
      <c r="U77" s="191" t="s">
        <v>401</v>
      </c>
      <c r="V77" s="191" t="s">
        <v>401</v>
      </c>
    </row>
    <row r="78" spans="2:22" s="190" customFormat="1">
      <c r="B78" s="267">
        <v>75</v>
      </c>
      <c r="C78" s="200" t="s">
        <v>272</v>
      </c>
      <c r="D78" s="284" t="s">
        <v>147</v>
      </c>
      <c r="E78" s="196" t="s">
        <v>78</v>
      </c>
      <c r="F78" s="197" t="s">
        <v>90</v>
      </c>
      <c r="G78" s="194" t="s">
        <v>39</v>
      </c>
      <c r="H78" s="268">
        <v>1</v>
      </c>
      <c r="I78" s="268">
        <v>1</v>
      </c>
      <c r="J78" s="268">
        <v>1</v>
      </c>
      <c r="K78" s="269">
        <v>0</v>
      </c>
      <c r="L78" s="269">
        <v>0</v>
      </c>
      <c r="M78" s="269">
        <v>0</v>
      </c>
      <c r="N78" s="269">
        <v>0</v>
      </c>
      <c r="O78" s="269">
        <v>0</v>
      </c>
      <c r="P78" s="268">
        <v>1</v>
      </c>
      <c r="Q78" s="269">
        <v>0</v>
      </c>
      <c r="R78" s="269">
        <v>0</v>
      </c>
      <c r="S78" s="293" t="s">
        <v>0</v>
      </c>
      <c r="U78" s="191" t="s">
        <v>398</v>
      </c>
      <c r="V78" s="191" t="s">
        <v>398</v>
      </c>
    </row>
    <row r="79" spans="2:22" s="190" customFormat="1">
      <c r="B79" s="267">
        <v>76</v>
      </c>
      <c r="C79" s="200" t="s">
        <v>272</v>
      </c>
      <c r="D79" s="284" t="s">
        <v>148</v>
      </c>
      <c r="E79" s="192" t="s">
        <v>77</v>
      </c>
      <c r="F79" s="197" t="s">
        <v>90</v>
      </c>
      <c r="G79" s="194" t="s">
        <v>39</v>
      </c>
      <c r="H79" s="268">
        <v>1</v>
      </c>
      <c r="I79" s="268">
        <v>1</v>
      </c>
      <c r="J79" s="268">
        <v>1</v>
      </c>
      <c r="K79" s="269">
        <v>0</v>
      </c>
      <c r="L79" s="269">
        <v>0</v>
      </c>
      <c r="M79" s="269">
        <v>0</v>
      </c>
      <c r="N79" s="269">
        <v>0</v>
      </c>
      <c r="O79" s="269">
        <v>0</v>
      </c>
      <c r="P79" s="268">
        <v>1</v>
      </c>
      <c r="Q79" s="269">
        <v>0</v>
      </c>
      <c r="R79" s="269">
        <v>0</v>
      </c>
      <c r="S79" s="293" t="s">
        <v>0</v>
      </c>
      <c r="U79" s="191" t="s">
        <v>400</v>
      </c>
      <c r="V79" s="191" t="s">
        <v>400</v>
      </c>
    </row>
    <row r="80" spans="2:22" s="190" customFormat="1">
      <c r="B80" s="267">
        <v>77</v>
      </c>
      <c r="C80" s="200" t="s">
        <v>272</v>
      </c>
      <c r="D80" s="284" t="s">
        <v>149</v>
      </c>
      <c r="E80" s="192" t="s">
        <v>80</v>
      </c>
      <c r="F80" s="197" t="s">
        <v>90</v>
      </c>
      <c r="G80" s="194" t="s">
        <v>39</v>
      </c>
      <c r="H80" s="268">
        <v>1</v>
      </c>
      <c r="I80" s="268">
        <v>1</v>
      </c>
      <c r="J80" s="268">
        <v>1</v>
      </c>
      <c r="K80" s="269">
        <v>0</v>
      </c>
      <c r="L80" s="269">
        <v>0</v>
      </c>
      <c r="M80" s="269">
        <v>0</v>
      </c>
      <c r="N80" s="269">
        <v>0</v>
      </c>
      <c r="O80" s="269">
        <v>0</v>
      </c>
      <c r="P80" s="268">
        <v>1</v>
      </c>
      <c r="Q80" s="269">
        <v>0</v>
      </c>
      <c r="R80" s="269">
        <v>0</v>
      </c>
      <c r="S80" s="293" t="s">
        <v>0</v>
      </c>
      <c r="U80" s="191" t="s">
        <v>401</v>
      </c>
      <c r="V80" s="191" t="s">
        <v>401</v>
      </c>
    </row>
    <row r="81" spans="2:22" s="190" customFormat="1">
      <c r="B81" s="267">
        <v>78</v>
      </c>
      <c r="C81" s="200" t="s">
        <v>272</v>
      </c>
      <c r="D81" s="284" t="s">
        <v>150</v>
      </c>
      <c r="E81" s="192" t="s">
        <v>82</v>
      </c>
      <c r="F81" s="197" t="s">
        <v>90</v>
      </c>
      <c r="G81" s="194" t="s">
        <v>39</v>
      </c>
      <c r="H81" s="268">
        <v>1</v>
      </c>
      <c r="I81" s="268">
        <v>1</v>
      </c>
      <c r="J81" s="268">
        <v>1</v>
      </c>
      <c r="K81" s="269">
        <v>0</v>
      </c>
      <c r="L81" s="269">
        <v>0</v>
      </c>
      <c r="M81" s="269">
        <v>0</v>
      </c>
      <c r="N81" s="269">
        <v>0</v>
      </c>
      <c r="O81" s="269">
        <v>0</v>
      </c>
      <c r="P81" s="268">
        <v>1</v>
      </c>
      <c r="Q81" s="269">
        <v>0</v>
      </c>
      <c r="R81" s="269">
        <v>0</v>
      </c>
      <c r="S81" s="293" t="s">
        <v>0</v>
      </c>
      <c r="U81" s="191" t="s">
        <v>398</v>
      </c>
      <c r="V81" s="191" t="s">
        <v>398</v>
      </c>
    </row>
    <row r="82" spans="2:22" s="190" customFormat="1">
      <c r="B82" s="267">
        <v>79</v>
      </c>
      <c r="C82" s="200" t="s">
        <v>272</v>
      </c>
      <c r="D82" s="284" t="s">
        <v>150</v>
      </c>
      <c r="E82" s="192" t="s">
        <v>277</v>
      </c>
      <c r="F82" s="197" t="s">
        <v>90</v>
      </c>
      <c r="G82" s="194" t="s">
        <v>39</v>
      </c>
      <c r="H82" s="269">
        <v>0</v>
      </c>
      <c r="I82" s="269">
        <v>0</v>
      </c>
      <c r="J82" s="268">
        <v>6</v>
      </c>
      <c r="K82" s="269">
        <v>0</v>
      </c>
      <c r="L82" s="269">
        <v>0</v>
      </c>
      <c r="M82" s="269">
        <v>0</v>
      </c>
      <c r="N82" s="269">
        <v>0</v>
      </c>
      <c r="O82" s="269">
        <v>0</v>
      </c>
      <c r="P82" s="269">
        <v>0</v>
      </c>
      <c r="Q82" s="269">
        <v>0</v>
      </c>
      <c r="R82" s="269">
        <v>0</v>
      </c>
      <c r="S82" s="265" t="s">
        <v>342</v>
      </c>
      <c r="U82" s="191" t="s">
        <v>398</v>
      </c>
      <c r="V82" s="191" t="s">
        <v>398</v>
      </c>
    </row>
    <row r="83" spans="2:22" s="190" customFormat="1">
      <c r="B83" s="267">
        <v>80</v>
      </c>
      <c r="C83" s="200" t="s">
        <v>272</v>
      </c>
      <c r="D83" s="284" t="s">
        <v>150</v>
      </c>
      <c r="E83" s="192" t="s">
        <v>106</v>
      </c>
      <c r="F83" s="197" t="s">
        <v>90</v>
      </c>
      <c r="G83" s="194" t="s">
        <v>39</v>
      </c>
      <c r="H83" s="269">
        <v>0</v>
      </c>
      <c r="I83" s="269">
        <v>0</v>
      </c>
      <c r="J83" s="269">
        <v>0</v>
      </c>
      <c r="K83" s="269">
        <v>0</v>
      </c>
      <c r="L83" s="269">
        <v>0</v>
      </c>
      <c r="M83" s="269">
        <v>0</v>
      </c>
      <c r="N83" s="269">
        <v>0</v>
      </c>
      <c r="O83" s="261">
        <v>8</v>
      </c>
      <c r="P83" s="261">
        <v>8</v>
      </c>
      <c r="Q83" s="269">
        <v>0</v>
      </c>
      <c r="R83" s="261">
        <v>8</v>
      </c>
      <c r="S83" s="296" t="s">
        <v>376</v>
      </c>
      <c r="U83" s="307"/>
      <c r="V83" s="307"/>
    </row>
    <row r="84" spans="2:22" s="190" customFormat="1">
      <c r="B84" s="267">
        <v>81</v>
      </c>
      <c r="C84" s="200" t="s">
        <v>272</v>
      </c>
      <c r="D84" s="284" t="s">
        <v>150</v>
      </c>
      <c r="E84" s="192" t="s">
        <v>282</v>
      </c>
      <c r="F84" s="197" t="s">
        <v>90</v>
      </c>
      <c r="G84" s="194" t="s">
        <v>39</v>
      </c>
      <c r="H84" s="268">
        <v>6</v>
      </c>
      <c r="I84" s="269">
        <v>0</v>
      </c>
      <c r="J84" s="269">
        <v>0</v>
      </c>
      <c r="K84" s="269">
        <v>0</v>
      </c>
      <c r="L84" s="269">
        <v>0</v>
      </c>
      <c r="M84" s="269">
        <v>0</v>
      </c>
      <c r="N84" s="269">
        <v>0</v>
      </c>
      <c r="O84" s="269">
        <v>0</v>
      </c>
      <c r="P84" s="268">
        <v>6</v>
      </c>
      <c r="Q84" s="269">
        <v>0</v>
      </c>
      <c r="R84" s="269">
        <v>0</v>
      </c>
      <c r="S84" s="293" t="s">
        <v>0</v>
      </c>
      <c r="U84" s="191" t="s">
        <v>401</v>
      </c>
      <c r="V84" s="191" t="s">
        <v>403</v>
      </c>
    </row>
    <row r="85" spans="2:22" s="190" customFormat="1">
      <c r="B85" s="267">
        <v>82</v>
      </c>
      <c r="C85" s="200" t="s">
        <v>272</v>
      </c>
      <c r="D85" s="284" t="s">
        <v>150</v>
      </c>
      <c r="E85" s="192" t="s">
        <v>283</v>
      </c>
      <c r="F85" s="197" t="s">
        <v>90</v>
      </c>
      <c r="G85" s="194" t="s">
        <v>39</v>
      </c>
      <c r="H85" s="268">
        <v>6</v>
      </c>
      <c r="I85" s="269">
        <v>0</v>
      </c>
      <c r="J85" s="269">
        <v>0</v>
      </c>
      <c r="K85" s="269">
        <v>0</v>
      </c>
      <c r="L85" s="269">
        <v>0</v>
      </c>
      <c r="M85" s="269">
        <v>0</v>
      </c>
      <c r="N85" s="269">
        <v>0</v>
      </c>
      <c r="O85" s="269">
        <v>0</v>
      </c>
      <c r="P85" s="268">
        <v>6</v>
      </c>
      <c r="Q85" s="269">
        <v>0</v>
      </c>
      <c r="R85" s="269">
        <v>0</v>
      </c>
      <c r="S85" s="293" t="s">
        <v>0</v>
      </c>
      <c r="U85" s="191" t="s">
        <v>401</v>
      </c>
      <c r="V85" s="191" t="s">
        <v>403</v>
      </c>
    </row>
    <row r="86" spans="2:22" s="190" customFormat="1">
      <c r="B86" s="267">
        <v>83</v>
      </c>
      <c r="C86" s="200" t="s">
        <v>272</v>
      </c>
      <c r="D86" s="284" t="s">
        <v>150</v>
      </c>
      <c r="E86" s="192" t="s">
        <v>259</v>
      </c>
      <c r="F86" s="197" t="s">
        <v>90</v>
      </c>
      <c r="G86" s="194" t="s">
        <v>39</v>
      </c>
      <c r="H86" s="269">
        <v>0</v>
      </c>
      <c r="I86" s="268">
        <v>6</v>
      </c>
      <c r="J86" s="268">
        <v>6</v>
      </c>
      <c r="K86" s="269">
        <v>0</v>
      </c>
      <c r="L86" s="269">
        <v>0</v>
      </c>
      <c r="M86" s="269">
        <v>0</v>
      </c>
      <c r="N86" s="269">
        <v>0</v>
      </c>
      <c r="O86" s="269">
        <v>0</v>
      </c>
      <c r="P86" s="269">
        <v>0</v>
      </c>
      <c r="Q86" s="269">
        <v>0</v>
      </c>
      <c r="R86" s="269">
        <v>0</v>
      </c>
      <c r="S86" s="293" t="s">
        <v>0</v>
      </c>
      <c r="U86" s="191" t="s">
        <v>398</v>
      </c>
      <c r="V86" s="191" t="s">
        <v>398</v>
      </c>
    </row>
    <row r="87" spans="2:22" s="190" customFormat="1">
      <c r="B87" s="267">
        <v>84</v>
      </c>
      <c r="C87" s="200" t="s">
        <v>272</v>
      </c>
      <c r="D87" s="284" t="s">
        <v>150</v>
      </c>
      <c r="E87" s="192" t="s">
        <v>260</v>
      </c>
      <c r="F87" s="197" t="s">
        <v>90</v>
      </c>
      <c r="G87" s="194" t="s">
        <v>39</v>
      </c>
      <c r="H87" s="269">
        <v>0</v>
      </c>
      <c r="I87" s="268" t="s">
        <v>151</v>
      </c>
      <c r="J87" s="268" t="s">
        <v>151</v>
      </c>
      <c r="K87" s="269">
        <v>0</v>
      </c>
      <c r="L87" s="269">
        <v>0</v>
      </c>
      <c r="M87" s="269">
        <v>0</v>
      </c>
      <c r="N87" s="269">
        <v>0</v>
      </c>
      <c r="O87" s="269">
        <v>0</v>
      </c>
      <c r="P87" s="269">
        <v>0</v>
      </c>
      <c r="Q87" s="269">
        <v>0</v>
      </c>
      <c r="R87" s="269">
        <v>0</v>
      </c>
      <c r="S87" s="293" t="s">
        <v>0</v>
      </c>
      <c r="U87" s="191" t="s">
        <v>400</v>
      </c>
      <c r="V87" s="191" t="s">
        <v>400</v>
      </c>
    </row>
    <row r="88" spans="2:22" s="190" customFormat="1">
      <c r="B88" s="267">
        <v>85</v>
      </c>
      <c r="C88" s="200" t="s">
        <v>272</v>
      </c>
      <c r="D88" s="284" t="s">
        <v>150</v>
      </c>
      <c r="E88" s="192" t="s">
        <v>257</v>
      </c>
      <c r="F88" s="197" t="s">
        <v>90</v>
      </c>
      <c r="G88" s="194" t="s">
        <v>39</v>
      </c>
      <c r="H88" s="269">
        <v>0</v>
      </c>
      <c r="I88" s="268">
        <v>6</v>
      </c>
      <c r="J88" s="268">
        <v>6</v>
      </c>
      <c r="K88" s="269">
        <v>0</v>
      </c>
      <c r="L88" s="269">
        <v>0</v>
      </c>
      <c r="M88" s="269">
        <v>0</v>
      </c>
      <c r="N88" s="269">
        <v>0</v>
      </c>
      <c r="O88" s="269">
        <v>0</v>
      </c>
      <c r="P88" s="269">
        <v>0</v>
      </c>
      <c r="Q88" s="269">
        <v>0</v>
      </c>
      <c r="R88" s="269">
        <v>0</v>
      </c>
      <c r="S88" s="293" t="s">
        <v>0</v>
      </c>
      <c r="U88" s="191" t="s">
        <v>398</v>
      </c>
      <c r="V88" s="191" t="s">
        <v>398</v>
      </c>
    </row>
    <row r="89" spans="2:22" s="190" customFormat="1">
      <c r="B89" s="267">
        <v>86</v>
      </c>
      <c r="C89" s="200" t="s">
        <v>272</v>
      </c>
      <c r="D89" s="284" t="s">
        <v>150</v>
      </c>
      <c r="E89" s="192" t="s">
        <v>258</v>
      </c>
      <c r="F89" s="197" t="s">
        <v>90</v>
      </c>
      <c r="G89" s="194" t="s">
        <v>39</v>
      </c>
      <c r="H89" s="269">
        <v>0</v>
      </c>
      <c r="I89" s="268" t="s">
        <v>151</v>
      </c>
      <c r="J89" s="268" t="s">
        <v>151</v>
      </c>
      <c r="K89" s="269">
        <v>0</v>
      </c>
      <c r="L89" s="269">
        <v>0</v>
      </c>
      <c r="M89" s="269">
        <v>0</v>
      </c>
      <c r="N89" s="269">
        <v>0</v>
      </c>
      <c r="O89" s="269">
        <v>0</v>
      </c>
      <c r="P89" s="269">
        <v>0</v>
      </c>
      <c r="Q89" s="269">
        <v>0</v>
      </c>
      <c r="R89" s="269">
        <v>0</v>
      </c>
      <c r="S89" s="293" t="s">
        <v>0</v>
      </c>
      <c r="U89" s="191" t="s">
        <v>400</v>
      </c>
      <c r="V89" s="191" t="s">
        <v>400</v>
      </c>
    </row>
    <row r="90" spans="2:22" s="190" customFormat="1">
      <c r="B90" s="267">
        <v>87</v>
      </c>
      <c r="C90" s="200" t="s">
        <v>272</v>
      </c>
      <c r="D90" s="284" t="s">
        <v>150</v>
      </c>
      <c r="E90" s="192" t="s">
        <v>276</v>
      </c>
      <c r="F90" s="197" t="s">
        <v>90</v>
      </c>
      <c r="G90" s="194" t="s">
        <v>39</v>
      </c>
      <c r="H90" s="269">
        <v>0</v>
      </c>
      <c r="I90" s="268">
        <v>16</v>
      </c>
      <c r="J90" s="268">
        <v>16</v>
      </c>
      <c r="K90" s="269">
        <v>0</v>
      </c>
      <c r="L90" s="269">
        <v>0</v>
      </c>
      <c r="M90" s="269">
        <v>0</v>
      </c>
      <c r="N90" s="269">
        <v>0</v>
      </c>
      <c r="O90" s="269">
        <v>0</v>
      </c>
      <c r="P90" s="269">
        <v>0</v>
      </c>
      <c r="Q90" s="269">
        <v>0</v>
      </c>
      <c r="R90" s="269">
        <v>0</v>
      </c>
      <c r="S90" s="293" t="s">
        <v>0</v>
      </c>
      <c r="U90" s="191" t="s">
        <v>398</v>
      </c>
      <c r="V90" s="191" t="s">
        <v>398</v>
      </c>
    </row>
    <row r="91" spans="2:22" s="190" customFormat="1">
      <c r="B91" s="267">
        <v>88</v>
      </c>
      <c r="C91" s="200" t="s">
        <v>272</v>
      </c>
      <c r="D91" s="284" t="s">
        <v>150</v>
      </c>
      <c r="E91" s="192" t="s">
        <v>79</v>
      </c>
      <c r="F91" s="197" t="s">
        <v>90</v>
      </c>
      <c r="G91" s="194" t="s">
        <v>39</v>
      </c>
      <c r="H91" s="269">
        <v>0</v>
      </c>
      <c r="I91" s="268" t="s">
        <v>151</v>
      </c>
      <c r="J91" s="268" t="s">
        <v>151</v>
      </c>
      <c r="K91" s="269">
        <v>0</v>
      </c>
      <c r="L91" s="269">
        <v>0</v>
      </c>
      <c r="M91" s="269">
        <v>0</v>
      </c>
      <c r="N91" s="269">
        <v>0</v>
      </c>
      <c r="O91" s="269">
        <v>0</v>
      </c>
      <c r="P91" s="269">
        <v>0</v>
      </c>
      <c r="Q91" s="269">
        <v>0</v>
      </c>
      <c r="R91" s="269">
        <v>0</v>
      </c>
      <c r="S91" s="293" t="s">
        <v>0</v>
      </c>
      <c r="U91" s="191" t="s">
        <v>400</v>
      </c>
      <c r="V91" s="191" t="s">
        <v>400</v>
      </c>
    </row>
    <row r="92" spans="2:22" s="190" customFormat="1">
      <c r="B92" s="267">
        <v>89</v>
      </c>
      <c r="C92" s="200" t="s">
        <v>272</v>
      </c>
      <c r="D92" s="284" t="s">
        <v>150</v>
      </c>
      <c r="E92" s="192" t="s">
        <v>84</v>
      </c>
      <c r="F92" s="197" t="s">
        <v>90</v>
      </c>
      <c r="G92" s="194" t="s">
        <v>39</v>
      </c>
      <c r="H92" s="269">
        <v>0</v>
      </c>
      <c r="I92" s="269">
        <v>0</v>
      </c>
      <c r="J92" s="268">
        <v>12</v>
      </c>
      <c r="K92" s="269">
        <v>0</v>
      </c>
      <c r="L92" s="269">
        <v>0</v>
      </c>
      <c r="M92" s="269">
        <v>0</v>
      </c>
      <c r="N92" s="269">
        <v>0</v>
      </c>
      <c r="O92" s="269">
        <v>0</v>
      </c>
      <c r="P92" s="269">
        <v>0</v>
      </c>
      <c r="Q92" s="269">
        <v>0</v>
      </c>
      <c r="R92" s="269">
        <v>0</v>
      </c>
      <c r="S92" s="293" t="s">
        <v>0</v>
      </c>
      <c r="U92" s="191" t="s">
        <v>398</v>
      </c>
      <c r="V92" s="191" t="s">
        <v>398</v>
      </c>
    </row>
    <row r="93" spans="2:22" s="190" customFormat="1">
      <c r="B93" s="267">
        <v>90</v>
      </c>
      <c r="C93" s="200" t="s">
        <v>272</v>
      </c>
      <c r="D93" s="284" t="s">
        <v>153</v>
      </c>
      <c r="E93" s="192" t="s">
        <v>117</v>
      </c>
      <c r="F93" s="197" t="s">
        <v>90</v>
      </c>
      <c r="G93" s="194" t="s">
        <v>39</v>
      </c>
      <c r="H93" s="268">
        <v>1</v>
      </c>
      <c r="I93" s="268">
        <v>1</v>
      </c>
      <c r="J93" s="269">
        <v>0</v>
      </c>
      <c r="K93" s="269">
        <v>0</v>
      </c>
      <c r="L93" s="269">
        <v>0</v>
      </c>
      <c r="M93" s="269">
        <v>0</v>
      </c>
      <c r="N93" s="269">
        <v>0</v>
      </c>
      <c r="O93" s="269">
        <v>0</v>
      </c>
      <c r="P93" s="268">
        <v>1</v>
      </c>
      <c r="Q93" s="269">
        <v>0</v>
      </c>
      <c r="R93" s="269">
        <v>0</v>
      </c>
      <c r="S93" s="293" t="s">
        <v>0</v>
      </c>
      <c r="U93" s="309" t="s">
        <v>401</v>
      </c>
      <c r="V93" s="191" t="s">
        <v>403</v>
      </c>
    </row>
    <row r="94" spans="2:22" s="190" customFormat="1">
      <c r="B94" s="267">
        <v>91</v>
      </c>
      <c r="C94" s="200" t="s">
        <v>272</v>
      </c>
      <c r="D94" s="284" t="s">
        <v>311</v>
      </c>
      <c r="E94" s="192" t="s">
        <v>310</v>
      </c>
      <c r="F94" s="197" t="s">
        <v>90</v>
      </c>
      <c r="G94" s="194" t="s">
        <v>39</v>
      </c>
      <c r="H94" s="269">
        <v>0</v>
      </c>
      <c r="I94" s="269">
        <v>0</v>
      </c>
      <c r="J94" s="269">
        <v>0</v>
      </c>
      <c r="K94" s="261">
        <v>2</v>
      </c>
      <c r="L94" s="269">
        <v>0</v>
      </c>
      <c r="M94" s="269">
        <v>0</v>
      </c>
      <c r="N94" s="269">
        <v>0</v>
      </c>
      <c r="O94" s="269">
        <v>0</v>
      </c>
      <c r="P94" s="269">
        <v>0</v>
      </c>
      <c r="Q94" s="269">
        <v>0</v>
      </c>
      <c r="R94" s="269">
        <v>0</v>
      </c>
      <c r="S94" s="293" t="s">
        <v>0</v>
      </c>
      <c r="U94" s="191" t="s">
        <v>391</v>
      </c>
      <c r="V94" s="191" t="s">
        <v>399</v>
      </c>
    </row>
    <row r="95" spans="2:22" s="190" customFormat="1">
      <c r="B95" s="267">
        <v>92</v>
      </c>
      <c r="C95" s="200" t="s">
        <v>272</v>
      </c>
      <c r="D95" s="284" t="s">
        <v>162</v>
      </c>
      <c r="E95" s="192" t="s">
        <v>297</v>
      </c>
      <c r="F95" s="197" t="s">
        <v>90</v>
      </c>
      <c r="G95" s="194" t="s">
        <v>39</v>
      </c>
      <c r="H95" s="269">
        <v>0</v>
      </c>
      <c r="I95" s="269">
        <v>0</v>
      </c>
      <c r="J95" s="269">
        <v>0</v>
      </c>
      <c r="K95" s="261">
        <v>2</v>
      </c>
      <c r="L95" s="269">
        <v>0</v>
      </c>
      <c r="M95" s="269">
        <v>0</v>
      </c>
      <c r="N95" s="269">
        <v>0</v>
      </c>
      <c r="O95" s="269">
        <v>0</v>
      </c>
      <c r="P95" s="269">
        <v>0</v>
      </c>
      <c r="Q95" s="269">
        <v>0</v>
      </c>
      <c r="R95" s="269">
        <v>0</v>
      </c>
      <c r="S95" s="293" t="s">
        <v>0</v>
      </c>
      <c r="U95" s="191" t="s">
        <v>391</v>
      </c>
      <c r="V95" s="191"/>
    </row>
    <row r="96" spans="2:22" s="190" customFormat="1">
      <c r="B96" s="267">
        <v>93</v>
      </c>
      <c r="C96" s="200" t="s">
        <v>272</v>
      </c>
      <c r="D96" s="284" t="s">
        <v>162</v>
      </c>
      <c r="E96" s="192" t="s">
        <v>298</v>
      </c>
      <c r="F96" s="197" t="s">
        <v>90</v>
      </c>
      <c r="G96" s="194" t="s">
        <v>39</v>
      </c>
      <c r="H96" s="269">
        <v>0</v>
      </c>
      <c r="I96" s="269">
        <v>0</v>
      </c>
      <c r="J96" s="269">
        <v>0</v>
      </c>
      <c r="K96" s="261">
        <v>2</v>
      </c>
      <c r="L96" s="269">
        <v>0</v>
      </c>
      <c r="M96" s="269">
        <v>0</v>
      </c>
      <c r="N96" s="269">
        <v>0</v>
      </c>
      <c r="O96" s="269">
        <v>0</v>
      </c>
      <c r="P96" s="269">
        <v>0</v>
      </c>
      <c r="Q96" s="269">
        <v>0</v>
      </c>
      <c r="R96" s="269">
        <v>0</v>
      </c>
      <c r="S96" s="293" t="s">
        <v>0</v>
      </c>
      <c r="U96" s="191" t="s">
        <v>391</v>
      </c>
      <c r="V96" s="191"/>
    </row>
    <row r="97" spans="2:22" s="190" customFormat="1">
      <c r="B97" s="267">
        <v>94</v>
      </c>
      <c r="C97" s="200" t="s">
        <v>272</v>
      </c>
      <c r="D97" s="284" t="s">
        <v>148</v>
      </c>
      <c r="E97" s="192" t="s">
        <v>312</v>
      </c>
      <c r="F97" s="197" t="s">
        <v>90</v>
      </c>
      <c r="G97" s="194" t="s">
        <v>39</v>
      </c>
      <c r="H97" s="269">
        <v>0</v>
      </c>
      <c r="I97" s="269">
        <v>0</v>
      </c>
      <c r="J97" s="269">
        <v>0</v>
      </c>
      <c r="K97" s="261">
        <v>1</v>
      </c>
      <c r="L97" s="268">
        <v>1</v>
      </c>
      <c r="M97" s="269">
        <v>0</v>
      </c>
      <c r="N97" s="269">
        <v>0</v>
      </c>
      <c r="O97" s="269">
        <v>0</v>
      </c>
      <c r="P97" s="269">
        <v>0</v>
      </c>
      <c r="Q97" s="269">
        <v>0</v>
      </c>
      <c r="R97" s="269">
        <v>0</v>
      </c>
      <c r="S97" s="293" t="s">
        <v>0</v>
      </c>
      <c r="U97" s="191"/>
      <c r="V97" s="191"/>
    </row>
    <row r="98" spans="2:22" s="190" customFormat="1">
      <c r="B98" s="267">
        <v>95</v>
      </c>
      <c r="C98" s="200" t="s">
        <v>272</v>
      </c>
      <c r="D98" s="284" t="s">
        <v>313</v>
      </c>
      <c r="E98" s="192" t="s">
        <v>314</v>
      </c>
      <c r="F98" s="197" t="s">
        <v>90</v>
      </c>
      <c r="G98" s="194" t="s">
        <v>39</v>
      </c>
      <c r="H98" s="269">
        <v>0</v>
      </c>
      <c r="I98" s="269">
        <v>0</v>
      </c>
      <c r="J98" s="269">
        <v>0</v>
      </c>
      <c r="K98" s="261">
        <v>8</v>
      </c>
      <c r="L98" s="269">
        <v>0</v>
      </c>
      <c r="M98" s="269">
        <v>0</v>
      </c>
      <c r="N98" s="269">
        <v>0</v>
      </c>
      <c r="O98" s="269">
        <v>0</v>
      </c>
      <c r="P98" s="269">
        <v>0</v>
      </c>
      <c r="Q98" s="269">
        <v>0</v>
      </c>
      <c r="R98" s="269">
        <v>0</v>
      </c>
      <c r="S98" s="293" t="s">
        <v>0</v>
      </c>
      <c r="U98" s="191"/>
      <c r="V98" s="191"/>
    </row>
    <row r="99" spans="2:22" s="190" customFormat="1">
      <c r="B99" s="267">
        <v>96</v>
      </c>
      <c r="C99" s="200" t="s">
        <v>272</v>
      </c>
      <c r="D99" s="284" t="s">
        <v>313</v>
      </c>
      <c r="E99" s="192" t="s">
        <v>315</v>
      </c>
      <c r="F99" s="197" t="s">
        <v>90</v>
      </c>
      <c r="G99" s="194" t="s">
        <v>39</v>
      </c>
      <c r="H99" s="269">
        <v>0</v>
      </c>
      <c r="I99" s="269">
        <v>0</v>
      </c>
      <c r="J99" s="269">
        <v>0</v>
      </c>
      <c r="K99" s="261">
        <v>8</v>
      </c>
      <c r="L99" s="269">
        <v>0</v>
      </c>
      <c r="M99" s="269">
        <v>0</v>
      </c>
      <c r="N99" s="269">
        <v>0</v>
      </c>
      <c r="O99" s="269">
        <v>0</v>
      </c>
      <c r="P99" s="269">
        <v>0</v>
      </c>
      <c r="Q99" s="269">
        <v>0</v>
      </c>
      <c r="R99" s="269">
        <v>0</v>
      </c>
      <c r="S99" s="293" t="s">
        <v>0</v>
      </c>
      <c r="U99" s="191"/>
      <c r="V99" s="191"/>
    </row>
    <row r="100" spans="2:22" s="190" customFormat="1">
      <c r="B100" s="267">
        <v>97</v>
      </c>
      <c r="C100" s="200" t="s">
        <v>272</v>
      </c>
      <c r="D100" s="284" t="s">
        <v>339</v>
      </c>
      <c r="E100" s="192" t="s">
        <v>334</v>
      </c>
      <c r="F100" s="197" t="s">
        <v>90</v>
      </c>
      <c r="G100" s="194" t="s">
        <v>39</v>
      </c>
      <c r="H100" s="269">
        <v>0</v>
      </c>
      <c r="I100" s="269">
        <v>0</v>
      </c>
      <c r="J100" s="269">
        <v>0</v>
      </c>
      <c r="K100" s="269">
        <v>0</v>
      </c>
      <c r="L100" s="268">
        <v>8</v>
      </c>
      <c r="M100" s="269">
        <v>0</v>
      </c>
      <c r="N100" s="269">
        <v>0</v>
      </c>
      <c r="O100" s="269">
        <v>0</v>
      </c>
      <c r="P100" s="269">
        <v>0</v>
      </c>
      <c r="Q100" s="269">
        <v>0</v>
      </c>
      <c r="R100" s="269">
        <v>0</v>
      </c>
      <c r="S100" s="293" t="s">
        <v>0</v>
      </c>
      <c r="U100" s="191"/>
      <c r="V100" s="191"/>
    </row>
    <row r="101" spans="2:22" s="190" customFormat="1">
      <c r="B101" s="267">
        <v>98</v>
      </c>
      <c r="C101" s="200" t="s">
        <v>272</v>
      </c>
      <c r="D101" s="284" t="s">
        <v>339</v>
      </c>
      <c r="E101" s="192" t="s">
        <v>335</v>
      </c>
      <c r="F101" s="197" t="s">
        <v>90</v>
      </c>
      <c r="G101" s="194" t="s">
        <v>39</v>
      </c>
      <c r="H101" s="269">
        <v>0</v>
      </c>
      <c r="I101" s="269">
        <v>0</v>
      </c>
      <c r="J101" s="269">
        <v>0</v>
      </c>
      <c r="K101" s="269">
        <v>0</v>
      </c>
      <c r="L101" s="268">
        <v>8</v>
      </c>
      <c r="M101" s="269">
        <v>0</v>
      </c>
      <c r="N101" s="269">
        <v>0</v>
      </c>
      <c r="O101" s="269">
        <v>0</v>
      </c>
      <c r="P101" s="269">
        <v>0</v>
      </c>
      <c r="Q101" s="269">
        <v>0</v>
      </c>
      <c r="R101" s="269">
        <v>0</v>
      </c>
      <c r="S101" s="293" t="s">
        <v>0</v>
      </c>
      <c r="U101" s="191"/>
      <c r="V101" s="191"/>
    </row>
    <row r="102" spans="2:22" s="190" customFormat="1">
      <c r="B102" s="267">
        <v>99</v>
      </c>
      <c r="C102" s="200" t="s">
        <v>272</v>
      </c>
      <c r="D102" s="284" t="s">
        <v>338</v>
      </c>
      <c r="E102" s="192" t="s">
        <v>336</v>
      </c>
      <c r="F102" s="197" t="s">
        <v>90</v>
      </c>
      <c r="G102" s="194" t="s">
        <v>39</v>
      </c>
      <c r="H102" s="269">
        <v>0</v>
      </c>
      <c r="I102" s="269">
        <v>0</v>
      </c>
      <c r="J102" s="269">
        <v>0</v>
      </c>
      <c r="K102" s="269">
        <v>0</v>
      </c>
      <c r="L102" s="268" t="s">
        <v>330</v>
      </c>
      <c r="M102" s="269">
        <v>0</v>
      </c>
      <c r="N102" s="269">
        <v>0</v>
      </c>
      <c r="O102" s="269">
        <v>0</v>
      </c>
      <c r="P102" s="269">
        <v>0</v>
      </c>
      <c r="Q102" s="269">
        <v>0</v>
      </c>
      <c r="R102" s="269">
        <v>0</v>
      </c>
      <c r="S102" s="293" t="s">
        <v>0</v>
      </c>
      <c r="U102" s="191"/>
      <c r="V102" s="191"/>
    </row>
    <row r="103" spans="2:22" s="190" customFormat="1">
      <c r="B103" s="267">
        <v>100</v>
      </c>
      <c r="C103" s="200" t="s">
        <v>272</v>
      </c>
      <c r="D103" s="284" t="s">
        <v>338</v>
      </c>
      <c r="E103" s="192" t="s">
        <v>337</v>
      </c>
      <c r="F103" s="197" t="s">
        <v>90</v>
      </c>
      <c r="G103" s="194" t="s">
        <v>39</v>
      </c>
      <c r="H103" s="269">
        <v>0</v>
      </c>
      <c r="I103" s="269">
        <v>0</v>
      </c>
      <c r="J103" s="269">
        <v>0</v>
      </c>
      <c r="K103" s="269">
        <v>0</v>
      </c>
      <c r="L103" s="268" t="s">
        <v>330</v>
      </c>
      <c r="M103" s="269">
        <v>0</v>
      </c>
      <c r="N103" s="269">
        <v>0</v>
      </c>
      <c r="O103" s="269">
        <v>0</v>
      </c>
      <c r="P103" s="269">
        <v>0</v>
      </c>
      <c r="Q103" s="269">
        <v>0</v>
      </c>
      <c r="R103" s="269">
        <v>0</v>
      </c>
      <c r="S103" s="293" t="s">
        <v>0</v>
      </c>
      <c r="U103" s="191"/>
      <c r="V103" s="191"/>
    </row>
    <row r="104" spans="2:22" s="190" customFormat="1">
      <c r="B104" s="267">
        <v>101</v>
      </c>
      <c r="C104" s="200" t="s">
        <v>143</v>
      </c>
      <c r="D104" s="284" t="s">
        <v>140</v>
      </c>
      <c r="E104" s="192" t="s">
        <v>179</v>
      </c>
      <c r="F104" s="197" t="s">
        <v>90</v>
      </c>
      <c r="G104" s="194" t="s">
        <v>39</v>
      </c>
      <c r="H104" s="269">
        <v>0</v>
      </c>
      <c r="I104" s="269">
        <v>0</v>
      </c>
      <c r="J104" s="269">
        <v>0</v>
      </c>
      <c r="K104" s="268">
        <v>4</v>
      </c>
      <c r="L104" s="268">
        <v>4</v>
      </c>
      <c r="M104" s="268">
        <v>4</v>
      </c>
      <c r="N104" s="268">
        <v>4</v>
      </c>
      <c r="O104" s="268">
        <v>4</v>
      </c>
      <c r="P104" s="268">
        <v>4</v>
      </c>
      <c r="Q104" s="268">
        <v>4</v>
      </c>
      <c r="R104" s="268">
        <v>4</v>
      </c>
      <c r="S104" s="265" t="s">
        <v>342</v>
      </c>
      <c r="U104" s="191"/>
      <c r="V104" s="191"/>
    </row>
    <row r="105" spans="2:22" s="190" customFormat="1">
      <c r="B105" s="267">
        <v>102</v>
      </c>
      <c r="C105" s="200" t="s">
        <v>143</v>
      </c>
      <c r="D105" s="284" t="s">
        <v>140</v>
      </c>
      <c r="E105" s="192" t="s">
        <v>180</v>
      </c>
      <c r="F105" s="197" t="s">
        <v>90</v>
      </c>
      <c r="G105" s="194" t="s">
        <v>39</v>
      </c>
      <c r="H105" s="269">
        <v>0</v>
      </c>
      <c r="I105" s="269">
        <v>0</v>
      </c>
      <c r="J105" s="269">
        <v>0</v>
      </c>
      <c r="K105" s="268">
        <v>4</v>
      </c>
      <c r="L105" s="268">
        <v>4</v>
      </c>
      <c r="M105" s="268">
        <v>4</v>
      </c>
      <c r="N105" s="268">
        <v>4</v>
      </c>
      <c r="O105" s="268">
        <v>4</v>
      </c>
      <c r="P105" s="268">
        <v>4</v>
      </c>
      <c r="Q105" s="268">
        <v>4</v>
      </c>
      <c r="R105" s="268">
        <v>4</v>
      </c>
      <c r="S105" s="265" t="s">
        <v>342</v>
      </c>
      <c r="U105" s="191"/>
      <c r="V105" s="191"/>
    </row>
    <row r="106" spans="2:22" s="190" customFormat="1">
      <c r="B106" s="267">
        <v>103</v>
      </c>
      <c r="C106" s="200" t="s">
        <v>143</v>
      </c>
      <c r="D106" s="284" t="s">
        <v>140</v>
      </c>
      <c r="E106" s="192" t="s">
        <v>181</v>
      </c>
      <c r="F106" s="197" t="s">
        <v>90</v>
      </c>
      <c r="G106" s="194" t="s">
        <v>39</v>
      </c>
      <c r="H106" s="269">
        <v>0</v>
      </c>
      <c r="I106" s="269">
        <v>0</v>
      </c>
      <c r="J106" s="269">
        <v>0</v>
      </c>
      <c r="K106" s="269">
        <v>0</v>
      </c>
      <c r="L106" s="269">
        <v>0</v>
      </c>
      <c r="M106" s="269">
        <v>0</v>
      </c>
      <c r="N106" s="268">
        <v>4</v>
      </c>
      <c r="O106" s="268">
        <v>4</v>
      </c>
      <c r="P106" s="268">
        <v>4</v>
      </c>
      <c r="Q106" s="268">
        <v>4</v>
      </c>
      <c r="R106" s="268">
        <v>4</v>
      </c>
      <c r="S106" s="296" t="s">
        <v>376</v>
      </c>
      <c r="U106" s="191"/>
      <c r="V106" s="191"/>
    </row>
    <row r="107" spans="2:22" s="190" customFormat="1">
      <c r="B107" s="267">
        <v>104</v>
      </c>
      <c r="C107" s="200" t="s">
        <v>143</v>
      </c>
      <c r="D107" s="284" t="s">
        <v>140</v>
      </c>
      <c r="E107" s="192" t="s">
        <v>182</v>
      </c>
      <c r="F107" s="197" t="s">
        <v>90</v>
      </c>
      <c r="G107" s="194" t="s">
        <v>39</v>
      </c>
      <c r="H107" s="269">
        <v>0</v>
      </c>
      <c r="I107" s="269">
        <v>0</v>
      </c>
      <c r="J107" s="269">
        <v>0</v>
      </c>
      <c r="K107" s="269">
        <v>0</v>
      </c>
      <c r="L107" s="269">
        <v>0</v>
      </c>
      <c r="M107" s="269">
        <v>0</v>
      </c>
      <c r="N107" s="268">
        <v>4</v>
      </c>
      <c r="O107" s="268">
        <v>4</v>
      </c>
      <c r="P107" s="268">
        <v>4</v>
      </c>
      <c r="Q107" s="268">
        <v>4</v>
      </c>
      <c r="R107" s="268">
        <v>4</v>
      </c>
      <c r="S107" s="296" t="s">
        <v>376</v>
      </c>
      <c r="U107" s="191"/>
      <c r="V107" s="191"/>
    </row>
    <row r="108" spans="2:22" s="190" customFormat="1">
      <c r="B108" s="267">
        <v>105</v>
      </c>
      <c r="C108" s="200" t="s">
        <v>143</v>
      </c>
      <c r="D108" s="284" t="s">
        <v>140</v>
      </c>
      <c r="E108" s="192" t="s">
        <v>183</v>
      </c>
      <c r="F108" s="197" t="s">
        <v>90</v>
      </c>
      <c r="G108" s="194" t="s">
        <v>39</v>
      </c>
      <c r="H108" s="269">
        <v>0</v>
      </c>
      <c r="I108" s="269">
        <v>0</v>
      </c>
      <c r="J108" s="269">
        <v>0</v>
      </c>
      <c r="K108" s="268">
        <v>4</v>
      </c>
      <c r="L108" s="268">
        <v>4</v>
      </c>
      <c r="M108" s="269">
        <v>0</v>
      </c>
      <c r="N108" s="269">
        <v>0</v>
      </c>
      <c r="O108" s="268">
        <v>4</v>
      </c>
      <c r="P108" s="268">
        <v>4</v>
      </c>
      <c r="Q108" s="269">
        <v>0</v>
      </c>
      <c r="R108" s="268">
        <v>4</v>
      </c>
      <c r="S108" s="265" t="s">
        <v>342</v>
      </c>
      <c r="U108" s="191"/>
      <c r="V108" s="191"/>
    </row>
    <row r="109" spans="2:22" s="190" customFormat="1">
      <c r="B109" s="267">
        <v>106</v>
      </c>
      <c r="C109" s="200" t="s">
        <v>143</v>
      </c>
      <c r="D109" s="284" t="s">
        <v>140</v>
      </c>
      <c r="E109" s="192" t="s">
        <v>184</v>
      </c>
      <c r="F109" s="197" t="s">
        <v>90</v>
      </c>
      <c r="G109" s="194" t="s">
        <v>39</v>
      </c>
      <c r="H109" s="269">
        <v>0</v>
      </c>
      <c r="I109" s="269">
        <v>0</v>
      </c>
      <c r="J109" s="269">
        <v>0</v>
      </c>
      <c r="K109" s="268">
        <v>4</v>
      </c>
      <c r="L109" s="268">
        <v>4</v>
      </c>
      <c r="M109" s="269">
        <v>0</v>
      </c>
      <c r="N109" s="269">
        <v>0</v>
      </c>
      <c r="O109" s="268">
        <v>4</v>
      </c>
      <c r="P109" s="268">
        <v>4</v>
      </c>
      <c r="Q109" s="269">
        <v>0</v>
      </c>
      <c r="R109" s="268">
        <v>4</v>
      </c>
      <c r="S109" s="265" t="s">
        <v>342</v>
      </c>
      <c r="U109" s="191"/>
      <c r="V109" s="191"/>
    </row>
    <row r="110" spans="2:22" s="190" customFormat="1">
      <c r="B110" s="267">
        <v>107</v>
      </c>
      <c r="C110" s="200" t="s">
        <v>143</v>
      </c>
      <c r="D110" s="284" t="s">
        <v>140</v>
      </c>
      <c r="E110" s="192" t="s">
        <v>351</v>
      </c>
      <c r="F110" s="197" t="s">
        <v>90</v>
      </c>
      <c r="G110" s="194" t="s">
        <v>39</v>
      </c>
      <c r="H110" s="269">
        <v>0</v>
      </c>
      <c r="I110" s="269">
        <v>0</v>
      </c>
      <c r="J110" s="269">
        <v>0</v>
      </c>
      <c r="K110" s="269">
        <v>0</v>
      </c>
      <c r="L110" s="268">
        <v>4</v>
      </c>
      <c r="M110" s="269">
        <v>0</v>
      </c>
      <c r="N110" s="269">
        <v>0</v>
      </c>
      <c r="O110" s="269">
        <v>0</v>
      </c>
      <c r="P110" s="269">
        <v>0</v>
      </c>
      <c r="Q110" s="269">
        <v>0</v>
      </c>
      <c r="R110" s="269">
        <v>0</v>
      </c>
      <c r="S110" s="293" t="s">
        <v>0</v>
      </c>
      <c r="U110" s="191"/>
      <c r="V110" s="191"/>
    </row>
    <row r="111" spans="2:22" s="190" customFormat="1">
      <c r="B111" s="267">
        <v>108</v>
      </c>
      <c r="C111" s="200" t="s">
        <v>143</v>
      </c>
      <c r="D111" s="284" t="s">
        <v>140</v>
      </c>
      <c r="E111" s="192" t="s">
        <v>352</v>
      </c>
      <c r="F111" s="197" t="s">
        <v>90</v>
      </c>
      <c r="G111" s="194" t="s">
        <v>39</v>
      </c>
      <c r="H111" s="269">
        <v>0</v>
      </c>
      <c r="I111" s="269">
        <v>0</v>
      </c>
      <c r="J111" s="269">
        <v>0</v>
      </c>
      <c r="K111" s="269">
        <v>0</v>
      </c>
      <c r="L111" s="268">
        <v>4</v>
      </c>
      <c r="M111" s="269">
        <v>0</v>
      </c>
      <c r="N111" s="269">
        <v>0</v>
      </c>
      <c r="O111" s="269">
        <v>0</v>
      </c>
      <c r="P111" s="269">
        <v>0</v>
      </c>
      <c r="Q111" s="269">
        <v>0</v>
      </c>
      <c r="R111" s="269">
        <v>0</v>
      </c>
      <c r="S111" s="293" t="s">
        <v>0</v>
      </c>
      <c r="U111" s="191"/>
      <c r="V111" s="191"/>
    </row>
    <row r="112" spans="2:22">
      <c r="B112" s="267">
        <v>109</v>
      </c>
      <c r="C112" s="200" t="s">
        <v>143</v>
      </c>
      <c r="D112" s="284" t="s">
        <v>140</v>
      </c>
      <c r="E112" s="192" t="s">
        <v>253</v>
      </c>
      <c r="F112" s="197" t="s">
        <v>90</v>
      </c>
      <c r="G112" s="194" t="s">
        <v>39</v>
      </c>
      <c r="H112" s="268">
        <v>4</v>
      </c>
      <c r="I112" s="268">
        <v>4</v>
      </c>
      <c r="J112" s="268">
        <v>4</v>
      </c>
      <c r="K112" s="269">
        <v>0</v>
      </c>
      <c r="L112" s="269">
        <v>0</v>
      </c>
      <c r="M112" s="269">
        <v>0</v>
      </c>
      <c r="N112" s="269">
        <v>0</v>
      </c>
      <c r="O112" s="269">
        <v>0</v>
      </c>
      <c r="P112" s="268">
        <v>4</v>
      </c>
      <c r="Q112" s="269">
        <v>0</v>
      </c>
      <c r="R112" s="269">
        <v>0</v>
      </c>
      <c r="S112" s="293" t="s">
        <v>0</v>
      </c>
      <c r="U112" s="200"/>
      <c r="V112" s="200"/>
    </row>
    <row r="113" spans="2:22">
      <c r="B113" s="267">
        <v>110</v>
      </c>
      <c r="C113" s="200" t="s">
        <v>143</v>
      </c>
      <c r="D113" s="284" t="s">
        <v>140</v>
      </c>
      <c r="E113" s="192" t="s">
        <v>254</v>
      </c>
      <c r="F113" s="197" t="s">
        <v>90</v>
      </c>
      <c r="G113" s="194" t="s">
        <v>39</v>
      </c>
      <c r="H113" s="268">
        <v>4</v>
      </c>
      <c r="I113" s="268">
        <v>4</v>
      </c>
      <c r="J113" s="268">
        <v>4</v>
      </c>
      <c r="K113" s="269">
        <v>0</v>
      </c>
      <c r="L113" s="269">
        <v>0</v>
      </c>
      <c r="M113" s="269">
        <v>0</v>
      </c>
      <c r="N113" s="269">
        <v>0</v>
      </c>
      <c r="O113" s="269">
        <v>0</v>
      </c>
      <c r="P113" s="268">
        <v>4</v>
      </c>
      <c r="Q113" s="269">
        <v>0</v>
      </c>
      <c r="R113" s="269">
        <v>0</v>
      </c>
      <c r="S113" s="293" t="s">
        <v>0</v>
      </c>
      <c r="U113" s="200"/>
      <c r="V113" s="200"/>
    </row>
    <row r="114" spans="2:22">
      <c r="B114" s="267">
        <v>111</v>
      </c>
      <c r="C114" s="200" t="s">
        <v>143</v>
      </c>
      <c r="D114" s="284" t="s">
        <v>140</v>
      </c>
      <c r="E114" s="192" t="s">
        <v>266</v>
      </c>
      <c r="F114" s="197" t="s">
        <v>90</v>
      </c>
      <c r="G114" s="194" t="s">
        <v>39</v>
      </c>
      <c r="H114" s="268">
        <v>4</v>
      </c>
      <c r="I114" s="268">
        <v>4</v>
      </c>
      <c r="J114" s="268">
        <v>4</v>
      </c>
      <c r="K114" s="269">
        <v>0</v>
      </c>
      <c r="L114" s="269">
        <v>0</v>
      </c>
      <c r="M114" s="269">
        <v>0</v>
      </c>
      <c r="N114" s="269">
        <v>0</v>
      </c>
      <c r="O114" s="269">
        <v>0</v>
      </c>
      <c r="P114" s="269">
        <v>0</v>
      </c>
      <c r="Q114" s="269">
        <v>0</v>
      </c>
      <c r="R114" s="269">
        <v>0</v>
      </c>
      <c r="S114" s="293" t="s">
        <v>0</v>
      </c>
      <c r="U114" s="200"/>
      <c r="V114" s="200"/>
    </row>
    <row r="115" spans="2:22">
      <c r="B115" s="267">
        <v>112</v>
      </c>
      <c r="C115" s="200" t="s">
        <v>143</v>
      </c>
      <c r="D115" s="284" t="s">
        <v>140</v>
      </c>
      <c r="E115" s="192" t="s">
        <v>267</v>
      </c>
      <c r="F115" s="197" t="s">
        <v>90</v>
      </c>
      <c r="G115" s="194" t="s">
        <v>39</v>
      </c>
      <c r="H115" s="268">
        <v>4</v>
      </c>
      <c r="I115" s="268">
        <v>4</v>
      </c>
      <c r="J115" s="268">
        <v>4</v>
      </c>
      <c r="K115" s="269">
        <v>0</v>
      </c>
      <c r="L115" s="269">
        <v>0</v>
      </c>
      <c r="M115" s="269">
        <v>0</v>
      </c>
      <c r="N115" s="269">
        <v>0</v>
      </c>
      <c r="O115" s="269">
        <v>0</v>
      </c>
      <c r="P115" s="269">
        <v>0</v>
      </c>
      <c r="Q115" s="269">
        <v>0</v>
      </c>
      <c r="R115" s="269">
        <v>0</v>
      </c>
      <c r="S115" s="293" t="s">
        <v>0</v>
      </c>
      <c r="U115" s="200"/>
      <c r="V115" s="200"/>
    </row>
    <row r="116" spans="2:22">
      <c r="B116" s="267">
        <v>113</v>
      </c>
      <c r="C116" s="200" t="s">
        <v>143</v>
      </c>
      <c r="D116" s="284" t="s">
        <v>140</v>
      </c>
      <c r="E116" s="192" t="s">
        <v>185</v>
      </c>
      <c r="F116" s="197" t="s">
        <v>90</v>
      </c>
      <c r="G116" s="194" t="s">
        <v>39</v>
      </c>
      <c r="H116" s="269">
        <v>0</v>
      </c>
      <c r="I116" s="268">
        <v>4</v>
      </c>
      <c r="J116" s="268">
        <v>4</v>
      </c>
      <c r="K116" s="269">
        <v>0</v>
      </c>
      <c r="L116" s="269">
        <v>0</v>
      </c>
      <c r="M116" s="269">
        <v>0</v>
      </c>
      <c r="N116" s="269">
        <v>0</v>
      </c>
      <c r="O116" s="269">
        <v>0</v>
      </c>
      <c r="P116" s="269">
        <v>0</v>
      </c>
      <c r="Q116" s="269">
        <v>0</v>
      </c>
      <c r="R116" s="269">
        <v>0</v>
      </c>
      <c r="S116" s="293" t="s">
        <v>0</v>
      </c>
      <c r="U116" s="200"/>
      <c r="V116" s="200"/>
    </row>
    <row r="117" spans="2:22">
      <c r="B117" s="267">
        <v>114</v>
      </c>
      <c r="C117" s="200" t="s">
        <v>143</v>
      </c>
      <c r="D117" s="284" t="s">
        <v>140</v>
      </c>
      <c r="E117" s="192" t="s">
        <v>186</v>
      </c>
      <c r="F117" s="197" t="s">
        <v>90</v>
      </c>
      <c r="G117" s="194" t="s">
        <v>39</v>
      </c>
      <c r="H117" s="269">
        <v>0</v>
      </c>
      <c r="I117" s="268">
        <v>4</v>
      </c>
      <c r="J117" s="268">
        <v>4</v>
      </c>
      <c r="K117" s="269">
        <v>0</v>
      </c>
      <c r="L117" s="269">
        <v>0</v>
      </c>
      <c r="M117" s="269">
        <v>0</v>
      </c>
      <c r="N117" s="269">
        <v>0</v>
      </c>
      <c r="O117" s="269">
        <v>0</v>
      </c>
      <c r="P117" s="269">
        <v>0</v>
      </c>
      <c r="Q117" s="269">
        <v>0</v>
      </c>
      <c r="R117" s="269">
        <v>0</v>
      </c>
      <c r="S117" s="293" t="s">
        <v>0</v>
      </c>
      <c r="U117" s="200"/>
      <c r="V117" s="200"/>
    </row>
    <row r="118" spans="2:22">
      <c r="B118" s="267">
        <v>115</v>
      </c>
      <c r="C118" s="200" t="s">
        <v>143</v>
      </c>
      <c r="D118" s="284" t="s">
        <v>140</v>
      </c>
      <c r="E118" s="263" t="s">
        <v>187</v>
      </c>
      <c r="F118" s="197" t="s">
        <v>90</v>
      </c>
      <c r="G118" s="194" t="s">
        <v>39</v>
      </c>
      <c r="H118" s="269">
        <v>0</v>
      </c>
      <c r="I118" s="269">
        <v>0</v>
      </c>
      <c r="J118" s="268">
        <v>4</v>
      </c>
      <c r="K118" s="269">
        <v>0</v>
      </c>
      <c r="L118" s="269">
        <v>0</v>
      </c>
      <c r="M118" s="269">
        <v>0</v>
      </c>
      <c r="N118" s="269">
        <v>0</v>
      </c>
      <c r="O118" s="269">
        <v>0</v>
      </c>
      <c r="P118" s="269">
        <v>0</v>
      </c>
      <c r="Q118" s="269">
        <v>0</v>
      </c>
      <c r="R118" s="269">
        <v>0</v>
      </c>
      <c r="S118" s="293" t="s">
        <v>0</v>
      </c>
      <c r="U118" s="200"/>
      <c r="V118" s="200"/>
    </row>
    <row r="119" spans="2:22">
      <c r="B119" s="267">
        <v>116</v>
      </c>
      <c r="C119" s="200" t="s">
        <v>143</v>
      </c>
      <c r="D119" s="284" t="s">
        <v>140</v>
      </c>
      <c r="E119" s="263" t="s">
        <v>188</v>
      </c>
      <c r="F119" s="197" t="s">
        <v>90</v>
      </c>
      <c r="G119" s="194" t="s">
        <v>39</v>
      </c>
      <c r="H119" s="269">
        <v>0</v>
      </c>
      <c r="I119" s="269">
        <v>0</v>
      </c>
      <c r="J119" s="268">
        <v>4</v>
      </c>
      <c r="K119" s="269">
        <v>0</v>
      </c>
      <c r="L119" s="269">
        <v>0</v>
      </c>
      <c r="M119" s="269">
        <v>0</v>
      </c>
      <c r="N119" s="269">
        <v>0</v>
      </c>
      <c r="O119" s="269">
        <v>0</v>
      </c>
      <c r="P119" s="269">
        <v>0</v>
      </c>
      <c r="Q119" s="269">
        <v>0</v>
      </c>
      <c r="R119" s="269">
        <v>0</v>
      </c>
      <c r="S119" s="293" t="s">
        <v>0</v>
      </c>
      <c r="U119" s="200"/>
      <c r="V119" s="200"/>
    </row>
    <row r="120" spans="2:22">
      <c r="B120" s="267">
        <v>117</v>
      </c>
      <c r="C120" s="200" t="s">
        <v>143</v>
      </c>
      <c r="D120" s="284" t="s">
        <v>140</v>
      </c>
      <c r="E120" s="263" t="s">
        <v>385</v>
      </c>
      <c r="F120" s="197" t="s">
        <v>90</v>
      </c>
      <c r="G120" s="194" t="s">
        <v>39</v>
      </c>
      <c r="H120" s="269">
        <v>0</v>
      </c>
      <c r="I120" s="269">
        <v>0</v>
      </c>
      <c r="J120" s="269">
        <v>0</v>
      </c>
      <c r="K120" s="268">
        <v>4</v>
      </c>
      <c r="L120" s="269">
        <v>0</v>
      </c>
      <c r="M120" s="269">
        <v>0</v>
      </c>
      <c r="N120" s="269">
        <v>0</v>
      </c>
      <c r="O120" s="269">
        <v>0</v>
      </c>
      <c r="P120" s="269">
        <v>0</v>
      </c>
      <c r="Q120" s="269">
        <v>0</v>
      </c>
      <c r="R120" s="269">
        <v>0</v>
      </c>
      <c r="S120" s="293" t="s">
        <v>0</v>
      </c>
      <c r="U120" s="200" t="s">
        <v>391</v>
      </c>
      <c r="V120" s="200" t="s">
        <v>390</v>
      </c>
    </row>
    <row r="121" spans="2:22">
      <c r="B121" s="267">
        <v>118</v>
      </c>
      <c r="C121" s="191" t="s">
        <v>158</v>
      </c>
      <c r="D121" s="284" t="s">
        <v>145</v>
      </c>
      <c r="E121" s="196" t="s">
        <v>235</v>
      </c>
      <c r="F121" s="197" t="s">
        <v>90</v>
      </c>
      <c r="G121" s="194" t="s">
        <v>39</v>
      </c>
      <c r="H121" s="269">
        <v>0</v>
      </c>
      <c r="I121" s="269">
        <v>0</v>
      </c>
      <c r="J121" s="269">
        <v>0</v>
      </c>
      <c r="K121" s="269">
        <v>0</v>
      </c>
      <c r="L121" s="268">
        <v>1</v>
      </c>
      <c r="M121" s="269">
        <v>0</v>
      </c>
      <c r="N121" s="269">
        <v>0</v>
      </c>
      <c r="O121" s="269">
        <v>0</v>
      </c>
      <c r="P121" s="269">
        <v>0</v>
      </c>
      <c r="Q121" s="269">
        <v>0</v>
      </c>
      <c r="R121" s="269">
        <v>0</v>
      </c>
      <c r="S121" s="293" t="s">
        <v>0</v>
      </c>
      <c r="U121" s="200" t="s">
        <v>389</v>
      </c>
      <c r="V121" s="200" t="s">
        <v>389</v>
      </c>
    </row>
    <row r="122" spans="2:22">
      <c r="B122" s="267">
        <v>119</v>
      </c>
      <c r="C122" s="191" t="s">
        <v>158</v>
      </c>
      <c r="D122" s="284" t="s">
        <v>145</v>
      </c>
      <c r="E122" s="196" t="s">
        <v>323</v>
      </c>
      <c r="F122" s="197" t="s">
        <v>90</v>
      </c>
      <c r="G122" s="194" t="s">
        <v>39</v>
      </c>
      <c r="H122" s="268">
        <v>1</v>
      </c>
      <c r="I122" s="268">
        <v>1</v>
      </c>
      <c r="J122" s="268">
        <v>1</v>
      </c>
      <c r="K122" s="269">
        <v>0</v>
      </c>
      <c r="L122" s="268">
        <v>1</v>
      </c>
      <c r="M122" s="269">
        <v>0</v>
      </c>
      <c r="N122" s="269">
        <v>0</v>
      </c>
      <c r="O122" s="269">
        <v>0</v>
      </c>
      <c r="P122" s="268">
        <v>1</v>
      </c>
      <c r="Q122" s="269">
        <v>0</v>
      </c>
      <c r="R122" s="269">
        <v>0</v>
      </c>
      <c r="S122" s="293" t="s">
        <v>0</v>
      </c>
      <c r="U122" s="200" t="s">
        <v>389</v>
      </c>
      <c r="V122" s="200" t="s">
        <v>389</v>
      </c>
    </row>
    <row r="123" spans="2:22">
      <c r="B123" s="267">
        <v>120</v>
      </c>
      <c r="C123" s="191" t="s">
        <v>158</v>
      </c>
      <c r="D123" s="284" t="s">
        <v>145</v>
      </c>
      <c r="E123" s="196" t="s">
        <v>324</v>
      </c>
      <c r="F123" s="197" t="s">
        <v>90</v>
      </c>
      <c r="G123" s="194" t="s">
        <v>39</v>
      </c>
      <c r="H123" s="268">
        <v>1</v>
      </c>
      <c r="I123" s="268">
        <v>1</v>
      </c>
      <c r="J123" s="268">
        <v>1</v>
      </c>
      <c r="K123" s="269">
        <v>0</v>
      </c>
      <c r="L123" s="268">
        <v>1</v>
      </c>
      <c r="M123" s="269">
        <v>0</v>
      </c>
      <c r="N123" s="269">
        <v>0</v>
      </c>
      <c r="O123" s="269">
        <v>0</v>
      </c>
      <c r="P123" s="268">
        <v>1</v>
      </c>
      <c r="Q123" s="269">
        <v>0</v>
      </c>
      <c r="R123" s="269">
        <v>0</v>
      </c>
      <c r="S123" s="293" t="s">
        <v>0</v>
      </c>
      <c r="U123" s="200" t="s">
        <v>389</v>
      </c>
      <c r="V123" s="200" t="s">
        <v>389</v>
      </c>
    </row>
    <row r="124" spans="2:22">
      <c r="B124" s="267">
        <v>121</v>
      </c>
      <c r="C124" s="191" t="s">
        <v>158</v>
      </c>
      <c r="D124" s="284" t="s">
        <v>145</v>
      </c>
      <c r="E124" s="196" t="s">
        <v>325</v>
      </c>
      <c r="F124" s="197" t="s">
        <v>90</v>
      </c>
      <c r="G124" s="194" t="s">
        <v>39</v>
      </c>
      <c r="H124" s="268">
        <v>1</v>
      </c>
      <c r="I124" s="268">
        <v>1</v>
      </c>
      <c r="J124" s="268">
        <v>1</v>
      </c>
      <c r="K124" s="269">
        <v>0</v>
      </c>
      <c r="L124" s="268">
        <v>1</v>
      </c>
      <c r="M124" s="269">
        <v>0</v>
      </c>
      <c r="N124" s="269">
        <v>0</v>
      </c>
      <c r="O124" s="269">
        <v>0</v>
      </c>
      <c r="P124" s="268">
        <v>1</v>
      </c>
      <c r="Q124" s="269">
        <v>0</v>
      </c>
      <c r="R124" s="269">
        <v>0</v>
      </c>
      <c r="S124" s="293" t="s">
        <v>0</v>
      </c>
      <c r="U124" s="200" t="s">
        <v>389</v>
      </c>
      <c r="V124" s="200" t="s">
        <v>389</v>
      </c>
    </row>
    <row r="125" spans="2:22">
      <c r="B125" s="267">
        <v>122</v>
      </c>
      <c r="C125" s="191" t="s">
        <v>158</v>
      </c>
      <c r="D125" s="284" t="s">
        <v>145</v>
      </c>
      <c r="E125" s="196" t="s">
        <v>231</v>
      </c>
      <c r="F125" s="197" t="s">
        <v>90</v>
      </c>
      <c r="G125" s="194" t="s">
        <v>39</v>
      </c>
      <c r="H125" s="268">
        <v>1</v>
      </c>
      <c r="I125" s="268">
        <v>1</v>
      </c>
      <c r="J125" s="268">
        <v>1</v>
      </c>
      <c r="K125" s="269">
        <v>0</v>
      </c>
      <c r="L125" s="269">
        <v>0</v>
      </c>
      <c r="M125" s="269">
        <v>0</v>
      </c>
      <c r="N125" s="269">
        <v>0</v>
      </c>
      <c r="O125" s="269">
        <v>0</v>
      </c>
      <c r="P125" s="269">
        <v>0</v>
      </c>
      <c r="Q125" s="269">
        <v>0</v>
      </c>
      <c r="R125" s="269">
        <v>0</v>
      </c>
      <c r="S125" s="293" t="s">
        <v>0</v>
      </c>
      <c r="U125" s="200" t="s">
        <v>389</v>
      </c>
      <c r="V125" s="200" t="s">
        <v>389</v>
      </c>
    </row>
    <row r="126" spans="2:22">
      <c r="B126" s="267">
        <v>123</v>
      </c>
      <c r="C126" s="191" t="s">
        <v>158</v>
      </c>
      <c r="D126" s="284" t="s">
        <v>145</v>
      </c>
      <c r="E126" s="196" t="s">
        <v>232</v>
      </c>
      <c r="F126" s="197" t="s">
        <v>90</v>
      </c>
      <c r="G126" s="194" t="s">
        <v>39</v>
      </c>
      <c r="H126" s="268">
        <v>1</v>
      </c>
      <c r="I126" s="268">
        <v>1</v>
      </c>
      <c r="J126" s="268">
        <v>1</v>
      </c>
      <c r="K126" s="269">
        <v>0</v>
      </c>
      <c r="L126" s="269">
        <v>0</v>
      </c>
      <c r="M126" s="269">
        <v>0</v>
      </c>
      <c r="N126" s="269">
        <v>0</v>
      </c>
      <c r="O126" s="269">
        <v>0</v>
      </c>
      <c r="P126" s="269">
        <v>0</v>
      </c>
      <c r="Q126" s="269">
        <v>0</v>
      </c>
      <c r="R126" s="269">
        <v>0</v>
      </c>
      <c r="S126" s="293" t="s">
        <v>0</v>
      </c>
      <c r="U126" s="200" t="s">
        <v>389</v>
      </c>
      <c r="V126" s="200" t="s">
        <v>389</v>
      </c>
    </row>
    <row r="127" spans="2:22">
      <c r="B127" s="267">
        <v>124</v>
      </c>
      <c r="C127" s="191" t="s">
        <v>158</v>
      </c>
      <c r="D127" s="284" t="s">
        <v>145</v>
      </c>
      <c r="E127" s="196" t="s">
        <v>233</v>
      </c>
      <c r="F127" s="197" t="s">
        <v>90</v>
      </c>
      <c r="G127" s="194" t="s">
        <v>39</v>
      </c>
      <c r="H127" s="268">
        <v>1</v>
      </c>
      <c r="I127" s="268">
        <v>1</v>
      </c>
      <c r="J127" s="268">
        <v>1</v>
      </c>
      <c r="K127" s="269">
        <v>0</v>
      </c>
      <c r="L127" s="269">
        <v>0</v>
      </c>
      <c r="M127" s="269">
        <v>0</v>
      </c>
      <c r="N127" s="269">
        <v>0</v>
      </c>
      <c r="O127" s="269">
        <v>0</v>
      </c>
      <c r="P127" s="269">
        <v>0</v>
      </c>
      <c r="Q127" s="269">
        <v>0</v>
      </c>
      <c r="R127" s="269">
        <v>0</v>
      </c>
      <c r="S127" s="293" t="s">
        <v>0</v>
      </c>
      <c r="U127" s="200" t="s">
        <v>389</v>
      </c>
      <c r="V127" s="200" t="s">
        <v>389</v>
      </c>
    </row>
    <row r="128" spans="2:22">
      <c r="B128" s="267">
        <v>125</v>
      </c>
      <c r="C128" s="191" t="s">
        <v>158</v>
      </c>
      <c r="D128" s="284" t="s">
        <v>145</v>
      </c>
      <c r="E128" s="196" t="s">
        <v>234</v>
      </c>
      <c r="F128" s="197" t="s">
        <v>90</v>
      </c>
      <c r="G128" s="194" t="s">
        <v>39</v>
      </c>
      <c r="H128" s="268">
        <v>1</v>
      </c>
      <c r="I128" s="268">
        <v>1</v>
      </c>
      <c r="J128" s="268">
        <v>1</v>
      </c>
      <c r="K128" s="269">
        <v>0</v>
      </c>
      <c r="L128" s="269">
        <v>0</v>
      </c>
      <c r="M128" s="269">
        <v>0</v>
      </c>
      <c r="N128" s="269">
        <v>0</v>
      </c>
      <c r="O128" s="269">
        <v>0</v>
      </c>
      <c r="P128" s="269">
        <v>0</v>
      </c>
      <c r="Q128" s="269">
        <v>0</v>
      </c>
      <c r="R128" s="269">
        <v>0</v>
      </c>
      <c r="S128" s="293" t="s">
        <v>0</v>
      </c>
      <c r="U128" s="200" t="s">
        <v>389</v>
      </c>
      <c r="V128" s="200" t="s">
        <v>389</v>
      </c>
    </row>
    <row r="129" spans="2:22">
      <c r="B129" s="267">
        <v>126</v>
      </c>
      <c r="C129" s="191" t="s">
        <v>158</v>
      </c>
      <c r="D129" s="284" t="s">
        <v>145</v>
      </c>
      <c r="E129" s="286" t="s">
        <v>317</v>
      </c>
      <c r="F129" s="197" t="s">
        <v>90</v>
      </c>
      <c r="G129" s="194" t="s">
        <v>39</v>
      </c>
      <c r="H129" s="269">
        <v>0</v>
      </c>
      <c r="I129" s="269">
        <v>0</v>
      </c>
      <c r="J129" s="269">
        <v>0</v>
      </c>
      <c r="K129" s="269">
        <v>0</v>
      </c>
      <c r="L129" s="268">
        <v>1</v>
      </c>
      <c r="M129" s="269">
        <v>0</v>
      </c>
      <c r="N129" s="269">
        <v>0</v>
      </c>
      <c r="O129" s="269">
        <v>0</v>
      </c>
      <c r="P129" s="269">
        <v>0</v>
      </c>
      <c r="Q129" s="269">
        <v>0</v>
      </c>
      <c r="R129" s="269">
        <v>0</v>
      </c>
      <c r="S129" s="293" t="s">
        <v>0</v>
      </c>
      <c r="U129" s="200" t="s">
        <v>389</v>
      </c>
      <c r="V129" s="200" t="s">
        <v>389</v>
      </c>
    </row>
    <row r="130" spans="2:22">
      <c r="B130" s="267">
        <v>127</v>
      </c>
      <c r="C130" s="191" t="s">
        <v>158</v>
      </c>
      <c r="D130" s="284" t="s">
        <v>145</v>
      </c>
      <c r="E130" s="286" t="s">
        <v>318</v>
      </c>
      <c r="F130" s="197" t="s">
        <v>90</v>
      </c>
      <c r="G130" s="194" t="s">
        <v>39</v>
      </c>
      <c r="H130" s="269">
        <v>0</v>
      </c>
      <c r="I130" s="269">
        <v>0</v>
      </c>
      <c r="J130" s="269">
        <v>0</v>
      </c>
      <c r="K130" s="269">
        <v>0</v>
      </c>
      <c r="L130" s="268">
        <v>1</v>
      </c>
      <c r="M130" s="269">
        <v>0</v>
      </c>
      <c r="N130" s="269">
        <v>0</v>
      </c>
      <c r="O130" s="269">
        <v>0</v>
      </c>
      <c r="P130" s="269">
        <v>0</v>
      </c>
      <c r="Q130" s="269">
        <v>0</v>
      </c>
      <c r="R130" s="269">
        <v>0</v>
      </c>
      <c r="S130" s="293" t="s">
        <v>0</v>
      </c>
      <c r="U130" s="200" t="s">
        <v>389</v>
      </c>
      <c r="V130" s="200" t="s">
        <v>389</v>
      </c>
    </row>
    <row r="131" spans="2:22">
      <c r="B131" s="267">
        <v>128</v>
      </c>
      <c r="C131" s="191" t="s">
        <v>158</v>
      </c>
      <c r="D131" s="284" t="s">
        <v>145</v>
      </c>
      <c r="E131" s="286" t="s">
        <v>319</v>
      </c>
      <c r="F131" s="197" t="s">
        <v>90</v>
      </c>
      <c r="G131" s="194" t="s">
        <v>39</v>
      </c>
      <c r="H131" s="269">
        <v>0</v>
      </c>
      <c r="I131" s="269">
        <v>0</v>
      </c>
      <c r="J131" s="269">
        <v>0</v>
      </c>
      <c r="K131" s="269">
        <v>0</v>
      </c>
      <c r="L131" s="268">
        <v>1</v>
      </c>
      <c r="M131" s="269">
        <v>0</v>
      </c>
      <c r="N131" s="269">
        <v>0</v>
      </c>
      <c r="O131" s="269">
        <v>0</v>
      </c>
      <c r="P131" s="269">
        <v>0</v>
      </c>
      <c r="Q131" s="269">
        <v>0</v>
      </c>
      <c r="R131" s="269">
        <v>0</v>
      </c>
      <c r="S131" s="293" t="s">
        <v>0</v>
      </c>
      <c r="U131" s="200" t="s">
        <v>389</v>
      </c>
      <c r="V131" s="200" t="s">
        <v>389</v>
      </c>
    </row>
    <row r="132" spans="2:22">
      <c r="B132" s="267">
        <v>129</v>
      </c>
      <c r="C132" s="191" t="s">
        <v>158</v>
      </c>
      <c r="D132" s="284" t="s">
        <v>145</v>
      </c>
      <c r="E132" s="286" t="s">
        <v>320</v>
      </c>
      <c r="F132" s="197" t="s">
        <v>90</v>
      </c>
      <c r="G132" s="194" t="s">
        <v>39</v>
      </c>
      <c r="H132" s="269">
        <v>0</v>
      </c>
      <c r="I132" s="269">
        <v>0</v>
      </c>
      <c r="J132" s="269">
        <v>0</v>
      </c>
      <c r="K132" s="269">
        <v>0</v>
      </c>
      <c r="L132" s="268">
        <v>1</v>
      </c>
      <c r="M132" s="269">
        <v>0</v>
      </c>
      <c r="N132" s="269">
        <v>0</v>
      </c>
      <c r="O132" s="269">
        <v>0</v>
      </c>
      <c r="P132" s="269">
        <v>0</v>
      </c>
      <c r="Q132" s="269">
        <v>0</v>
      </c>
      <c r="R132" s="269">
        <v>0</v>
      </c>
      <c r="S132" s="293" t="s">
        <v>0</v>
      </c>
      <c r="U132" s="200" t="s">
        <v>389</v>
      </c>
      <c r="V132" s="200" t="s">
        <v>389</v>
      </c>
    </row>
    <row r="133" spans="2:22">
      <c r="B133" s="267">
        <v>130</v>
      </c>
      <c r="C133" s="191" t="s">
        <v>158</v>
      </c>
      <c r="D133" s="282" t="s">
        <v>273</v>
      </c>
      <c r="E133" s="263" t="s">
        <v>229</v>
      </c>
      <c r="F133" s="197" t="s">
        <v>90</v>
      </c>
      <c r="G133" s="194" t="s">
        <v>39</v>
      </c>
      <c r="H133" s="269">
        <v>0</v>
      </c>
      <c r="I133" s="268">
        <v>1</v>
      </c>
      <c r="J133" s="268">
        <v>1</v>
      </c>
      <c r="K133" s="269">
        <v>0</v>
      </c>
      <c r="L133" s="269">
        <v>0</v>
      </c>
      <c r="M133" s="269">
        <v>0</v>
      </c>
      <c r="N133" s="269">
        <v>0</v>
      </c>
      <c r="O133" s="269">
        <v>0</v>
      </c>
      <c r="P133" s="269">
        <v>0</v>
      </c>
      <c r="Q133" s="269">
        <v>0</v>
      </c>
      <c r="R133" s="269">
        <v>0</v>
      </c>
      <c r="S133" s="293" t="s">
        <v>0</v>
      </c>
      <c r="U133" s="200" t="s">
        <v>389</v>
      </c>
      <c r="V133" s="200" t="s">
        <v>389</v>
      </c>
    </row>
    <row r="134" spans="2:22">
      <c r="B134" s="267">
        <v>131</v>
      </c>
      <c r="C134" s="191" t="s">
        <v>158</v>
      </c>
      <c r="D134" s="282" t="s">
        <v>273</v>
      </c>
      <c r="E134" s="263" t="s">
        <v>230</v>
      </c>
      <c r="F134" s="197" t="s">
        <v>90</v>
      </c>
      <c r="G134" s="194" t="s">
        <v>39</v>
      </c>
      <c r="H134" s="269">
        <v>0</v>
      </c>
      <c r="I134" s="268">
        <v>1</v>
      </c>
      <c r="J134" s="268">
        <v>1</v>
      </c>
      <c r="K134" s="269">
        <v>0</v>
      </c>
      <c r="L134" s="269">
        <v>0</v>
      </c>
      <c r="M134" s="269">
        <v>0</v>
      </c>
      <c r="N134" s="269">
        <v>0</v>
      </c>
      <c r="O134" s="269">
        <v>0</v>
      </c>
      <c r="P134" s="269">
        <v>0</v>
      </c>
      <c r="Q134" s="269">
        <v>0</v>
      </c>
      <c r="R134" s="269">
        <v>0</v>
      </c>
      <c r="S134" s="293" t="s">
        <v>0</v>
      </c>
      <c r="U134" s="200" t="s">
        <v>389</v>
      </c>
      <c r="V134" s="200" t="s">
        <v>389</v>
      </c>
    </row>
    <row r="135" spans="2:22">
      <c r="B135" s="267">
        <v>132</v>
      </c>
      <c r="C135" s="191" t="s">
        <v>158</v>
      </c>
      <c r="D135" s="282" t="s">
        <v>273</v>
      </c>
      <c r="E135" s="263" t="s">
        <v>274</v>
      </c>
      <c r="F135" s="197" t="s">
        <v>90</v>
      </c>
      <c r="G135" s="194" t="s">
        <v>39</v>
      </c>
      <c r="H135" s="269">
        <v>0</v>
      </c>
      <c r="I135" s="268">
        <v>1</v>
      </c>
      <c r="J135" s="268">
        <v>1</v>
      </c>
      <c r="K135" s="269">
        <v>0</v>
      </c>
      <c r="L135" s="269">
        <v>0</v>
      </c>
      <c r="M135" s="269">
        <v>0</v>
      </c>
      <c r="N135" s="269">
        <v>0</v>
      </c>
      <c r="O135" s="269">
        <v>0</v>
      </c>
      <c r="P135" s="269">
        <v>0</v>
      </c>
      <c r="Q135" s="269">
        <v>0</v>
      </c>
      <c r="R135" s="269">
        <v>0</v>
      </c>
      <c r="S135" s="293" t="s">
        <v>0</v>
      </c>
      <c r="U135" s="200" t="s">
        <v>389</v>
      </c>
      <c r="V135" s="200" t="s">
        <v>389</v>
      </c>
    </row>
    <row r="136" spans="2:22">
      <c r="B136" s="267">
        <v>133</v>
      </c>
      <c r="C136" s="191" t="s">
        <v>158</v>
      </c>
      <c r="D136" s="282" t="s">
        <v>273</v>
      </c>
      <c r="E136" s="263" t="s">
        <v>275</v>
      </c>
      <c r="F136" s="197" t="s">
        <v>90</v>
      </c>
      <c r="G136" s="194" t="s">
        <v>39</v>
      </c>
      <c r="H136" s="269">
        <v>0</v>
      </c>
      <c r="I136" s="268">
        <v>1</v>
      </c>
      <c r="J136" s="268">
        <v>1</v>
      </c>
      <c r="K136" s="269">
        <v>0</v>
      </c>
      <c r="L136" s="269">
        <v>0</v>
      </c>
      <c r="M136" s="269">
        <v>0</v>
      </c>
      <c r="N136" s="269">
        <v>0</v>
      </c>
      <c r="O136" s="269">
        <v>0</v>
      </c>
      <c r="P136" s="269">
        <v>0</v>
      </c>
      <c r="Q136" s="269">
        <v>0</v>
      </c>
      <c r="R136" s="269">
        <v>0</v>
      </c>
      <c r="S136" s="293" t="s">
        <v>0</v>
      </c>
      <c r="U136" s="200" t="s">
        <v>389</v>
      </c>
      <c r="V136" s="200" t="s">
        <v>389</v>
      </c>
    </row>
    <row r="137" spans="2:22">
      <c r="G137" s="200" t="s">
        <v>166</v>
      </c>
      <c r="H137" s="198">
        <f t="shared" ref="H137:R137" si="0">SUM(H4:H136)</f>
        <v>86</v>
      </c>
      <c r="I137" s="198">
        <f t="shared" si="0"/>
        <v>118</v>
      </c>
      <c r="J137" s="198">
        <f t="shared" si="0"/>
        <v>145</v>
      </c>
      <c r="K137" s="198">
        <f t="shared" si="0"/>
        <v>99</v>
      </c>
      <c r="L137" s="287">
        <f t="shared" si="0"/>
        <v>144</v>
      </c>
      <c r="M137" s="198">
        <f t="shared" si="0"/>
        <v>38</v>
      </c>
      <c r="N137" s="198">
        <f t="shared" si="0"/>
        <v>76</v>
      </c>
      <c r="O137" s="198">
        <f t="shared" si="0"/>
        <v>114</v>
      </c>
      <c r="P137" s="287">
        <f t="shared" si="0"/>
        <v>157</v>
      </c>
      <c r="Q137" s="198">
        <f t="shared" si="0"/>
        <v>76</v>
      </c>
      <c r="R137" s="198">
        <f t="shared" si="0"/>
        <v>114</v>
      </c>
      <c r="S137" s="290"/>
    </row>
    <row r="138" spans="2:22">
      <c r="N138"/>
      <c r="O138"/>
      <c r="P138"/>
      <c r="Q138"/>
      <c r="R138"/>
      <c r="S138" s="190"/>
    </row>
    <row r="139" spans="2:22">
      <c r="G139" s="193" t="s">
        <v>89</v>
      </c>
      <c r="H139" s="192">
        <f t="shared" ref="H139:R139" si="1">SUMIF($F$4:$F$136,"一般",H4:H136)</f>
        <v>14</v>
      </c>
      <c r="I139" s="192">
        <f t="shared" si="1"/>
        <v>18</v>
      </c>
      <c r="J139" s="192">
        <f t="shared" si="1"/>
        <v>20</v>
      </c>
      <c r="K139" s="192">
        <f t="shared" si="1"/>
        <v>18</v>
      </c>
      <c r="L139" s="192">
        <f t="shared" si="1"/>
        <v>60</v>
      </c>
      <c r="M139" s="192">
        <f t="shared" si="1"/>
        <v>21</v>
      </c>
      <c r="N139" s="192">
        <f t="shared" si="1"/>
        <v>35</v>
      </c>
      <c r="O139" s="192">
        <f t="shared" si="1"/>
        <v>49</v>
      </c>
      <c r="P139" s="192">
        <f t="shared" si="1"/>
        <v>59</v>
      </c>
      <c r="Q139" s="192">
        <f t="shared" si="1"/>
        <v>35</v>
      </c>
      <c r="R139" s="192">
        <f t="shared" si="1"/>
        <v>49</v>
      </c>
      <c r="S139" s="291"/>
    </row>
    <row r="140" spans="2:22">
      <c r="G140" s="197" t="s">
        <v>90</v>
      </c>
      <c r="H140" s="192">
        <f t="shared" ref="H140:R140" si="2">SUMIF($F$4:$F$136,"専門",H4:H136)</f>
        <v>72</v>
      </c>
      <c r="I140" s="192">
        <f t="shared" si="2"/>
        <v>100</v>
      </c>
      <c r="J140" s="192">
        <f t="shared" si="2"/>
        <v>125</v>
      </c>
      <c r="K140" s="192">
        <f t="shared" si="2"/>
        <v>81</v>
      </c>
      <c r="L140" s="192">
        <f t="shared" si="2"/>
        <v>84</v>
      </c>
      <c r="M140" s="192">
        <f t="shared" si="2"/>
        <v>17</v>
      </c>
      <c r="N140" s="192">
        <f t="shared" si="2"/>
        <v>41</v>
      </c>
      <c r="O140" s="192">
        <f t="shared" si="2"/>
        <v>65</v>
      </c>
      <c r="P140" s="192">
        <f t="shared" si="2"/>
        <v>98</v>
      </c>
      <c r="Q140" s="192">
        <f t="shared" si="2"/>
        <v>41</v>
      </c>
      <c r="R140" s="192">
        <f t="shared" si="2"/>
        <v>65</v>
      </c>
      <c r="S140" s="291"/>
    </row>
    <row r="141" spans="2:22">
      <c r="G141" s="189" t="s">
        <v>245</v>
      </c>
      <c r="H141" s="199">
        <f>H140/H137</f>
        <v>0.83720930232558144</v>
      </c>
      <c r="I141" s="199">
        <f t="shared" ref="I141:R141" si="3">I140/I137</f>
        <v>0.84745762711864403</v>
      </c>
      <c r="J141" s="199">
        <f t="shared" si="3"/>
        <v>0.86206896551724133</v>
      </c>
      <c r="K141" s="199">
        <f t="shared" si="3"/>
        <v>0.81818181818181823</v>
      </c>
      <c r="L141" s="199">
        <f t="shared" si="3"/>
        <v>0.58333333333333337</v>
      </c>
      <c r="M141" s="199">
        <f t="shared" si="3"/>
        <v>0.44736842105263158</v>
      </c>
      <c r="N141" s="199">
        <f t="shared" si="3"/>
        <v>0.53947368421052633</v>
      </c>
      <c r="O141" s="199">
        <f t="shared" si="3"/>
        <v>0.57017543859649122</v>
      </c>
      <c r="P141" s="199">
        <f t="shared" si="3"/>
        <v>0.62420382165605093</v>
      </c>
      <c r="Q141" s="199">
        <f t="shared" si="3"/>
        <v>0.53947368421052633</v>
      </c>
      <c r="R141" s="199">
        <f t="shared" si="3"/>
        <v>0.57017543859649122</v>
      </c>
      <c r="S141" s="292"/>
    </row>
    <row r="142" spans="2:22">
      <c r="U142" s="305"/>
    </row>
    <row r="143" spans="2:22">
      <c r="G143" s="195" t="s">
        <v>28</v>
      </c>
      <c r="H143" s="192">
        <f t="shared" ref="H143:R143" si="4">SUMIF($G$4:$G$136,"必須",H4:H136)</f>
        <v>15</v>
      </c>
      <c r="I143" s="192">
        <f t="shared" si="4"/>
        <v>17</v>
      </c>
      <c r="J143" s="192">
        <f t="shared" si="4"/>
        <v>19</v>
      </c>
      <c r="K143" s="192">
        <f t="shared" si="4"/>
        <v>15</v>
      </c>
      <c r="L143" s="192">
        <f t="shared" si="4"/>
        <v>17</v>
      </c>
      <c r="M143" s="192">
        <f t="shared" si="4"/>
        <v>7</v>
      </c>
      <c r="N143" s="192">
        <f t="shared" si="4"/>
        <v>15</v>
      </c>
      <c r="O143" s="192">
        <f t="shared" si="4"/>
        <v>17</v>
      </c>
      <c r="P143" s="192">
        <f t="shared" si="4"/>
        <v>19</v>
      </c>
      <c r="Q143" s="192">
        <f t="shared" si="4"/>
        <v>15</v>
      </c>
      <c r="R143" s="192">
        <f t="shared" si="4"/>
        <v>17</v>
      </c>
      <c r="S143" s="291"/>
    </row>
    <row r="144" spans="2:22">
      <c r="G144" s="194" t="s">
        <v>39</v>
      </c>
      <c r="H144" s="192">
        <f t="shared" ref="H144:R144" si="5">SUMIF($G$4:$G$136,"選択",H4:H136)</f>
        <v>71</v>
      </c>
      <c r="I144" s="192">
        <f t="shared" si="5"/>
        <v>101</v>
      </c>
      <c r="J144" s="192">
        <f t="shared" si="5"/>
        <v>126</v>
      </c>
      <c r="K144" s="192">
        <f t="shared" si="5"/>
        <v>84</v>
      </c>
      <c r="L144" s="192">
        <f t="shared" si="5"/>
        <v>127</v>
      </c>
      <c r="M144" s="192">
        <f t="shared" si="5"/>
        <v>31</v>
      </c>
      <c r="N144" s="192">
        <f t="shared" si="5"/>
        <v>61</v>
      </c>
      <c r="O144" s="192">
        <f t="shared" si="5"/>
        <v>97</v>
      </c>
      <c r="P144" s="192">
        <f t="shared" si="5"/>
        <v>138</v>
      </c>
      <c r="Q144" s="192">
        <f t="shared" si="5"/>
        <v>61</v>
      </c>
      <c r="R144" s="192">
        <f t="shared" si="5"/>
        <v>97</v>
      </c>
      <c r="S144" s="291"/>
    </row>
    <row r="145" spans="7:20">
      <c r="G145" s="189" t="s">
        <v>316</v>
      </c>
      <c r="H145" s="199">
        <f t="shared" ref="H145:R145" si="6">SUM(H143:H143)/H137</f>
        <v>0.1744186046511628</v>
      </c>
      <c r="I145" s="199">
        <f t="shared" si="6"/>
        <v>0.1440677966101695</v>
      </c>
      <c r="J145" s="199">
        <f t="shared" si="6"/>
        <v>0.1310344827586207</v>
      </c>
      <c r="K145" s="199">
        <f t="shared" si="6"/>
        <v>0.15151515151515152</v>
      </c>
      <c r="L145" s="199">
        <f t="shared" si="6"/>
        <v>0.11805555555555555</v>
      </c>
      <c r="M145" s="199">
        <f t="shared" si="6"/>
        <v>0.18421052631578946</v>
      </c>
      <c r="N145" s="199">
        <f t="shared" si="6"/>
        <v>0.19736842105263158</v>
      </c>
      <c r="O145" s="199">
        <f t="shared" si="6"/>
        <v>0.14912280701754385</v>
      </c>
      <c r="P145" s="199">
        <f t="shared" si="6"/>
        <v>0.12101910828025478</v>
      </c>
      <c r="Q145" s="199">
        <f t="shared" si="6"/>
        <v>0.19736842105263158</v>
      </c>
      <c r="R145" s="199">
        <f t="shared" si="6"/>
        <v>0.14912280701754385</v>
      </c>
      <c r="S145" s="292"/>
      <c r="T145" s="199"/>
    </row>
    <row r="148" spans="7:20">
      <c r="G148" s="200" t="s">
        <v>165</v>
      </c>
      <c r="H148" s="191">
        <v>62</v>
      </c>
      <c r="I148" s="191">
        <v>93</v>
      </c>
      <c r="J148" s="191">
        <v>124</v>
      </c>
      <c r="K148" s="191">
        <v>62</v>
      </c>
      <c r="L148" s="191">
        <v>93</v>
      </c>
      <c r="M148" s="191">
        <v>31</v>
      </c>
      <c r="N148" s="191">
        <v>62</v>
      </c>
      <c r="O148" s="191">
        <v>93</v>
      </c>
      <c r="P148" s="191">
        <v>124</v>
      </c>
      <c r="Q148" s="191">
        <v>62</v>
      </c>
      <c r="R148" s="191">
        <v>93</v>
      </c>
      <c r="S148" s="288"/>
    </row>
  </sheetData>
  <mergeCells count="10">
    <mergeCell ref="N2:R2"/>
    <mergeCell ref="U2:U3"/>
    <mergeCell ref="V2:V3"/>
    <mergeCell ref="B2:B3"/>
    <mergeCell ref="C2:D2"/>
    <mergeCell ref="E2:E3"/>
    <mergeCell ref="F2:F3"/>
    <mergeCell ref="G2:G3"/>
    <mergeCell ref="H2:M2"/>
    <mergeCell ref="S2:S3"/>
  </mergeCells>
  <phoneticPr fontId="1"/>
  <pageMargins left="0.70866141732283472" right="0.70866141732283472" top="0.74803149606299213" bottom="0.74803149606299213" header="0.31496062992125984" footer="0.31496062992125984"/>
  <pageSetup paperSize="8" scale="8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84"/>
  <sheetViews>
    <sheetView view="pageBreakPreview" topLeftCell="A15" zoomScale="70" zoomScaleNormal="85" zoomScaleSheetLayoutView="70" workbookViewId="0">
      <selection activeCell="O18" sqref="O18:O44"/>
    </sheetView>
  </sheetViews>
  <sheetFormatPr defaultColWidth="9.21875" defaultRowHeight="13.2"/>
  <cols>
    <col min="1" max="1" width="1.77734375" style="2" customWidth="1"/>
    <col min="2" max="2" width="9.21875" style="2" customWidth="1"/>
    <col min="3" max="3" width="28.6640625" style="15" customWidth="1"/>
    <col min="4" max="4" width="10.6640625" style="15" bestFit="1" customWidth="1"/>
    <col min="5" max="5" width="10" style="2" customWidth="1"/>
    <col min="6" max="7" width="9.109375" style="2" customWidth="1"/>
    <col min="8" max="18" width="7" style="2" customWidth="1"/>
    <col min="19" max="20" width="6" style="6" customWidth="1"/>
    <col min="21" max="16384" width="9.21875" style="2"/>
  </cols>
  <sheetData>
    <row r="1" spans="1:20" ht="14.4">
      <c r="E1" s="2" t="s">
        <v>53</v>
      </c>
      <c r="F1" s="2">
        <v>8</v>
      </c>
      <c r="G1" s="2" t="s">
        <v>50</v>
      </c>
      <c r="O1" s="147"/>
      <c r="P1" s="147"/>
    </row>
    <row r="2" spans="1:20">
      <c r="E2" s="2" t="s">
        <v>52</v>
      </c>
      <c r="F2" s="2">
        <v>16</v>
      </c>
      <c r="G2" s="2" t="s">
        <v>54</v>
      </c>
    </row>
    <row r="3" spans="1:20">
      <c r="E3" s="2" t="s">
        <v>51</v>
      </c>
      <c r="F3" s="2">
        <v>3</v>
      </c>
    </row>
    <row r="4" spans="1:20" ht="21">
      <c r="A4" s="243" t="s">
        <v>19</v>
      </c>
      <c r="B4" s="3"/>
      <c r="C4" s="139"/>
      <c r="D4" s="139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244"/>
    </row>
    <row r="5" spans="1:20" ht="21.6" thickBot="1">
      <c r="A5" s="243"/>
      <c r="B5" s="243" t="s">
        <v>20</v>
      </c>
      <c r="C5" s="139"/>
      <c r="D5" s="139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245"/>
    </row>
    <row r="6" spans="1:20" ht="18" customHeight="1" thickBot="1">
      <c r="A6" s="128"/>
      <c r="B6" s="344" t="s">
        <v>2</v>
      </c>
      <c r="C6" s="363" t="s">
        <v>3</v>
      </c>
      <c r="D6" s="368" t="s">
        <v>88</v>
      </c>
      <c r="E6" s="344" t="s">
        <v>4</v>
      </c>
      <c r="F6" s="370" t="s">
        <v>48</v>
      </c>
      <c r="G6" s="370" t="s">
        <v>49</v>
      </c>
      <c r="H6" s="340" t="s">
        <v>5</v>
      </c>
      <c r="I6" s="342"/>
      <c r="J6" s="340" t="s">
        <v>6</v>
      </c>
      <c r="K6" s="342"/>
      <c r="L6" s="346" t="s">
        <v>26</v>
      </c>
      <c r="M6" s="340" t="s">
        <v>7</v>
      </c>
      <c r="N6" s="341"/>
      <c r="O6" s="341"/>
      <c r="P6" s="341"/>
      <c r="Q6" s="342"/>
      <c r="R6" s="344" t="s">
        <v>35</v>
      </c>
      <c r="S6" s="57"/>
      <c r="T6" s="57"/>
    </row>
    <row r="7" spans="1:20" ht="18" customHeight="1" thickBot="1">
      <c r="A7" s="128"/>
      <c r="B7" s="345"/>
      <c r="C7" s="364"/>
      <c r="D7" s="369"/>
      <c r="E7" s="345"/>
      <c r="F7" s="371"/>
      <c r="G7" s="371"/>
      <c r="H7" s="246" t="s">
        <v>8</v>
      </c>
      <c r="I7" s="246" t="s">
        <v>9</v>
      </c>
      <c r="J7" s="247" t="s">
        <v>29</v>
      </c>
      <c r="K7" s="247" t="s">
        <v>30</v>
      </c>
      <c r="L7" s="347"/>
      <c r="M7" s="10" t="s">
        <v>22</v>
      </c>
      <c r="N7" s="10" t="s">
        <v>23</v>
      </c>
      <c r="O7" s="10" t="s">
        <v>24</v>
      </c>
      <c r="P7" s="10" t="s">
        <v>115</v>
      </c>
      <c r="Q7" s="10" t="s">
        <v>116</v>
      </c>
      <c r="R7" s="345"/>
      <c r="S7" s="248"/>
      <c r="T7" s="58"/>
    </row>
    <row r="8" spans="1:20" ht="16.5" customHeight="1">
      <c r="A8" s="128"/>
      <c r="B8" s="360" t="s">
        <v>15</v>
      </c>
      <c r="C8" s="19" t="s">
        <v>64</v>
      </c>
      <c r="D8" s="142" t="s">
        <v>89</v>
      </c>
      <c r="E8" s="89" t="s">
        <v>27</v>
      </c>
      <c r="F8" s="21">
        <f>SUM(M8:Q8)*$F$1</f>
        <v>64</v>
      </c>
      <c r="G8" s="21">
        <f>F8</f>
        <v>64</v>
      </c>
      <c r="H8" s="20" t="s">
        <v>0</v>
      </c>
      <c r="I8" s="20"/>
      <c r="J8" s="20" t="s">
        <v>0</v>
      </c>
      <c r="K8" s="20"/>
      <c r="L8" s="20"/>
      <c r="M8" s="21">
        <v>2</v>
      </c>
      <c r="N8" s="21">
        <v>2</v>
      </c>
      <c r="O8" s="324">
        <v>2</v>
      </c>
      <c r="P8" s="21">
        <v>2</v>
      </c>
      <c r="Q8" s="21">
        <v>0</v>
      </c>
      <c r="R8" s="106">
        <f>F8/$F$2/2</f>
        <v>2</v>
      </c>
      <c r="S8" s="47"/>
      <c r="T8" s="47"/>
    </row>
    <row r="9" spans="1:20" ht="16.5" customHeight="1">
      <c r="A9" s="128"/>
      <c r="B9" s="360"/>
      <c r="C9" s="43" t="s">
        <v>174</v>
      </c>
      <c r="D9" s="143" t="s">
        <v>89</v>
      </c>
      <c r="E9" s="91" t="s">
        <v>39</v>
      </c>
      <c r="F9" s="24">
        <f>SUM(M9:Q9)*$F$1</f>
        <v>16</v>
      </c>
      <c r="G9" s="24">
        <f t="shared" ref="G9:G10" si="0">F9</f>
        <v>16</v>
      </c>
      <c r="H9" s="44" t="s">
        <v>0</v>
      </c>
      <c r="I9" s="44"/>
      <c r="J9" s="23" t="s">
        <v>1</v>
      </c>
      <c r="K9" s="44"/>
      <c r="L9" s="44"/>
      <c r="M9" s="60">
        <v>0</v>
      </c>
      <c r="N9" s="60">
        <v>0</v>
      </c>
      <c r="O9" s="60">
        <v>0</v>
      </c>
      <c r="P9" s="60">
        <v>2</v>
      </c>
      <c r="Q9" s="60">
        <v>0</v>
      </c>
      <c r="R9" s="24">
        <f t="shared" ref="R9:R27" si="1">F9/$F$2</f>
        <v>1</v>
      </c>
      <c r="S9" s="47"/>
      <c r="T9" s="47"/>
    </row>
    <row r="10" spans="1:20" ht="16.5" customHeight="1">
      <c r="A10" s="128"/>
      <c r="B10" s="360"/>
      <c r="C10" s="43" t="s">
        <v>85</v>
      </c>
      <c r="D10" s="143" t="s">
        <v>89</v>
      </c>
      <c r="E10" s="91" t="s">
        <v>39</v>
      </c>
      <c r="F10" s="24">
        <f>SUM(M10:Q10)*$F$1</f>
        <v>16</v>
      </c>
      <c r="G10" s="24">
        <f t="shared" si="0"/>
        <v>16</v>
      </c>
      <c r="H10" s="44" t="s">
        <v>0</v>
      </c>
      <c r="I10" s="44"/>
      <c r="J10" s="23" t="s">
        <v>1</v>
      </c>
      <c r="K10" s="44"/>
      <c r="L10" s="44"/>
      <c r="M10" s="60">
        <v>2</v>
      </c>
      <c r="N10" s="60">
        <v>0</v>
      </c>
      <c r="O10" s="60">
        <v>0</v>
      </c>
      <c r="P10" s="60">
        <v>0</v>
      </c>
      <c r="Q10" s="60">
        <v>0</v>
      </c>
      <c r="R10" s="24">
        <f t="shared" si="1"/>
        <v>1</v>
      </c>
      <c r="S10" s="47"/>
      <c r="T10" s="47"/>
    </row>
    <row r="11" spans="1:20" ht="16.5" customHeight="1" thickBot="1">
      <c r="A11" s="128"/>
      <c r="B11" s="360"/>
      <c r="C11" s="141" t="s">
        <v>16</v>
      </c>
      <c r="D11" s="148" t="s">
        <v>89</v>
      </c>
      <c r="E11" s="155" t="s">
        <v>39</v>
      </c>
      <c r="F11" s="150">
        <f>SUM(M11:Q11)*$F$1</f>
        <v>32</v>
      </c>
      <c r="G11" s="150">
        <f t="shared" ref="G11:G17" si="2">F11</f>
        <v>32</v>
      </c>
      <c r="H11" s="151" t="s">
        <v>0</v>
      </c>
      <c r="I11" s="151"/>
      <c r="J11" s="108" t="s">
        <v>1</v>
      </c>
      <c r="K11" s="151"/>
      <c r="L11" s="151"/>
      <c r="M11" s="152">
        <v>0</v>
      </c>
      <c r="N11" s="152">
        <v>2</v>
      </c>
      <c r="O11" s="325">
        <v>2</v>
      </c>
      <c r="P11" s="152">
        <v>0</v>
      </c>
      <c r="Q11" s="152">
        <v>0</v>
      </c>
      <c r="R11" s="150">
        <f t="shared" si="1"/>
        <v>2</v>
      </c>
      <c r="S11" s="47"/>
      <c r="T11" s="47"/>
    </row>
    <row r="12" spans="1:20" ht="16.5" customHeight="1">
      <c r="A12" s="128"/>
      <c r="B12" s="360"/>
      <c r="C12" s="19" t="s">
        <v>63</v>
      </c>
      <c r="D12" s="142" t="s">
        <v>90</v>
      </c>
      <c r="E12" s="89" t="s">
        <v>28</v>
      </c>
      <c r="F12" s="21">
        <f t="shared" ref="F12" si="3">SUM(M12:Q12)*$F$1</f>
        <v>16</v>
      </c>
      <c r="G12" s="21">
        <f t="shared" ref="G12" si="4">F12</f>
        <v>16</v>
      </c>
      <c r="H12" s="20"/>
      <c r="I12" s="20" t="s">
        <v>1</v>
      </c>
      <c r="J12" s="20" t="s">
        <v>1</v>
      </c>
      <c r="K12" s="20"/>
      <c r="L12" s="20"/>
      <c r="M12" s="21">
        <v>2</v>
      </c>
      <c r="N12" s="21">
        <v>0</v>
      </c>
      <c r="O12" s="21">
        <v>0</v>
      </c>
      <c r="P12" s="21">
        <v>0</v>
      </c>
      <c r="Q12" s="21">
        <v>0</v>
      </c>
      <c r="R12" s="21">
        <f>F12/$F$2</f>
        <v>1</v>
      </c>
      <c r="S12" s="47"/>
      <c r="T12" s="47"/>
    </row>
    <row r="13" spans="1:20" ht="16.5" customHeight="1">
      <c r="A13" s="128"/>
      <c r="B13" s="360"/>
      <c r="C13" s="43" t="s">
        <v>323</v>
      </c>
      <c r="D13" s="143" t="s">
        <v>90</v>
      </c>
      <c r="E13" s="91" t="s">
        <v>39</v>
      </c>
      <c r="F13" s="24">
        <f t="shared" ref="F13:F17" si="5">SUM(M13:Q13)*$F$1</f>
        <v>16</v>
      </c>
      <c r="G13" s="24">
        <f t="shared" si="2"/>
        <v>16</v>
      </c>
      <c r="H13" s="44"/>
      <c r="I13" s="44" t="s">
        <v>1</v>
      </c>
      <c r="J13" s="23" t="s">
        <v>1</v>
      </c>
      <c r="K13" s="44"/>
      <c r="L13" s="44"/>
      <c r="M13" s="60">
        <v>0</v>
      </c>
      <c r="N13" s="60">
        <v>2</v>
      </c>
      <c r="O13" s="60">
        <v>0</v>
      </c>
      <c r="P13" s="60">
        <v>0</v>
      </c>
      <c r="Q13" s="60">
        <v>0</v>
      </c>
      <c r="R13" s="24">
        <f t="shared" si="1"/>
        <v>1</v>
      </c>
      <c r="S13" s="47"/>
      <c r="T13" s="47"/>
    </row>
    <row r="14" spans="1:20" ht="16.5" customHeight="1">
      <c r="A14" s="128"/>
      <c r="B14" s="360"/>
      <c r="C14" s="43" t="s">
        <v>324</v>
      </c>
      <c r="D14" s="143" t="s">
        <v>90</v>
      </c>
      <c r="E14" s="91" t="s">
        <v>39</v>
      </c>
      <c r="F14" s="24">
        <f t="shared" si="5"/>
        <v>16</v>
      </c>
      <c r="G14" s="24">
        <f t="shared" si="2"/>
        <v>16</v>
      </c>
      <c r="H14" s="44"/>
      <c r="I14" s="44" t="s">
        <v>1</v>
      </c>
      <c r="J14" s="23" t="s">
        <v>1</v>
      </c>
      <c r="K14" s="44"/>
      <c r="L14" s="44"/>
      <c r="M14" s="60">
        <v>0</v>
      </c>
      <c r="N14" s="60">
        <v>0</v>
      </c>
      <c r="O14" s="326">
        <v>2</v>
      </c>
      <c r="P14" s="60">
        <v>0</v>
      </c>
      <c r="Q14" s="60">
        <v>0</v>
      </c>
      <c r="R14" s="24">
        <f t="shared" si="1"/>
        <v>1</v>
      </c>
      <c r="S14" s="47"/>
      <c r="T14" s="47"/>
    </row>
    <row r="15" spans="1:20" ht="16.5" customHeight="1">
      <c r="A15" s="128"/>
      <c r="B15" s="360"/>
      <c r="C15" s="43" t="s">
        <v>325</v>
      </c>
      <c r="D15" s="143" t="s">
        <v>90</v>
      </c>
      <c r="E15" s="91" t="s">
        <v>39</v>
      </c>
      <c r="F15" s="24">
        <f t="shared" si="5"/>
        <v>16</v>
      </c>
      <c r="G15" s="24">
        <f>F15</f>
        <v>16</v>
      </c>
      <c r="H15" s="44"/>
      <c r="I15" s="44" t="s">
        <v>1</v>
      </c>
      <c r="J15" s="23" t="s">
        <v>1</v>
      </c>
      <c r="K15" s="44"/>
      <c r="L15" s="44"/>
      <c r="M15" s="60">
        <v>0</v>
      </c>
      <c r="N15" s="60">
        <v>0</v>
      </c>
      <c r="O15" s="60">
        <v>0</v>
      </c>
      <c r="P15" s="60">
        <v>2</v>
      </c>
      <c r="Q15" s="60">
        <v>0</v>
      </c>
      <c r="R15" s="24">
        <f t="shared" si="1"/>
        <v>1</v>
      </c>
      <c r="S15" s="47"/>
      <c r="T15" s="47"/>
    </row>
    <row r="16" spans="1:20" ht="16.5" customHeight="1">
      <c r="A16" s="128"/>
      <c r="B16" s="360"/>
      <c r="C16" s="22" t="s">
        <v>251</v>
      </c>
      <c r="D16" s="143" t="s">
        <v>90</v>
      </c>
      <c r="E16" s="92" t="s">
        <v>39</v>
      </c>
      <c r="F16" s="60">
        <f t="shared" si="5"/>
        <v>32</v>
      </c>
      <c r="G16" s="60">
        <f t="shared" si="2"/>
        <v>32</v>
      </c>
      <c r="H16" s="44"/>
      <c r="I16" s="44" t="s">
        <v>1</v>
      </c>
      <c r="J16" s="44" t="s">
        <v>1</v>
      </c>
      <c r="K16" s="44"/>
      <c r="L16" s="44"/>
      <c r="M16" s="60">
        <v>4</v>
      </c>
      <c r="N16" s="60">
        <v>0</v>
      </c>
      <c r="O16" s="60">
        <v>0</v>
      </c>
      <c r="P16" s="60">
        <v>0</v>
      </c>
      <c r="Q16" s="60">
        <v>0</v>
      </c>
      <c r="R16" s="60">
        <f t="shared" si="1"/>
        <v>2</v>
      </c>
      <c r="S16" s="47"/>
      <c r="T16" s="47"/>
    </row>
    <row r="17" spans="1:20" ht="16.5" customHeight="1">
      <c r="A17" s="128"/>
      <c r="B17" s="360"/>
      <c r="C17" s="43" t="s">
        <v>252</v>
      </c>
      <c r="D17" s="143" t="s">
        <v>90</v>
      </c>
      <c r="E17" s="91" t="s">
        <v>39</v>
      </c>
      <c r="F17" s="24">
        <f t="shared" si="5"/>
        <v>32</v>
      </c>
      <c r="G17" s="24">
        <f t="shared" si="2"/>
        <v>32</v>
      </c>
      <c r="H17" s="44"/>
      <c r="I17" s="23" t="s">
        <v>1</v>
      </c>
      <c r="J17" s="23" t="s">
        <v>1</v>
      </c>
      <c r="K17" s="44"/>
      <c r="L17" s="44"/>
      <c r="M17" s="60">
        <v>4</v>
      </c>
      <c r="N17" s="60">
        <v>0</v>
      </c>
      <c r="O17" s="60">
        <v>0</v>
      </c>
      <c r="P17" s="60">
        <v>0</v>
      </c>
      <c r="Q17" s="60">
        <v>0</v>
      </c>
      <c r="R17" s="24">
        <f t="shared" si="1"/>
        <v>2</v>
      </c>
      <c r="S17" s="47"/>
      <c r="T17" s="47"/>
    </row>
    <row r="18" spans="1:20" ht="16.5" customHeight="1">
      <c r="A18" s="128"/>
      <c r="B18" s="360"/>
      <c r="C18" s="22" t="s">
        <v>253</v>
      </c>
      <c r="D18" s="143" t="s">
        <v>90</v>
      </c>
      <c r="E18" s="91" t="s">
        <v>39</v>
      </c>
      <c r="F18" s="24">
        <f>SUM(M18:Q18)*$F$1</f>
        <v>64</v>
      </c>
      <c r="G18" s="84">
        <f>F18*$F$3</f>
        <v>192</v>
      </c>
      <c r="H18" s="23"/>
      <c r="I18" s="23" t="s">
        <v>1</v>
      </c>
      <c r="J18" s="23" t="s">
        <v>1</v>
      </c>
      <c r="K18" s="23"/>
      <c r="L18" s="23"/>
      <c r="M18" s="24">
        <v>4</v>
      </c>
      <c r="N18" s="24">
        <v>4</v>
      </c>
      <c r="O18" s="24">
        <v>0</v>
      </c>
      <c r="P18" s="24">
        <v>0</v>
      </c>
      <c r="Q18" s="24">
        <v>0</v>
      </c>
      <c r="R18" s="24">
        <f t="shared" si="1"/>
        <v>4</v>
      </c>
      <c r="S18" s="47"/>
      <c r="T18" s="47"/>
    </row>
    <row r="19" spans="1:20" ht="16.5" customHeight="1">
      <c r="A19" s="128"/>
      <c r="B19" s="360"/>
      <c r="C19" s="22" t="s">
        <v>254</v>
      </c>
      <c r="D19" s="143" t="s">
        <v>90</v>
      </c>
      <c r="E19" s="91" t="s">
        <v>39</v>
      </c>
      <c r="F19" s="24">
        <f t="shared" ref="F19" si="6">SUM(M19:Q19)*$F$1</f>
        <v>64</v>
      </c>
      <c r="G19" s="84">
        <f t="shared" ref="G19" si="7">F19*$F$3</f>
        <v>192</v>
      </c>
      <c r="H19" s="23"/>
      <c r="I19" s="23" t="s">
        <v>10</v>
      </c>
      <c r="J19" s="23" t="s">
        <v>10</v>
      </c>
      <c r="K19" s="23"/>
      <c r="L19" s="23"/>
      <c r="M19" s="24">
        <v>0</v>
      </c>
      <c r="N19" s="24">
        <v>0</v>
      </c>
      <c r="O19" s="24">
        <v>4</v>
      </c>
      <c r="P19" s="24">
        <v>4</v>
      </c>
      <c r="Q19" s="24">
        <v>0</v>
      </c>
      <c r="R19" s="24">
        <f t="shared" si="1"/>
        <v>4</v>
      </c>
      <c r="S19" s="47"/>
      <c r="T19" s="47"/>
    </row>
    <row r="20" spans="1:20" ht="16.5" customHeight="1">
      <c r="A20" s="128"/>
      <c r="B20" s="360"/>
      <c r="C20" s="22" t="s">
        <v>101</v>
      </c>
      <c r="D20" s="143" t="s">
        <v>90</v>
      </c>
      <c r="E20" s="90" t="s">
        <v>28</v>
      </c>
      <c r="F20" s="24">
        <f>SUM(M20:Q20)*$F$1</f>
        <v>96</v>
      </c>
      <c r="G20" s="24">
        <f t="shared" ref="G20:G27" si="8">F20</f>
        <v>96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4</v>
      </c>
      <c r="O20" s="26">
        <v>4</v>
      </c>
      <c r="P20" s="26">
        <v>4</v>
      </c>
      <c r="Q20" s="24">
        <v>0</v>
      </c>
      <c r="R20" s="24">
        <f t="shared" si="1"/>
        <v>6</v>
      </c>
      <c r="S20" s="47"/>
      <c r="T20" s="47"/>
    </row>
    <row r="21" spans="1:20" ht="16.5" customHeight="1">
      <c r="A21" s="128"/>
      <c r="B21" s="360"/>
      <c r="C21" s="22" t="s">
        <v>177</v>
      </c>
      <c r="D21" s="143" t="s">
        <v>90</v>
      </c>
      <c r="E21" s="91" t="s">
        <v>39</v>
      </c>
      <c r="F21" s="24">
        <f t="shared" ref="F21:F23" si="9">SUM(M21:Q21)*$F$1</f>
        <v>32</v>
      </c>
      <c r="G21" s="24">
        <f t="shared" si="8"/>
        <v>32</v>
      </c>
      <c r="H21" s="23"/>
      <c r="I21" s="25" t="s">
        <v>10</v>
      </c>
      <c r="J21" s="25" t="s">
        <v>10</v>
      </c>
      <c r="K21" s="23"/>
      <c r="L21" s="23"/>
      <c r="M21" s="24">
        <v>4</v>
      </c>
      <c r="N21" s="24">
        <v>0</v>
      </c>
      <c r="O21" s="24">
        <v>0</v>
      </c>
      <c r="P21" s="24">
        <v>0</v>
      </c>
      <c r="Q21" s="24">
        <v>0</v>
      </c>
      <c r="R21" s="24">
        <f t="shared" si="1"/>
        <v>2</v>
      </c>
      <c r="S21" s="47"/>
      <c r="T21" s="47"/>
    </row>
    <row r="22" spans="1:20" ht="16.5" customHeight="1">
      <c r="A22" s="128"/>
      <c r="B22" s="360"/>
      <c r="C22" s="22" t="s">
        <v>192</v>
      </c>
      <c r="D22" s="143" t="s">
        <v>90</v>
      </c>
      <c r="E22" s="91" t="s">
        <v>39</v>
      </c>
      <c r="F22" s="24">
        <f t="shared" ref="F22" si="10">SUM(M22:Q22)*$F$1</f>
        <v>32</v>
      </c>
      <c r="G22" s="24">
        <f t="shared" ref="G22" si="11">F22</f>
        <v>32</v>
      </c>
      <c r="H22" s="23"/>
      <c r="I22" s="25" t="s">
        <v>10</v>
      </c>
      <c r="J22" s="25" t="s">
        <v>10</v>
      </c>
      <c r="K22" s="23"/>
      <c r="L22" s="23"/>
      <c r="M22" s="24">
        <v>0</v>
      </c>
      <c r="N22" s="24">
        <v>4</v>
      </c>
      <c r="O22" s="24">
        <v>0</v>
      </c>
      <c r="P22" s="24">
        <v>0</v>
      </c>
      <c r="Q22" s="24">
        <v>0</v>
      </c>
      <c r="R22" s="24">
        <f t="shared" ref="R22" si="12">F22/$F$2</f>
        <v>2</v>
      </c>
      <c r="S22" s="47"/>
      <c r="T22" s="47"/>
    </row>
    <row r="23" spans="1:20" ht="16.5" customHeight="1">
      <c r="A23" s="128"/>
      <c r="B23" s="360"/>
      <c r="C23" s="22" t="s">
        <v>102</v>
      </c>
      <c r="D23" s="143" t="s">
        <v>90</v>
      </c>
      <c r="E23" s="91" t="s">
        <v>39</v>
      </c>
      <c r="F23" s="24">
        <f t="shared" si="9"/>
        <v>96</v>
      </c>
      <c r="G23" s="24">
        <f t="shared" si="8"/>
        <v>96</v>
      </c>
      <c r="H23" s="23"/>
      <c r="I23" s="25" t="s">
        <v>1</v>
      </c>
      <c r="J23" s="25" t="s">
        <v>1</v>
      </c>
      <c r="K23" s="25"/>
      <c r="L23" s="25"/>
      <c r="M23" s="26">
        <v>0</v>
      </c>
      <c r="N23" s="26">
        <v>4</v>
      </c>
      <c r="O23" s="26">
        <v>4</v>
      </c>
      <c r="P23" s="26">
        <v>4</v>
      </c>
      <c r="Q23" s="24">
        <v>0</v>
      </c>
      <c r="R23" s="24">
        <f t="shared" si="1"/>
        <v>6</v>
      </c>
      <c r="S23" s="47"/>
      <c r="T23" s="47"/>
    </row>
    <row r="24" spans="1:20" ht="16.5" customHeight="1">
      <c r="A24" s="128"/>
      <c r="B24" s="360"/>
      <c r="C24" s="22" t="s">
        <v>83</v>
      </c>
      <c r="D24" s="143" t="s">
        <v>90</v>
      </c>
      <c r="E24" s="91" t="s">
        <v>39</v>
      </c>
      <c r="F24" s="24">
        <f>SUM(M24:Q24)*$F$1</f>
        <v>16</v>
      </c>
      <c r="G24" s="24">
        <f t="shared" ref="G24" si="13">F24</f>
        <v>16</v>
      </c>
      <c r="H24" s="23"/>
      <c r="I24" s="25" t="s">
        <v>1</v>
      </c>
      <c r="J24" s="25" t="s">
        <v>1</v>
      </c>
      <c r="K24" s="25"/>
      <c r="L24" s="25"/>
      <c r="M24" s="26">
        <v>0</v>
      </c>
      <c r="N24" s="26">
        <v>0</v>
      </c>
      <c r="O24" s="26">
        <v>0</v>
      </c>
      <c r="P24" s="26">
        <v>2</v>
      </c>
      <c r="Q24" s="24">
        <v>0</v>
      </c>
      <c r="R24" s="24">
        <f t="shared" si="1"/>
        <v>1</v>
      </c>
      <c r="S24" s="47"/>
      <c r="T24" s="47"/>
    </row>
    <row r="25" spans="1:20" ht="16.5" customHeight="1">
      <c r="A25" s="128"/>
      <c r="B25" s="360"/>
      <c r="C25" s="22" t="s">
        <v>81</v>
      </c>
      <c r="D25" s="144" t="s">
        <v>90</v>
      </c>
      <c r="E25" s="91" t="s">
        <v>39</v>
      </c>
      <c r="F25" s="24">
        <f t="shared" ref="F25:F27" si="14">SUM(M25:Q25)*$F$1</f>
        <v>16</v>
      </c>
      <c r="G25" s="24">
        <f t="shared" si="8"/>
        <v>16</v>
      </c>
      <c r="H25" s="23"/>
      <c r="I25" s="25" t="s">
        <v>0</v>
      </c>
      <c r="J25" s="25" t="s">
        <v>1</v>
      </c>
      <c r="K25" s="25"/>
      <c r="L25" s="25"/>
      <c r="M25" s="26">
        <v>0</v>
      </c>
      <c r="N25" s="26">
        <v>0</v>
      </c>
      <c r="O25" s="26">
        <v>2</v>
      </c>
      <c r="P25" s="26">
        <v>0</v>
      </c>
      <c r="Q25" s="24">
        <v>0</v>
      </c>
      <c r="R25" s="24">
        <f t="shared" si="1"/>
        <v>1</v>
      </c>
      <c r="S25" s="47"/>
      <c r="T25" s="47"/>
    </row>
    <row r="26" spans="1:20" ht="16.5" customHeight="1">
      <c r="A26" s="128"/>
      <c r="B26" s="360"/>
      <c r="C26" s="22" t="s">
        <v>77</v>
      </c>
      <c r="D26" s="144" t="s">
        <v>90</v>
      </c>
      <c r="E26" s="91" t="s">
        <v>39</v>
      </c>
      <c r="F26" s="24">
        <f t="shared" si="14"/>
        <v>16</v>
      </c>
      <c r="G26" s="24">
        <f t="shared" si="8"/>
        <v>16</v>
      </c>
      <c r="H26" s="23"/>
      <c r="I26" s="25" t="s">
        <v>0</v>
      </c>
      <c r="J26" s="25" t="s">
        <v>1</v>
      </c>
      <c r="K26" s="25"/>
      <c r="L26" s="25"/>
      <c r="M26" s="26">
        <v>0</v>
      </c>
      <c r="N26" s="26">
        <v>0</v>
      </c>
      <c r="O26" s="26">
        <v>0</v>
      </c>
      <c r="P26" s="26">
        <v>2</v>
      </c>
      <c r="Q26" s="24">
        <v>0</v>
      </c>
      <c r="R26" s="24">
        <f t="shared" si="1"/>
        <v>1</v>
      </c>
      <c r="S26" s="47"/>
      <c r="T26" s="47"/>
    </row>
    <row r="27" spans="1:20" ht="16.5" customHeight="1" thickBot="1">
      <c r="A27" s="128"/>
      <c r="B27" s="360"/>
      <c r="C27" s="27" t="s">
        <v>80</v>
      </c>
      <c r="D27" s="158" t="s">
        <v>90</v>
      </c>
      <c r="E27" s="91" t="s">
        <v>39</v>
      </c>
      <c r="F27" s="154">
        <f t="shared" si="14"/>
        <v>16</v>
      </c>
      <c r="G27" s="154">
        <f t="shared" si="8"/>
        <v>16</v>
      </c>
      <c r="H27" s="28"/>
      <c r="I27" s="31" t="s">
        <v>0</v>
      </c>
      <c r="J27" s="31" t="s">
        <v>1</v>
      </c>
      <c r="K27" s="31"/>
      <c r="L27" s="31"/>
      <c r="M27" s="32">
        <v>0</v>
      </c>
      <c r="N27" s="32">
        <v>0</v>
      </c>
      <c r="O27" s="32">
        <v>2</v>
      </c>
      <c r="P27" s="32">
        <v>0</v>
      </c>
      <c r="Q27" s="24">
        <v>0</v>
      </c>
      <c r="R27" s="154">
        <f t="shared" si="1"/>
        <v>1</v>
      </c>
      <c r="S27" s="47"/>
      <c r="T27" s="47"/>
    </row>
    <row r="28" spans="1:20" ht="16.5" customHeight="1" thickBot="1">
      <c r="A28" s="128"/>
      <c r="B28" s="361"/>
      <c r="C28" s="17" t="s">
        <v>11</v>
      </c>
      <c r="D28" s="145"/>
      <c r="E28" s="4"/>
      <c r="F28" s="5">
        <f>SUM(F8:F27)</f>
        <v>704</v>
      </c>
      <c r="G28" s="5">
        <f>SUM(G8:G27)</f>
        <v>960</v>
      </c>
      <c r="H28" s="94">
        <f>SUMIF(E8:E27,"必須",G8:G27)</f>
        <v>176</v>
      </c>
      <c r="I28" s="95">
        <f>SUMIF(E8:E27,"選必",G8:G27)</f>
        <v>0</v>
      </c>
      <c r="J28" s="96">
        <f>SUMIF(E8:E27,"選択",G8:G27)</f>
        <v>784</v>
      </c>
      <c r="K28" s="4"/>
      <c r="L28" s="4"/>
      <c r="M28" s="5">
        <f t="shared" ref="M28:Q28" si="15">SUM(M8:M27)</f>
        <v>22</v>
      </c>
      <c r="N28" s="5">
        <f t="shared" si="15"/>
        <v>22</v>
      </c>
      <c r="O28" s="5">
        <f t="shared" si="15"/>
        <v>22</v>
      </c>
      <c r="P28" s="5">
        <f t="shared" si="15"/>
        <v>22</v>
      </c>
      <c r="Q28" s="5">
        <f t="shared" si="15"/>
        <v>0</v>
      </c>
      <c r="R28" s="5">
        <f>SUM(R8:R27)</f>
        <v>42</v>
      </c>
      <c r="S28" s="47"/>
      <c r="T28" s="47"/>
    </row>
    <row r="29" spans="1:20" ht="16.5" customHeight="1">
      <c r="A29" s="128"/>
      <c r="B29" s="362" t="s">
        <v>55</v>
      </c>
      <c r="C29" s="19" t="s">
        <v>36</v>
      </c>
      <c r="D29" s="142" t="s">
        <v>89</v>
      </c>
      <c r="E29" s="89" t="s">
        <v>27</v>
      </c>
      <c r="F29" s="30">
        <f>SUM(M29:Q29)*$F$1</f>
        <v>64</v>
      </c>
      <c r="G29" s="30">
        <f>F29</f>
        <v>64</v>
      </c>
      <c r="H29" s="29" t="s">
        <v>1</v>
      </c>
      <c r="I29" s="20"/>
      <c r="J29" s="20" t="s">
        <v>1</v>
      </c>
      <c r="K29" s="29"/>
      <c r="L29" s="29"/>
      <c r="M29" s="30">
        <v>2</v>
      </c>
      <c r="N29" s="30">
        <v>2</v>
      </c>
      <c r="O29" s="30">
        <v>2</v>
      </c>
      <c r="P29" s="30">
        <v>2</v>
      </c>
      <c r="Q29" s="30">
        <v>0</v>
      </c>
      <c r="R29" s="106">
        <f>F29/$F$2/2</f>
        <v>2</v>
      </c>
      <c r="S29" s="47"/>
      <c r="T29" s="47"/>
    </row>
    <row r="30" spans="1:20" ht="16.5" customHeight="1">
      <c r="A30" s="128"/>
      <c r="B30" s="360"/>
      <c r="C30" s="43" t="s">
        <v>175</v>
      </c>
      <c r="D30" s="143" t="s">
        <v>89</v>
      </c>
      <c r="E30" s="90" t="s">
        <v>28</v>
      </c>
      <c r="F30" s="26">
        <f>SUM(M30:Q30)*$F$1</f>
        <v>64</v>
      </c>
      <c r="G30" s="26">
        <f>F30</f>
        <v>64</v>
      </c>
      <c r="H30" s="25" t="s">
        <v>1</v>
      </c>
      <c r="I30" s="25"/>
      <c r="J30" s="25" t="s">
        <v>1</v>
      </c>
      <c r="K30" s="25"/>
      <c r="L30" s="25"/>
      <c r="M30" s="26">
        <v>2</v>
      </c>
      <c r="N30" s="26">
        <v>2</v>
      </c>
      <c r="O30" s="26">
        <v>2</v>
      </c>
      <c r="P30" s="26">
        <v>2</v>
      </c>
      <c r="Q30" s="26">
        <v>0</v>
      </c>
      <c r="R30" s="24">
        <f t="shared" ref="R30:R42" si="16">F30/$F$2</f>
        <v>4</v>
      </c>
      <c r="S30" s="47"/>
      <c r="T30" s="47"/>
    </row>
    <row r="31" spans="1:20" ht="16.5" customHeight="1" thickBot="1">
      <c r="A31" s="128"/>
      <c r="B31" s="360"/>
      <c r="C31" s="140" t="s">
        <v>98</v>
      </c>
      <c r="D31" s="148" t="s">
        <v>89</v>
      </c>
      <c r="E31" s="155" t="s">
        <v>39</v>
      </c>
      <c r="F31" s="109">
        <f t="shared" ref="F31:F42" si="17">SUM(M31:Q31)*$F$1</f>
        <v>32</v>
      </c>
      <c r="G31" s="109">
        <f t="shared" ref="G31:G33" si="18">F31</f>
        <v>32</v>
      </c>
      <c r="H31" s="151" t="s">
        <v>0</v>
      </c>
      <c r="I31" s="151"/>
      <c r="J31" s="108" t="s">
        <v>1</v>
      </c>
      <c r="K31" s="86"/>
      <c r="L31" s="85"/>
      <c r="M31" s="87">
        <v>2</v>
      </c>
      <c r="N31" s="87">
        <v>2</v>
      </c>
      <c r="O31" s="87">
        <v>0</v>
      </c>
      <c r="P31" s="87">
        <v>0</v>
      </c>
      <c r="Q31" s="87">
        <v>0</v>
      </c>
      <c r="R31" s="150">
        <f t="shared" si="16"/>
        <v>2</v>
      </c>
      <c r="S31" s="47"/>
      <c r="T31" s="47"/>
    </row>
    <row r="32" spans="1:20" ht="16.5" customHeight="1">
      <c r="A32" s="128"/>
      <c r="B32" s="360"/>
      <c r="C32" s="19" t="s">
        <v>225</v>
      </c>
      <c r="D32" s="142" t="s">
        <v>90</v>
      </c>
      <c r="E32" s="153" t="s">
        <v>39</v>
      </c>
      <c r="F32" s="30">
        <f t="shared" si="17"/>
        <v>16</v>
      </c>
      <c r="G32" s="30">
        <f t="shared" si="18"/>
        <v>16</v>
      </c>
      <c r="H32" s="20"/>
      <c r="I32" s="20" t="s">
        <v>1</v>
      </c>
      <c r="J32" s="20" t="s">
        <v>1</v>
      </c>
      <c r="K32" s="20"/>
      <c r="L32" s="29"/>
      <c r="M32" s="30">
        <v>2</v>
      </c>
      <c r="N32" s="30">
        <v>0</v>
      </c>
      <c r="O32" s="30">
        <v>0</v>
      </c>
      <c r="P32" s="30">
        <v>0</v>
      </c>
      <c r="Q32" s="30">
        <v>0</v>
      </c>
      <c r="R32" s="21">
        <f t="shared" si="16"/>
        <v>1</v>
      </c>
      <c r="S32" s="47"/>
      <c r="T32" s="47"/>
    </row>
    <row r="33" spans="1:20" ht="16.5" customHeight="1">
      <c r="A33" s="128"/>
      <c r="B33" s="360"/>
      <c r="C33" s="22" t="s">
        <v>226</v>
      </c>
      <c r="D33" s="144" t="s">
        <v>90</v>
      </c>
      <c r="E33" s="91" t="s">
        <v>39</v>
      </c>
      <c r="F33" s="26">
        <f t="shared" si="17"/>
        <v>16</v>
      </c>
      <c r="G33" s="26">
        <f t="shared" si="18"/>
        <v>16</v>
      </c>
      <c r="H33" s="23"/>
      <c r="I33" s="23" t="s">
        <v>1</v>
      </c>
      <c r="J33" s="23" t="s">
        <v>1</v>
      </c>
      <c r="K33" s="23"/>
      <c r="L33" s="25"/>
      <c r="M33" s="26">
        <v>0</v>
      </c>
      <c r="N33" s="26">
        <v>2</v>
      </c>
      <c r="O33" s="26">
        <v>0</v>
      </c>
      <c r="P33" s="26">
        <v>0</v>
      </c>
      <c r="Q33" s="26">
        <v>0</v>
      </c>
      <c r="R33" s="24">
        <f t="shared" si="16"/>
        <v>1</v>
      </c>
      <c r="S33" s="47"/>
      <c r="T33" s="47"/>
    </row>
    <row r="34" spans="1:20" ht="16.5" customHeight="1">
      <c r="A34" s="128"/>
      <c r="B34" s="360"/>
      <c r="C34" s="22" t="s">
        <v>227</v>
      </c>
      <c r="D34" s="144" t="s">
        <v>90</v>
      </c>
      <c r="E34" s="91" t="s">
        <v>39</v>
      </c>
      <c r="F34" s="26">
        <f t="shared" ref="F34:F35" si="19">SUM(M34:Q34)*$F$1</f>
        <v>16</v>
      </c>
      <c r="G34" s="26">
        <f t="shared" ref="G34:G35" si="20">F34</f>
        <v>16</v>
      </c>
      <c r="H34" s="45"/>
      <c r="I34" s="23" t="s">
        <v>1</v>
      </c>
      <c r="J34" s="23" t="s">
        <v>1</v>
      </c>
      <c r="K34" s="45"/>
      <c r="L34" s="45"/>
      <c r="M34" s="46">
        <v>0</v>
      </c>
      <c r="N34" s="46">
        <v>0</v>
      </c>
      <c r="O34" s="46">
        <v>2</v>
      </c>
      <c r="P34" s="46">
        <v>0</v>
      </c>
      <c r="Q34" s="46">
        <v>0</v>
      </c>
      <c r="R34" s="24">
        <f t="shared" si="16"/>
        <v>1</v>
      </c>
      <c r="S34" s="47"/>
      <c r="T34" s="47"/>
    </row>
    <row r="35" spans="1:20" ht="16.5" customHeight="1">
      <c r="A35" s="128"/>
      <c r="B35" s="360"/>
      <c r="C35" s="22" t="s">
        <v>228</v>
      </c>
      <c r="D35" s="144" t="s">
        <v>90</v>
      </c>
      <c r="E35" s="91" t="s">
        <v>39</v>
      </c>
      <c r="F35" s="26">
        <f t="shared" si="19"/>
        <v>16</v>
      </c>
      <c r="G35" s="26">
        <f t="shared" si="20"/>
        <v>16</v>
      </c>
      <c r="H35" s="45"/>
      <c r="I35" s="23" t="s">
        <v>1</v>
      </c>
      <c r="J35" s="23" t="s">
        <v>1</v>
      </c>
      <c r="K35" s="45"/>
      <c r="L35" s="45"/>
      <c r="M35" s="46">
        <v>0</v>
      </c>
      <c r="N35" s="46">
        <v>0</v>
      </c>
      <c r="O35" s="46">
        <v>0</v>
      </c>
      <c r="P35" s="46">
        <v>2</v>
      </c>
      <c r="Q35" s="46">
        <v>0</v>
      </c>
      <c r="R35" s="24">
        <f t="shared" si="16"/>
        <v>1</v>
      </c>
      <c r="S35" s="47"/>
      <c r="T35" s="47"/>
    </row>
    <row r="36" spans="1:20" ht="16.5" customHeight="1">
      <c r="A36" s="128"/>
      <c r="B36" s="360"/>
      <c r="C36" s="43" t="s">
        <v>255</v>
      </c>
      <c r="D36" s="143" t="s">
        <v>90</v>
      </c>
      <c r="E36" s="91" t="s">
        <v>39</v>
      </c>
      <c r="F36" s="46">
        <f t="shared" si="17"/>
        <v>64</v>
      </c>
      <c r="G36" s="60">
        <f>F36*$F$3</f>
        <v>192</v>
      </c>
      <c r="H36" s="45"/>
      <c r="I36" s="44" t="s">
        <v>1</v>
      </c>
      <c r="J36" s="44" t="s">
        <v>1</v>
      </c>
      <c r="K36" s="45"/>
      <c r="L36" s="45"/>
      <c r="M36" s="46">
        <v>4</v>
      </c>
      <c r="N36" s="46">
        <v>4</v>
      </c>
      <c r="O36" s="46">
        <v>0</v>
      </c>
      <c r="P36" s="46">
        <v>0</v>
      </c>
      <c r="Q36" s="46">
        <v>0</v>
      </c>
      <c r="R36" s="60">
        <f t="shared" si="16"/>
        <v>4</v>
      </c>
      <c r="S36" s="47"/>
      <c r="T36" s="47"/>
    </row>
    <row r="37" spans="1:20" ht="16.5" customHeight="1">
      <c r="A37" s="128"/>
      <c r="B37" s="360"/>
      <c r="C37" s="22" t="s">
        <v>256</v>
      </c>
      <c r="D37" s="144" t="s">
        <v>90</v>
      </c>
      <c r="E37" s="91" t="s">
        <v>39</v>
      </c>
      <c r="F37" s="26">
        <f t="shared" si="17"/>
        <v>64</v>
      </c>
      <c r="G37" s="24">
        <f>F37*$F$3</f>
        <v>192</v>
      </c>
      <c r="H37" s="45"/>
      <c r="I37" s="23" t="s">
        <v>1</v>
      </c>
      <c r="J37" s="23" t="s">
        <v>1</v>
      </c>
      <c r="K37" s="25"/>
      <c r="L37" s="45"/>
      <c r="M37" s="46">
        <v>0</v>
      </c>
      <c r="N37" s="46">
        <v>0</v>
      </c>
      <c r="O37" s="46">
        <v>4</v>
      </c>
      <c r="P37" s="46">
        <v>4</v>
      </c>
      <c r="Q37" s="46">
        <v>0</v>
      </c>
      <c r="R37" s="24">
        <f t="shared" si="16"/>
        <v>4</v>
      </c>
      <c r="S37" s="47"/>
      <c r="T37" s="47"/>
    </row>
    <row r="38" spans="1:20" ht="16.5" customHeight="1">
      <c r="A38" s="128"/>
      <c r="B38" s="360"/>
      <c r="C38" s="22" t="s">
        <v>86</v>
      </c>
      <c r="D38" s="144" t="s">
        <v>90</v>
      </c>
      <c r="E38" s="91" t="s">
        <v>39</v>
      </c>
      <c r="F38" s="26">
        <f t="shared" si="17"/>
        <v>32</v>
      </c>
      <c r="G38" s="26">
        <f t="shared" ref="G38:G42" si="21">F38</f>
        <v>32</v>
      </c>
      <c r="H38" s="45"/>
      <c r="I38" s="23" t="s">
        <v>1</v>
      </c>
      <c r="J38" s="23" t="s">
        <v>1</v>
      </c>
      <c r="K38" s="25"/>
      <c r="L38" s="45"/>
      <c r="M38" s="46">
        <v>2</v>
      </c>
      <c r="N38" s="46">
        <v>2</v>
      </c>
      <c r="O38" s="46">
        <v>0</v>
      </c>
      <c r="P38" s="46">
        <v>0</v>
      </c>
      <c r="Q38" s="46">
        <v>0</v>
      </c>
      <c r="R38" s="24">
        <f t="shared" si="16"/>
        <v>2</v>
      </c>
      <c r="S38" s="47"/>
      <c r="T38" s="47"/>
    </row>
    <row r="39" spans="1:20" ht="16.5" customHeight="1">
      <c r="A39" s="128"/>
      <c r="B39" s="360"/>
      <c r="C39" s="22" t="s">
        <v>87</v>
      </c>
      <c r="D39" s="144" t="s">
        <v>90</v>
      </c>
      <c r="E39" s="91" t="s">
        <v>39</v>
      </c>
      <c r="F39" s="26">
        <f t="shared" si="17"/>
        <v>32</v>
      </c>
      <c r="G39" s="26">
        <f t="shared" si="21"/>
        <v>32</v>
      </c>
      <c r="H39" s="45"/>
      <c r="I39" s="23" t="s">
        <v>1</v>
      </c>
      <c r="J39" s="23" t="s">
        <v>1</v>
      </c>
      <c r="K39" s="25"/>
      <c r="L39" s="45"/>
      <c r="M39" s="46">
        <v>2</v>
      </c>
      <c r="N39" s="46">
        <v>2</v>
      </c>
      <c r="O39" s="46">
        <v>0</v>
      </c>
      <c r="P39" s="46">
        <v>0</v>
      </c>
      <c r="Q39" s="46">
        <v>0</v>
      </c>
      <c r="R39" s="24">
        <f t="shared" si="16"/>
        <v>2</v>
      </c>
      <c r="S39" s="47"/>
      <c r="T39" s="47"/>
    </row>
    <row r="40" spans="1:20" ht="16.5" customHeight="1">
      <c r="A40" s="128"/>
      <c r="B40" s="360"/>
      <c r="C40" s="22" t="s">
        <v>262</v>
      </c>
      <c r="D40" s="144" t="s">
        <v>90</v>
      </c>
      <c r="E40" s="91" t="s">
        <v>39</v>
      </c>
      <c r="F40" s="26">
        <f t="shared" si="17"/>
        <v>32</v>
      </c>
      <c r="G40" s="26">
        <f t="shared" si="21"/>
        <v>32</v>
      </c>
      <c r="H40" s="45"/>
      <c r="I40" s="23" t="s">
        <v>1</v>
      </c>
      <c r="J40" s="23" t="s">
        <v>1</v>
      </c>
      <c r="K40" s="25"/>
      <c r="L40" s="45"/>
      <c r="M40" s="46">
        <v>0</v>
      </c>
      <c r="N40" s="46">
        <v>0</v>
      </c>
      <c r="O40" s="46">
        <v>2</v>
      </c>
      <c r="P40" s="46">
        <v>2</v>
      </c>
      <c r="Q40" s="46">
        <v>0</v>
      </c>
      <c r="R40" s="24">
        <f t="shared" si="16"/>
        <v>2</v>
      </c>
      <c r="S40" s="47"/>
      <c r="T40" s="47"/>
    </row>
    <row r="41" spans="1:20" ht="16.5" customHeight="1">
      <c r="A41" s="128"/>
      <c r="B41" s="360"/>
      <c r="C41" s="22" t="s">
        <v>82</v>
      </c>
      <c r="D41" s="144" t="s">
        <v>90</v>
      </c>
      <c r="E41" s="91" t="s">
        <v>39</v>
      </c>
      <c r="F41" s="26">
        <f t="shared" ref="F41" si="22">SUM(M41:Q41)*$F$1</f>
        <v>16</v>
      </c>
      <c r="G41" s="26">
        <f t="shared" ref="G41" si="23">F41</f>
        <v>16</v>
      </c>
      <c r="H41" s="85"/>
      <c r="I41" s="23" t="s">
        <v>1</v>
      </c>
      <c r="J41" s="23" t="s">
        <v>1</v>
      </c>
      <c r="K41" s="25"/>
      <c r="L41" s="45"/>
      <c r="M41" s="46">
        <v>0</v>
      </c>
      <c r="N41" s="46">
        <v>0</v>
      </c>
      <c r="O41" s="46">
        <v>2</v>
      </c>
      <c r="P41" s="46">
        <v>0</v>
      </c>
      <c r="Q41" s="46">
        <v>0</v>
      </c>
      <c r="R41" s="24">
        <f t="shared" si="16"/>
        <v>1</v>
      </c>
      <c r="S41" s="47"/>
      <c r="T41" s="47"/>
    </row>
    <row r="42" spans="1:20" ht="16.5" customHeight="1">
      <c r="A42" s="128"/>
      <c r="B42" s="360"/>
      <c r="C42" s="22" t="s">
        <v>104</v>
      </c>
      <c r="D42" s="144" t="s">
        <v>90</v>
      </c>
      <c r="E42" s="91" t="s">
        <v>39</v>
      </c>
      <c r="F42" s="241">
        <f t="shared" si="17"/>
        <v>64</v>
      </c>
      <c r="G42" s="241">
        <f t="shared" si="21"/>
        <v>64</v>
      </c>
      <c r="H42" s="241"/>
      <c r="I42" s="240" t="s">
        <v>1</v>
      </c>
      <c r="J42" s="240" t="s">
        <v>1</v>
      </c>
      <c r="K42" s="240"/>
      <c r="L42" s="240"/>
      <c r="M42" s="241">
        <v>2</v>
      </c>
      <c r="N42" s="241">
        <v>2</v>
      </c>
      <c r="O42" s="323">
        <v>2</v>
      </c>
      <c r="P42" s="241">
        <v>2</v>
      </c>
      <c r="Q42" s="241">
        <v>0</v>
      </c>
      <c r="R42" s="241">
        <f t="shared" si="16"/>
        <v>4</v>
      </c>
      <c r="S42" s="47"/>
      <c r="T42" s="47"/>
    </row>
    <row r="43" spans="1:20" ht="16.5" customHeight="1">
      <c r="A43" s="128"/>
      <c r="B43" s="360"/>
      <c r="C43" s="22" t="s">
        <v>117</v>
      </c>
      <c r="D43" s="143" t="s">
        <v>90</v>
      </c>
      <c r="E43" s="91" t="s">
        <v>39</v>
      </c>
      <c r="F43" s="26">
        <f t="shared" ref="F43" si="24">SUM(M43:Q43)*$F$1</f>
        <v>32</v>
      </c>
      <c r="G43" s="26">
        <f t="shared" ref="G43" si="25">F43</f>
        <v>32</v>
      </c>
      <c r="H43" s="188"/>
      <c r="I43" s="23" t="s">
        <v>1</v>
      </c>
      <c r="J43" s="238"/>
      <c r="K43" s="23" t="s">
        <v>1</v>
      </c>
      <c r="L43" s="238" t="s">
        <v>119</v>
      </c>
      <c r="M43" s="46">
        <v>0</v>
      </c>
      <c r="N43" s="46">
        <v>0</v>
      </c>
      <c r="O43" s="46">
        <v>0</v>
      </c>
      <c r="P43" s="46">
        <v>0</v>
      </c>
      <c r="Q43" s="188">
        <v>4</v>
      </c>
      <c r="R43" s="163">
        <f>F43/$F$2/2</f>
        <v>1</v>
      </c>
      <c r="S43" s="47"/>
      <c r="T43" s="47"/>
    </row>
    <row r="44" spans="1:20" ht="16.5" customHeight="1">
      <c r="A44" s="128"/>
      <c r="B44" s="360"/>
      <c r="C44" s="304" t="s">
        <v>280</v>
      </c>
      <c r="D44" s="275" t="s">
        <v>90</v>
      </c>
      <c r="E44" s="91" t="s">
        <v>39</v>
      </c>
      <c r="F44" s="273">
        <f>SUM(M44:Q44)*$F$1</f>
        <v>96</v>
      </c>
      <c r="G44" s="273">
        <f>F44</f>
        <v>96</v>
      </c>
      <c r="H44" s="272"/>
      <c r="I44" s="272" t="s">
        <v>0</v>
      </c>
      <c r="J44" s="272" t="s">
        <v>0</v>
      </c>
      <c r="K44" s="272"/>
      <c r="L44" s="272"/>
      <c r="M44" s="271">
        <v>6</v>
      </c>
      <c r="N44" s="271">
        <v>6</v>
      </c>
      <c r="O44" s="322">
        <v>0</v>
      </c>
      <c r="P44" s="271">
        <v>0</v>
      </c>
      <c r="Q44" s="271">
        <v>0</v>
      </c>
      <c r="R44" s="273">
        <f>F44/$F$2</f>
        <v>6</v>
      </c>
      <c r="S44" s="47"/>
      <c r="T44" s="47"/>
    </row>
    <row r="45" spans="1:20" ht="16.5" customHeight="1" thickBot="1">
      <c r="A45" s="128"/>
      <c r="B45" s="360"/>
      <c r="C45" s="22" t="s">
        <v>281</v>
      </c>
      <c r="D45" s="274" t="s">
        <v>90</v>
      </c>
      <c r="E45" s="91" t="s">
        <v>39</v>
      </c>
      <c r="F45" s="273">
        <f>SUM(M45:Q45)*$F$1</f>
        <v>96</v>
      </c>
      <c r="G45" s="273">
        <f>F45</f>
        <v>96</v>
      </c>
      <c r="H45" s="272"/>
      <c r="I45" s="272" t="s">
        <v>0</v>
      </c>
      <c r="J45" s="272" t="s">
        <v>0</v>
      </c>
      <c r="K45" s="272"/>
      <c r="L45" s="272"/>
      <c r="M45" s="271">
        <v>0</v>
      </c>
      <c r="N45" s="271">
        <v>0</v>
      </c>
      <c r="O45" s="271">
        <v>6</v>
      </c>
      <c r="P45" s="271">
        <v>6</v>
      </c>
      <c r="Q45" s="271">
        <v>0</v>
      </c>
      <c r="R45" s="273">
        <f>F45/$F$2</f>
        <v>6</v>
      </c>
      <c r="S45" s="47"/>
      <c r="T45" s="47"/>
    </row>
    <row r="46" spans="1:20" ht="16.5" customHeight="1" thickBot="1">
      <c r="A46" s="128"/>
      <c r="B46" s="361"/>
      <c r="C46" s="17" t="s">
        <v>11</v>
      </c>
      <c r="D46" s="17"/>
      <c r="E46" s="4"/>
      <c r="F46" s="11">
        <f>SUM(F29:F45)</f>
        <v>752</v>
      </c>
      <c r="G46" s="11">
        <f>SUM(G29:G45)</f>
        <v>1008</v>
      </c>
      <c r="H46" s="94">
        <f>SUMIF(E29:E45,"必須",G29:G45)</f>
        <v>128</v>
      </c>
      <c r="I46" s="95">
        <f>SUMIF(E29:E45,"選必",G29:G45)</f>
        <v>0</v>
      </c>
      <c r="J46" s="96">
        <f>SUMIF(E29:E45,"選択",G29:G45)</f>
        <v>880</v>
      </c>
      <c r="K46" s="12"/>
      <c r="L46" s="12"/>
      <c r="M46" s="11">
        <f t="shared" ref="M46:Q46" si="26">SUM(M29:M45)</f>
        <v>24</v>
      </c>
      <c r="N46" s="11">
        <f t="shared" si="26"/>
        <v>24</v>
      </c>
      <c r="O46" s="11">
        <f t="shared" si="26"/>
        <v>22</v>
      </c>
      <c r="P46" s="11">
        <f t="shared" si="26"/>
        <v>20</v>
      </c>
      <c r="Q46" s="11">
        <f t="shared" si="26"/>
        <v>4</v>
      </c>
      <c r="R46" s="11">
        <f>SUM(R29:R45)</f>
        <v>44</v>
      </c>
      <c r="S46" s="47"/>
      <c r="T46" s="47"/>
    </row>
    <row r="47" spans="1:20" ht="16.5" customHeight="1" thickBot="1">
      <c r="A47" s="128"/>
      <c r="B47" s="55"/>
      <c r="C47" s="48"/>
      <c r="D47" s="48"/>
      <c r="E47" s="13"/>
      <c r="F47" s="13"/>
      <c r="G47" s="13"/>
      <c r="H47" s="47"/>
      <c r="I47" s="47"/>
      <c r="J47" s="47"/>
      <c r="K47" s="47"/>
      <c r="L47" s="47"/>
      <c r="M47" s="13"/>
      <c r="N47" s="13"/>
      <c r="O47" s="13"/>
      <c r="P47" s="13"/>
      <c r="Q47" s="13"/>
      <c r="R47" s="13"/>
      <c r="S47" s="47"/>
      <c r="T47" s="47"/>
    </row>
    <row r="48" spans="1:20" ht="16.5" customHeight="1" thickBot="1">
      <c r="A48" s="128"/>
      <c r="B48" s="128"/>
      <c r="C48" s="138"/>
      <c r="D48" s="138"/>
      <c r="E48" s="107"/>
      <c r="F48" s="107"/>
      <c r="G48" s="107"/>
      <c r="H48" s="107"/>
      <c r="I48" s="4" t="s">
        <v>12</v>
      </c>
      <c r="J48" s="336" t="s">
        <v>8</v>
      </c>
      <c r="K48" s="337"/>
      <c r="L48" s="338" t="s">
        <v>45</v>
      </c>
      <c r="M48" s="339"/>
      <c r="N48" s="112" t="s">
        <v>46</v>
      </c>
      <c r="O48" s="113"/>
      <c r="P48" s="186"/>
      <c r="Q48" s="114"/>
      <c r="R48" s="186"/>
      <c r="S48" s="245"/>
      <c r="T48" s="36"/>
    </row>
    <row r="49" spans="1:20" ht="16.5" customHeight="1">
      <c r="A49" s="128"/>
      <c r="B49" s="244"/>
      <c r="C49" s="138"/>
      <c r="D49" s="138"/>
      <c r="E49" s="249"/>
      <c r="F49" s="250"/>
      <c r="G49" s="250"/>
      <c r="H49" s="107"/>
      <c r="I49" s="7" t="s">
        <v>13</v>
      </c>
      <c r="J49" s="251">
        <f>SUMIF(H8:H27,"○",G8:G27)</f>
        <v>128</v>
      </c>
      <c r="K49" s="252">
        <f>J49/N49</f>
        <v>0.13333333333333333</v>
      </c>
      <c r="L49" s="115">
        <f>SUMIF(I8:I27,"○",G8:G27)</f>
        <v>832</v>
      </c>
      <c r="M49" s="116">
        <f>L49/N49</f>
        <v>0.8666666666666667</v>
      </c>
      <c r="N49" s="117">
        <f>G28</f>
        <v>960</v>
      </c>
      <c r="O49" s="118"/>
      <c r="P49" s="187"/>
      <c r="Q49" s="119"/>
      <c r="R49" s="187"/>
      <c r="S49" s="245"/>
      <c r="T49" s="36"/>
    </row>
    <row r="50" spans="1:20" ht="16.5" customHeight="1" thickBot="1">
      <c r="A50" s="128"/>
      <c r="B50" s="128"/>
      <c r="C50" s="138"/>
      <c r="D50" s="138"/>
      <c r="E50" s="249"/>
      <c r="F50" s="250"/>
      <c r="G50" s="250"/>
      <c r="H50" s="107"/>
      <c r="I50" s="50" t="s">
        <v>14</v>
      </c>
      <c r="J50" s="122">
        <f>SUMIF(H29:H45,"○",G29:G45)</f>
        <v>160</v>
      </c>
      <c r="K50" s="253">
        <f>J50/N50</f>
        <v>0.15873015873015872</v>
      </c>
      <c r="L50" s="120">
        <f>SUMIF(I29:I45,"○",G29:G45)</f>
        <v>848</v>
      </c>
      <c r="M50" s="121">
        <f>L50/N50</f>
        <v>0.84126984126984128</v>
      </c>
      <c r="N50" s="122">
        <f>G46</f>
        <v>1008</v>
      </c>
      <c r="O50" s="118"/>
      <c r="P50" s="187"/>
      <c r="Q50" s="119"/>
      <c r="R50" s="187"/>
      <c r="S50" s="245"/>
      <c r="T50" s="36"/>
    </row>
    <row r="51" spans="1:20" ht="16.5" customHeight="1" thickBot="1">
      <c r="A51" s="128"/>
      <c r="B51" s="128"/>
      <c r="C51" s="138"/>
      <c r="D51" s="138"/>
      <c r="E51" s="249"/>
      <c r="F51" s="250"/>
      <c r="G51" s="250"/>
      <c r="H51" s="107"/>
      <c r="I51" s="4" t="s">
        <v>11</v>
      </c>
      <c r="J51" s="254">
        <f>SUM(J49:J50)</f>
        <v>288</v>
      </c>
      <c r="K51" s="255">
        <f>J51/N51</f>
        <v>0.14634146341463414</v>
      </c>
      <c r="L51" s="123">
        <f>SUM(L49:L50)</f>
        <v>1680</v>
      </c>
      <c r="M51" s="124">
        <f>L51/N51</f>
        <v>0.85365853658536583</v>
      </c>
      <c r="N51" s="125">
        <f>SUM(N49:N50)</f>
        <v>1968</v>
      </c>
      <c r="O51" s="118"/>
      <c r="P51" s="187"/>
      <c r="Q51" s="119"/>
      <c r="R51" s="187"/>
      <c r="S51" s="245"/>
      <c r="T51" s="36"/>
    </row>
    <row r="52" spans="1:20" ht="16.5" customHeight="1">
      <c r="A52" s="256"/>
      <c r="B52" s="99"/>
      <c r="C52" s="100"/>
      <c r="D52" s="100"/>
      <c r="E52" s="126"/>
      <c r="F52" s="257"/>
      <c r="G52" s="257"/>
      <c r="H52" s="126"/>
      <c r="I52" s="126"/>
      <c r="J52" s="126"/>
      <c r="K52" s="126"/>
      <c r="L52" s="126"/>
      <c r="M52" s="127"/>
      <c r="N52" s="127"/>
      <c r="O52" s="127"/>
      <c r="P52" s="127"/>
      <c r="Q52" s="127"/>
      <c r="R52" s="257"/>
      <c r="S52" s="47"/>
      <c r="T52" s="47"/>
    </row>
    <row r="53" spans="1:20" ht="21">
      <c r="A53" s="243"/>
      <c r="B53" s="243" t="s">
        <v>21</v>
      </c>
      <c r="C53" s="139"/>
      <c r="D53" s="139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245"/>
      <c r="T53" s="36"/>
    </row>
    <row r="54" spans="1:20" ht="13.8" thickBot="1">
      <c r="A54" s="128"/>
      <c r="B54" s="3"/>
      <c r="C54" s="16"/>
      <c r="D54" s="1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56"/>
      <c r="T54" s="56"/>
    </row>
    <row r="55" spans="1:20" ht="18" customHeight="1" thickBot="1">
      <c r="A55" s="128"/>
      <c r="B55" s="344" t="s">
        <v>2</v>
      </c>
      <c r="C55" s="363" t="s">
        <v>3</v>
      </c>
      <c r="D55" s="368" t="s">
        <v>88</v>
      </c>
      <c r="E55" s="344" t="s">
        <v>4</v>
      </c>
      <c r="F55" s="370" t="s">
        <v>48</v>
      </c>
      <c r="G55" s="370" t="s">
        <v>49</v>
      </c>
      <c r="H55" s="340" t="s">
        <v>5</v>
      </c>
      <c r="I55" s="342"/>
      <c r="J55" s="340" t="s">
        <v>6</v>
      </c>
      <c r="K55" s="342"/>
      <c r="L55" s="346" t="s">
        <v>26</v>
      </c>
      <c r="M55" s="340" t="s">
        <v>7</v>
      </c>
      <c r="N55" s="341"/>
      <c r="O55" s="341"/>
      <c r="P55" s="341"/>
      <c r="Q55" s="342"/>
      <c r="R55" s="344" t="s">
        <v>35</v>
      </c>
      <c r="S55" s="57"/>
      <c r="T55" s="57"/>
    </row>
    <row r="56" spans="1:20" ht="18" customHeight="1" thickBot="1">
      <c r="A56" s="128"/>
      <c r="B56" s="345"/>
      <c r="C56" s="364"/>
      <c r="D56" s="369"/>
      <c r="E56" s="345"/>
      <c r="F56" s="371"/>
      <c r="G56" s="371"/>
      <c r="H56" s="246" t="s">
        <v>8</v>
      </c>
      <c r="I56" s="246" t="s">
        <v>9</v>
      </c>
      <c r="J56" s="247" t="s">
        <v>29</v>
      </c>
      <c r="K56" s="247" t="s">
        <v>30</v>
      </c>
      <c r="L56" s="347"/>
      <c r="M56" s="10" t="s">
        <v>32</v>
      </c>
      <c r="N56" s="10" t="s">
        <v>33</v>
      </c>
      <c r="O56" s="10" t="s">
        <v>34</v>
      </c>
      <c r="P56" s="10" t="s">
        <v>25</v>
      </c>
      <c r="Q56" s="10" t="s">
        <v>116</v>
      </c>
      <c r="R56" s="345"/>
      <c r="S56" s="248"/>
      <c r="T56" s="58" t="s">
        <v>404</v>
      </c>
    </row>
    <row r="57" spans="1:20" ht="16.5" customHeight="1">
      <c r="A57" s="128"/>
      <c r="B57" s="360" t="s">
        <v>18</v>
      </c>
      <c r="C57" s="19" t="s">
        <v>36</v>
      </c>
      <c r="D57" s="142" t="s">
        <v>89</v>
      </c>
      <c r="E57" s="89" t="s">
        <v>27</v>
      </c>
      <c r="F57" s="21">
        <f>SUM(M57:Q57)*$F$1</f>
        <v>64</v>
      </c>
      <c r="G57" s="21">
        <f>F57</f>
        <v>64</v>
      </c>
      <c r="H57" s="20" t="s">
        <v>37</v>
      </c>
      <c r="I57" s="20"/>
      <c r="J57" s="20" t="s">
        <v>31</v>
      </c>
      <c r="K57" s="20"/>
      <c r="L57" s="20"/>
      <c r="M57" s="21">
        <v>2</v>
      </c>
      <c r="N57" s="21">
        <v>2</v>
      </c>
      <c r="O57" s="21">
        <v>2</v>
      </c>
      <c r="P57" s="21">
        <v>2</v>
      </c>
      <c r="Q57" s="21">
        <v>0</v>
      </c>
      <c r="R57" s="106">
        <f>F57/$F$2/2</f>
        <v>2</v>
      </c>
      <c r="S57" s="47"/>
      <c r="T57" s="47">
        <v>2</v>
      </c>
    </row>
    <row r="58" spans="1:20" ht="16.5" customHeight="1">
      <c r="A58" s="128"/>
      <c r="B58" s="360"/>
      <c r="C58" s="43" t="s">
        <v>85</v>
      </c>
      <c r="D58" s="143" t="s">
        <v>89</v>
      </c>
      <c r="E58" s="91" t="s">
        <v>39</v>
      </c>
      <c r="F58" s="24">
        <f>SUM(M58:Q58)*$F$1</f>
        <v>16</v>
      </c>
      <c r="G58" s="24">
        <f t="shared" ref="G58" si="27">F58</f>
        <v>16</v>
      </c>
      <c r="H58" s="44" t="s">
        <v>0</v>
      </c>
      <c r="I58" s="44"/>
      <c r="J58" s="23" t="s">
        <v>1</v>
      </c>
      <c r="K58" s="44"/>
      <c r="L58" s="44"/>
      <c r="M58" s="60">
        <v>2</v>
      </c>
      <c r="N58" s="60">
        <v>0</v>
      </c>
      <c r="O58" s="60">
        <v>0</v>
      </c>
      <c r="P58" s="60">
        <v>0</v>
      </c>
      <c r="Q58" s="60">
        <v>0</v>
      </c>
      <c r="R58" s="24">
        <f t="shared" ref="R58:R75" si="28">F58/$F$2</f>
        <v>1</v>
      </c>
      <c r="S58" s="47"/>
      <c r="T58" s="47">
        <v>1</v>
      </c>
    </row>
    <row r="59" spans="1:20" ht="16.5" customHeight="1" thickBot="1">
      <c r="A59" s="128"/>
      <c r="B59" s="360"/>
      <c r="C59" s="141" t="s">
        <v>16</v>
      </c>
      <c r="D59" s="148" t="s">
        <v>89</v>
      </c>
      <c r="E59" s="155" t="s">
        <v>39</v>
      </c>
      <c r="F59" s="150">
        <f>SUM(M59:Q59)*$F$1</f>
        <v>32</v>
      </c>
      <c r="G59" s="150">
        <f t="shared" ref="G59:G60" si="29">F59</f>
        <v>32</v>
      </c>
      <c r="H59" s="151" t="s">
        <v>38</v>
      </c>
      <c r="I59" s="151"/>
      <c r="J59" s="108" t="s">
        <v>1</v>
      </c>
      <c r="K59" s="151"/>
      <c r="L59" s="151"/>
      <c r="M59" s="152">
        <v>0</v>
      </c>
      <c r="N59" s="152">
        <v>2</v>
      </c>
      <c r="O59" s="152">
        <v>2</v>
      </c>
      <c r="P59" s="152">
        <v>0</v>
      </c>
      <c r="Q59" s="152">
        <v>0</v>
      </c>
      <c r="R59" s="150">
        <f t="shared" si="28"/>
        <v>2</v>
      </c>
      <c r="S59" s="47"/>
      <c r="T59" s="47"/>
    </row>
    <row r="60" spans="1:20" ht="16.5" customHeight="1">
      <c r="A60" s="128"/>
      <c r="B60" s="360"/>
      <c r="C60" s="205" t="s">
        <v>63</v>
      </c>
      <c r="D60" s="142" t="s">
        <v>90</v>
      </c>
      <c r="E60" s="206" t="s">
        <v>28</v>
      </c>
      <c r="F60" s="207">
        <f t="shared" ref="F60" si="30">SUM(M60:Q60)*$F$1</f>
        <v>16</v>
      </c>
      <c r="G60" s="207">
        <f t="shared" si="29"/>
        <v>16</v>
      </c>
      <c r="H60" s="20"/>
      <c r="I60" s="20" t="s">
        <v>1</v>
      </c>
      <c r="J60" s="20" t="s">
        <v>1</v>
      </c>
      <c r="K60" s="208"/>
      <c r="L60" s="208"/>
      <c r="M60" s="207">
        <v>2</v>
      </c>
      <c r="N60" s="207">
        <v>0</v>
      </c>
      <c r="O60" s="207">
        <v>0</v>
      </c>
      <c r="P60" s="207">
        <v>0</v>
      </c>
      <c r="Q60" s="207">
        <v>0</v>
      </c>
      <c r="R60" s="207">
        <f t="shared" ref="R60" si="31">F60/$F$2</f>
        <v>1</v>
      </c>
      <c r="S60" s="47"/>
      <c r="T60" s="47">
        <v>1</v>
      </c>
    </row>
    <row r="61" spans="1:20" ht="16.5" customHeight="1">
      <c r="A61" s="128"/>
      <c r="B61" s="360"/>
      <c r="C61" s="43" t="s">
        <v>323</v>
      </c>
      <c r="D61" s="143" t="s">
        <v>90</v>
      </c>
      <c r="E61" s="91" t="s">
        <v>39</v>
      </c>
      <c r="F61" s="24">
        <f t="shared" ref="F61:F75" si="32">SUM(M61:Q61)*$F$1</f>
        <v>16</v>
      </c>
      <c r="G61" s="24">
        <f t="shared" ref="G61:G65" si="33">F61</f>
        <v>16</v>
      </c>
      <c r="H61" s="44"/>
      <c r="I61" s="44" t="s">
        <v>1</v>
      </c>
      <c r="J61" s="44" t="s">
        <v>1</v>
      </c>
      <c r="K61" s="44"/>
      <c r="L61" s="44"/>
      <c r="M61" s="60">
        <v>0</v>
      </c>
      <c r="N61" s="60">
        <v>2</v>
      </c>
      <c r="O61" s="60">
        <v>0</v>
      </c>
      <c r="P61" s="60">
        <v>0</v>
      </c>
      <c r="Q61" s="60">
        <v>0</v>
      </c>
      <c r="R61" s="24">
        <f t="shared" si="28"/>
        <v>1</v>
      </c>
      <c r="S61" s="47"/>
      <c r="T61" s="47"/>
    </row>
    <row r="62" spans="1:20" ht="16.5" customHeight="1">
      <c r="A62" s="128"/>
      <c r="B62" s="360"/>
      <c r="C62" s="43" t="s">
        <v>324</v>
      </c>
      <c r="D62" s="143" t="s">
        <v>90</v>
      </c>
      <c r="E62" s="91" t="s">
        <v>39</v>
      </c>
      <c r="F62" s="24">
        <f t="shared" si="32"/>
        <v>16</v>
      </c>
      <c r="G62" s="24">
        <f t="shared" si="33"/>
        <v>16</v>
      </c>
      <c r="H62" s="44"/>
      <c r="I62" s="44" t="s">
        <v>1</v>
      </c>
      <c r="J62" s="44" t="s">
        <v>1</v>
      </c>
      <c r="K62" s="44"/>
      <c r="L62" s="44"/>
      <c r="M62" s="60">
        <v>0</v>
      </c>
      <c r="N62" s="60">
        <v>0</v>
      </c>
      <c r="O62" s="60">
        <v>2</v>
      </c>
      <c r="P62" s="60">
        <v>0</v>
      </c>
      <c r="Q62" s="60">
        <v>0</v>
      </c>
      <c r="R62" s="24">
        <f t="shared" si="28"/>
        <v>1</v>
      </c>
      <c r="S62" s="47"/>
      <c r="T62" s="47"/>
    </row>
    <row r="63" spans="1:20" ht="16.5" customHeight="1">
      <c r="A63" s="128"/>
      <c r="B63" s="360"/>
      <c r="C63" s="43" t="s">
        <v>325</v>
      </c>
      <c r="D63" s="143" t="s">
        <v>90</v>
      </c>
      <c r="E63" s="91" t="s">
        <v>39</v>
      </c>
      <c r="F63" s="24">
        <f t="shared" si="32"/>
        <v>16</v>
      </c>
      <c r="G63" s="24">
        <f t="shared" si="33"/>
        <v>16</v>
      </c>
      <c r="H63" s="44"/>
      <c r="I63" s="44" t="s">
        <v>1</v>
      </c>
      <c r="J63" s="44" t="s">
        <v>1</v>
      </c>
      <c r="K63" s="44"/>
      <c r="L63" s="44"/>
      <c r="M63" s="60">
        <v>0</v>
      </c>
      <c r="N63" s="60">
        <v>0</v>
      </c>
      <c r="O63" s="60">
        <v>0</v>
      </c>
      <c r="P63" s="60">
        <v>2</v>
      </c>
      <c r="Q63" s="60">
        <v>0</v>
      </c>
      <c r="R63" s="24">
        <f t="shared" si="28"/>
        <v>1</v>
      </c>
      <c r="S63" s="47"/>
      <c r="T63" s="47"/>
    </row>
    <row r="64" spans="1:20" ht="16.5" customHeight="1">
      <c r="A64" s="128"/>
      <c r="B64" s="360"/>
      <c r="C64" s="22" t="s">
        <v>251</v>
      </c>
      <c r="D64" s="143" t="s">
        <v>90</v>
      </c>
      <c r="E64" s="92" t="s">
        <v>39</v>
      </c>
      <c r="F64" s="60">
        <f t="shared" si="32"/>
        <v>32</v>
      </c>
      <c r="G64" s="60">
        <f t="shared" si="33"/>
        <v>32</v>
      </c>
      <c r="H64" s="44"/>
      <c r="I64" s="44" t="s">
        <v>1</v>
      </c>
      <c r="J64" s="44" t="s">
        <v>1</v>
      </c>
      <c r="K64" s="44"/>
      <c r="L64" s="44"/>
      <c r="M64" s="60">
        <v>4</v>
      </c>
      <c r="N64" s="60">
        <v>0</v>
      </c>
      <c r="O64" s="60">
        <v>0</v>
      </c>
      <c r="P64" s="60">
        <v>0</v>
      </c>
      <c r="Q64" s="60">
        <v>0</v>
      </c>
      <c r="R64" s="60">
        <f t="shared" si="28"/>
        <v>2</v>
      </c>
      <c r="S64" s="47"/>
      <c r="T64" s="47">
        <v>2</v>
      </c>
    </row>
    <row r="65" spans="1:20" ht="16.5" customHeight="1">
      <c r="A65" s="128"/>
      <c r="B65" s="360"/>
      <c r="C65" s="43" t="s">
        <v>252</v>
      </c>
      <c r="D65" s="143" t="s">
        <v>90</v>
      </c>
      <c r="E65" s="91" t="s">
        <v>39</v>
      </c>
      <c r="F65" s="24">
        <f t="shared" si="32"/>
        <v>32</v>
      </c>
      <c r="G65" s="24">
        <f t="shared" si="33"/>
        <v>32</v>
      </c>
      <c r="H65" s="44"/>
      <c r="I65" s="23" t="s">
        <v>1</v>
      </c>
      <c r="J65" s="23" t="s">
        <v>1</v>
      </c>
      <c r="K65" s="44"/>
      <c r="L65" s="44"/>
      <c r="M65" s="60">
        <v>4</v>
      </c>
      <c r="N65" s="60">
        <v>0</v>
      </c>
      <c r="O65" s="60">
        <v>0</v>
      </c>
      <c r="P65" s="60">
        <v>0</v>
      </c>
      <c r="Q65" s="60">
        <v>0</v>
      </c>
      <c r="R65" s="24">
        <f t="shared" si="28"/>
        <v>2</v>
      </c>
      <c r="S65" s="47"/>
      <c r="T65" s="47">
        <v>2</v>
      </c>
    </row>
    <row r="66" spans="1:20" ht="16.5" customHeight="1">
      <c r="A66" s="128"/>
      <c r="B66" s="360"/>
      <c r="C66" s="22" t="s">
        <v>253</v>
      </c>
      <c r="D66" s="143" t="s">
        <v>90</v>
      </c>
      <c r="E66" s="91" t="s">
        <v>39</v>
      </c>
      <c r="F66" s="24">
        <f>SUM(M66:Q66)*$F$1</f>
        <v>64</v>
      </c>
      <c r="G66" s="84">
        <f>F66*$F$3</f>
        <v>192</v>
      </c>
      <c r="H66" s="23"/>
      <c r="I66" s="23" t="s">
        <v>1</v>
      </c>
      <c r="J66" s="23" t="s">
        <v>1</v>
      </c>
      <c r="K66" s="23"/>
      <c r="L66" s="23"/>
      <c r="M66" s="24">
        <v>4</v>
      </c>
      <c r="N66" s="24">
        <v>4</v>
      </c>
      <c r="O66" s="24">
        <v>0</v>
      </c>
      <c r="P66" s="24">
        <v>0</v>
      </c>
      <c r="Q66" s="60">
        <v>0</v>
      </c>
      <c r="R66" s="24">
        <f t="shared" si="28"/>
        <v>4</v>
      </c>
      <c r="S66" s="47"/>
      <c r="T66" s="47">
        <v>4</v>
      </c>
    </row>
    <row r="67" spans="1:20" ht="16.5" customHeight="1">
      <c r="A67" s="128"/>
      <c r="B67" s="360"/>
      <c r="C67" s="22" t="s">
        <v>254</v>
      </c>
      <c r="D67" s="143" t="s">
        <v>90</v>
      </c>
      <c r="E67" s="91" t="s">
        <v>39</v>
      </c>
      <c r="F67" s="24">
        <f t="shared" si="32"/>
        <v>64</v>
      </c>
      <c r="G67" s="84">
        <f t="shared" ref="G67" si="34">F67*$F$3</f>
        <v>192</v>
      </c>
      <c r="H67" s="23"/>
      <c r="I67" s="23" t="s">
        <v>10</v>
      </c>
      <c r="J67" s="23" t="s">
        <v>10</v>
      </c>
      <c r="K67" s="23"/>
      <c r="L67" s="23"/>
      <c r="M67" s="24">
        <v>0</v>
      </c>
      <c r="N67" s="24">
        <v>0</v>
      </c>
      <c r="O67" s="24">
        <v>4</v>
      </c>
      <c r="P67" s="24">
        <v>4</v>
      </c>
      <c r="Q67" s="60">
        <v>0</v>
      </c>
      <c r="R67" s="24">
        <f t="shared" si="28"/>
        <v>4</v>
      </c>
      <c r="S67" s="47"/>
      <c r="T67" s="47">
        <v>4</v>
      </c>
    </row>
    <row r="68" spans="1:20" ht="16.5" customHeight="1">
      <c r="A68" s="128"/>
      <c r="B68" s="360"/>
      <c r="C68" s="22" t="s">
        <v>101</v>
      </c>
      <c r="D68" s="143" t="s">
        <v>90</v>
      </c>
      <c r="E68" s="90" t="s">
        <v>28</v>
      </c>
      <c r="F68" s="24">
        <f>SUM(M68:Q68)*$F$1</f>
        <v>96</v>
      </c>
      <c r="G68" s="24">
        <f t="shared" ref="G68:G75" si="35">F68</f>
        <v>96</v>
      </c>
      <c r="H68" s="23"/>
      <c r="I68" s="25" t="s">
        <v>1</v>
      </c>
      <c r="J68" s="25" t="s">
        <v>1</v>
      </c>
      <c r="K68" s="25"/>
      <c r="L68" s="25"/>
      <c r="M68" s="26">
        <v>0</v>
      </c>
      <c r="N68" s="26">
        <v>4</v>
      </c>
      <c r="O68" s="26">
        <v>4</v>
      </c>
      <c r="P68" s="26">
        <v>4</v>
      </c>
      <c r="Q68" s="60">
        <v>0</v>
      </c>
      <c r="R68" s="24">
        <f t="shared" si="28"/>
        <v>6</v>
      </c>
      <c r="S68" s="47"/>
      <c r="T68" s="315">
        <v>6</v>
      </c>
    </row>
    <row r="69" spans="1:20" ht="16.5" customHeight="1">
      <c r="A69" s="128"/>
      <c r="B69" s="360"/>
      <c r="C69" s="22" t="s">
        <v>177</v>
      </c>
      <c r="D69" s="143" t="s">
        <v>90</v>
      </c>
      <c r="E69" s="91" t="s">
        <v>39</v>
      </c>
      <c r="F69" s="24">
        <f t="shared" si="32"/>
        <v>32</v>
      </c>
      <c r="G69" s="24">
        <f t="shared" si="35"/>
        <v>32</v>
      </c>
      <c r="H69" s="23"/>
      <c r="I69" s="25" t="s">
        <v>10</v>
      </c>
      <c r="J69" s="25" t="s">
        <v>10</v>
      </c>
      <c r="K69" s="23"/>
      <c r="L69" s="23"/>
      <c r="M69" s="24">
        <v>4</v>
      </c>
      <c r="N69" s="24">
        <v>0</v>
      </c>
      <c r="O69" s="24">
        <v>0</v>
      </c>
      <c r="P69" s="24">
        <v>0</v>
      </c>
      <c r="Q69" s="60">
        <v>0</v>
      </c>
      <c r="R69" s="24">
        <f t="shared" si="28"/>
        <v>2</v>
      </c>
      <c r="S69" s="47"/>
      <c r="T69" s="47">
        <v>2</v>
      </c>
    </row>
    <row r="70" spans="1:20" ht="16.5" customHeight="1">
      <c r="A70" s="128"/>
      <c r="B70" s="360"/>
      <c r="C70" s="22" t="s">
        <v>178</v>
      </c>
      <c r="D70" s="143" t="s">
        <v>90</v>
      </c>
      <c r="E70" s="91" t="s">
        <v>39</v>
      </c>
      <c r="F70" s="24">
        <f t="shared" ref="F70" si="36">SUM(M70:Q70)*$F$1</f>
        <v>32</v>
      </c>
      <c r="G70" s="24">
        <f t="shared" ref="G70" si="37">F70</f>
        <v>32</v>
      </c>
      <c r="H70" s="23"/>
      <c r="I70" s="25" t="s">
        <v>10</v>
      </c>
      <c r="J70" s="25" t="s">
        <v>10</v>
      </c>
      <c r="K70" s="23"/>
      <c r="L70" s="23"/>
      <c r="M70" s="24">
        <v>0</v>
      </c>
      <c r="N70" s="24">
        <v>4</v>
      </c>
      <c r="O70" s="24">
        <v>0</v>
      </c>
      <c r="P70" s="24">
        <v>0</v>
      </c>
      <c r="Q70" s="60">
        <v>0</v>
      </c>
      <c r="R70" s="24">
        <f t="shared" ref="R70" si="38">F70/$F$2</f>
        <v>2</v>
      </c>
      <c r="S70" s="47"/>
      <c r="T70" s="315">
        <v>2</v>
      </c>
    </row>
    <row r="71" spans="1:20" ht="16.5" customHeight="1">
      <c r="A71" s="128"/>
      <c r="B71" s="360"/>
      <c r="C71" s="22" t="s">
        <v>102</v>
      </c>
      <c r="D71" s="143" t="s">
        <v>90</v>
      </c>
      <c r="E71" s="91" t="s">
        <v>39</v>
      </c>
      <c r="F71" s="24">
        <f t="shared" si="32"/>
        <v>96</v>
      </c>
      <c r="G71" s="24">
        <f t="shared" si="35"/>
        <v>96</v>
      </c>
      <c r="H71" s="23"/>
      <c r="I71" s="25" t="s">
        <v>1</v>
      </c>
      <c r="J71" s="25" t="s">
        <v>1</v>
      </c>
      <c r="K71" s="25"/>
      <c r="L71" s="25"/>
      <c r="M71" s="26">
        <v>0</v>
      </c>
      <c r="N71" s="26">
        <v>4</v>
      </c>
      <c r="O71" s="26">
        <v>4</v>
      </c>
      <c r="P71" s="26">
        <v>4</v>
      </c>
      <c r="Q71" s="60">
        <v>0</v>
      </c>
      <c r="R71" s="24">
        <f t="shared" si="28"/>
        <v>6</v>
      </c>
      <c r="S71" s="47"/>
      <c r="T71" s="315">
        <v>6</v>
      </c>
    </row>
    <row r="72" spans="1:20" ht="16.5" customHeight="1">
      <c r="A72" s="128"/>
      <c r="B72" s="360"/>
      <c r="C72" s="22" t="s">
        <v>83</v>
      </c>
      <c r="D72" s="143" t="s">
        <v>90</v>
      </c>
      <c r="E72" s="91" t="s">
        <v>39</v>
      </c>
      <c r="F72" s="24">
        <f>SUM(M72:Q72)*$F$1</f>
        <v>16</v>
      </c>
      <c r="G72" s="24">
        <f t="shared" ref="G72" si="39">F72</f>
        <v>16</v>
      </c>
      <c r="H72" s="23"/>
      <c r="I72" s="25" t="s">
        <v>1</v>
      </c>
      <c r="J72" s="25" t="s">
        <v>1</v>
      </c>
      <c r="K72" s="25"/>
      <c r="L72" s="25"/>
      <c r="M72" s="26">
        <v>0</v>
      </c>
      <c r="N72" s="26">
        <v>0</v>
      </c>
      <c r="O72" s="26">
        <v>0</v>
      </c>
      <c r="P72" s="26">
        <v>2</v>
      </c>
      <c r="Q72" s="60">
        <v>0</v>
      </c>
      <c r="R72" s="24">
        <f t="shared" si="28"/>
        <v>1</v>
      </c>
      <c r="S72" s="47"/>
      <c r="T72" s="47"/>
    </row>
    <row r="73" spans="1:20" ht="16.5" customHeight="1">
      <c r="A73" s="128"/>
      <c r="B73" s="360"/>
      <c r="C73" s="22" t="s">
        <v>78</v>
      </c>
      <c r="D73" s="144" t="s">
        <v>90</v>
      </c>
      <c r="E73" s="91" t="s">
        <v>39</v>
      </c>
      <c r="F73" s="24">
        <f t="shared" si="32"/>
        <v>16</v>
      </c>
      <c r="G73" s="24">
        <f t="shared" si="35"/>
        <v>16</v>
      </c>
      <c r="H73" s="23"/>
      <c r="I73" s="25" t="s">
        <v>37</v>
      </c>
      <c r="J73" s="25" t="s">
        <v>1</v>
      </c>
      <c r="K73" s="25"/>
      <c r="L73" s="25"/>
      <c r="M73" s="26">
        <v>0</v>
      </c>
      <c r="N73" s="26">
        <v>0</v>
      </c>
      <c r="O73" s="26">
        <v>2</v>
      </c>
      <c r="P73" s="26">
        <v>0</v>
      </c>
      <c r="Q73" s="60">
        <v>0</v>
      </c>
      <c r="R73" s="24">
        <f t="shared" si="28"/>
        <v>1</v>
      </c>
      <c r="S73" s="47"/>
      <c r="T73" s="47"/>
    </row>
    <row r="74" spans="1:20" ht="16.5" customHeight="1">
      <c r="A74" s="128"/>
      <c r="B74" s="360"/>
      <c r="C74" s="22" t="s">
        <v>77</v>
      </c>
      <c r="D74" s="144" t="s">
        <v>90</v>
      </c>
      <c r="E74" s="91" t="s">
        <v>39</v>
      </c>
      <c r="F74" s="24">
        <f t="shared" si="32"/>
        <v>16</v>
      </c>
      <c r="G74" s="24">
        <f t="shared" si="35"/>
        <v>16</v>
      </c>
      <c r="H74" s="23"/>
      <c r="I74" s="25" t="s">
        <v>37</v>
      </c>
      <c r="J74" s="25" t="s">
        <v>1</v>
      </c>
      <c r="K74" s="25"/>
      <c r="L74" s="25"/>
      <c r="M74" s="26">
        <v>0</v>
      </c>
      <c r="N74" s="26">
        <v>0</v>
      </c>
      <c r="O74" s="26">
        <v>0</v>
      </c>
      <c r="P74" s="26">
        <v>2</v>
      </c>
      <c r="Q74" s="60">
        <v>0</v>
      </c>
      <c r="R74" s="24">
        <f t="shared" si="28"/>
        <v>1</v>
      </c>
      <c r="S74" s="47"/>
      <c r="T74" s="47"/>
    </row>
    <row r="75" spans="1:20" ht="16.5" customHeight="1" thickBot="1">
      <c r="A75" s="128"/>
      <c r="B75" s="360"/>
      <c r="C75" s="22" t="s">
        <v>80</v>
      </c>
      <c r="D75" s="144" t="s">
        <v>90</v>
      </c>
      <c r="E75" s="91" t="s">
        <v>39</v>
      </c>
      <c r="F75" s="24">
        <f t="shared" si="32"/>
        <v>16</v>
      </c>
      <c r="G75" s="24">
        <f t="shared" si="35"/>
        <v>16</v>
      </c>
      <c r="H75" s="28"/>
      <c r="I75" s="31" t="s">
        <v>37</v>
      </c>
      <c r="J75" s="31" t="s">
        <v>1</v>
      </c>
      <c r="K75" s="31"/>
      <c r="L75" s="31"/>
      <c r="M75" s="32">
        <v>0</v>
      </c>
      <c r="N75" s="32">
        <v>0</v>
      </c>
      <c r="O75" s="32">
        <v>2</v>
      </c>
      <c r="P75" s="32">
        <v>0</v>
      </c>
      <c r="Q75" s="60">
        <v>0</v>
      </c>
      <c r="R75" s="24">
        <f t="shared" si="28"/>
        <v>1</v>
      </c>
      <c r="S75" s="47"/>
      <c r="T75" s="47"/>
    </row>
    <row r="76" spans="1:20" ht="16.5" customHeight="1" thickBot="1">
      <c r="A76" s="128"/>
      <c r="B76" s="361"/>
      <c r="C76" s="17" t="s">
        <v>11</v>
      </c>
      <c r="D76" s="145"/>
      <c r="E76" s="4"/>
      <c r="F76" s="5">
        <f>SUM(F57:F75)</f>
        <v>688</v>
      </c>
      <c r="G76" s="5">
        <f>SUM(G57:G75)</f>
        <v>944</v>
      </c>
      <c r="H76" s="94">
        <f>SUMIF(E57:E75,"必須",G57:G75)</f>
        <v>176</v>
      </c>
      <c r="I76" s="95">
        <f>SUMIF(E57:E75,"選必",G57:G75)</f>
        <v>0</v>
      </c>
      <c r="J76" s="96">
        <f>SUMIF(E57:E75,"選択",G57:G75)</f>
        <v>768</v>
      </c>
      <c r="K76" s="4"/>
      <c r="L76" s="4"/>
      <c r="M76" s="5">
        <f t="shared" ref="M76:R76" si="40">SUM(M57:M75)</f>
        <v>22</v>
      </c>
      <c r="N76" s="5">
        <f t="shared" si="40"/>
        <v>22</v>
      </c>
      <c r="O76" s="5">
        <f t="shared" si="40"/>
        <v>22</v>
      </c>
      <c r="P76" s="5">
        <f t="shared" si="40"/>
        <v>20</v>
      </c>
      <c r="Q76" s="5">
        <f t="shared" si="40"/>
        <v>0</v>
      </c>
      <c r="R76" s="5">
        <f t="shared" si="40"/>
        <v>41</v>
      </c>
      <c r="S76" s="47"/>
      <c r="T76" s="47">
        <f>SUM(T57:T75)</f>
        <v>32</v>
      </c>
    </row>
    <row r="77" spans="1:20" ht="16.5" customHeight="1">
      <c r="A77" s="128"/>
      <c r="B77" s="362" t="s">
        <v>40</v>
      </c>
      <c r="C77" s="19" t="s">
        <v>36</v>
      </c>
      <c r="D77" s="142" t="s">
        <v>89</v>
      </c>
      <c r="E77" s="89" t="s">
        <v>27</v>
      </c>
      <c r="F77" s="30">
        <f>SUM(M77:Q77)*$F$1</f>
        <v>64</v>
      </c>
      <c r="G77" s="30">
        <f>F77</f>
        <v>64</v>
      </c>
      <c r="H77" s="29" t="s">
        <v>1</v>
      </c>
      <c r="I77" s="20"/>
      <c r="J77" s="20" t="s">
        <v>1</v>
      </c>
      <c r="K77" s="29"/>
      <c r="L77" s="29"/>
      <c r="M77" s="30">
        <v>2</v>
      </c>
      <c r="N77" s="30">
        <v>2</v>
      </c>
      <c r="O77" s="30">
        <v>2</v>
      </c>
      <c r="P77" s="30">
        <v>2</v>
      </c>
      <c r="Q77" s="30">
        <v>0</v>
      </c>
      <c r="R77" s="106">
        <f>F77/$F$2/2</f>
        <v>2</v>
      </c>
      <c r="S77" s="47"/>
      <c r="T77" s="47"/>
    </row>
    <row r="78" spans="1:20" ht="16.5" customHeight="1">
      <c r="A78" s="128"/>
      <c r="B78" s="360"/>
      <c r="C78" s="43" t="s">
        <v>174</v>
      </c>
      <c r="D78" s="143" t="s">
        <v>89</v>
      </c>
      <c r="E78" s="91" t="s">
        <v>39</v>
      </c>
      <c r="F78" s="26">
        <f>SUM(M78:Q78)*$F$1</f>
        <v>16</v>
      </c>
      <c r="G78" s="26">
        <f>F78</f>
        <v>16</v>
      </c>
      <c r="H78" s="25" t="s">
        <v>1</v>
      </c>
      <c r="I78" s="25"/>
      <c r="J78" s="25" t="s">
        <v>1</v>
      </c>
      <c r="K78" s="45"/>
      <c r="L78" s="45"/>
      <c r="M78" s="46">
        <v>0</v>
      </c>
      <c r="N78" s="46">
        <v>0</v>
      </c>
      <c r="O78" s="46">
        <v>0</v>
      </c>
      <c r="P78" s="46">
        <v>2</v>
      </c>
      <c r="Q78" s="46">
        <v>0</v>
      </c>
      <c r="R78" s="24">
        <f t="shared" ref="R78:R91" si="41">F78/$F$2</f>
        <v>1</v>
      </c>
      <c r="S78" s="47"/>
      <c r="T78" s="47"/>
    </row>
    <row r="79" spans="1:20" ht="16.5" customHeight="1">
      <c r="A79" s="128"/>
      <c r="B79" s="360"/>
      <c r="C79" s="43" t="s">
        <v>16</v>
      </c>
      <c r="D79" s="143" t="s">
        <v>89</v>
      </c>
      <c r="E79" s="91" t="s">
        <v>39</v>
      </c>
      <c r="F79" s="26">
        <f>SUM(M79:Q79)*$F$1</f>
        <v>32</v>
      </c>
      <c r="G79" s="26">
        <f>F79</f>
        <v>32</v>
      </c>
      <c r="H79" s="25" t="s">
        <v>1</v>
      </c>
      <c r="I79" s="25"/>
      <c r="J79" s="25" t="s">
        <v>1</v>
      </c>
      <c r="K79" s="25"/>
      <c r="L79" s="25"/>
      <c r="M79" s="26">
        <v>0</v>
      </c>
      <c r="N79" s="26">
        <v>2</v>
      </c>
      <c r="O79" s="26">
        <v>2</v>
      </c>
      <c r="P79" s="26">
        <v>0</v>
      </c>
      <c r="Q79" s="26">
        <v>0</v>
      </c>
      <c r="R79" s="24">
        <f t="shared" si="41"/>
        <v>2</v>
      </c>
      <c r="S79" s="47"/>
      <c r="T79" s="47"/>
    </row>
    <row r="80" spans="1:20" ht="16.5" customHeight="1" thickBot="1">
      <c r="A80" s="128"/>
      <c r="B80" s="360"/>
      <c r="C80" s="140" t="s">
        <v>65</v>
      </c>
      <c r="D80" s="148" t="s">
        <v>89</v>
      </c>
      <c r="E80" s="155" t="s">
        <v>39</v>
      </c>
      <c r="F80" s="109">
        <f t="shared" ref="F80:F91" si="42">SUM(M80:Q80)*$F$1</f>
        <v>32</v>
      </c>
      <c r="G80" s="109">
        <f t="shared" ref="G80:G91" si="43">F80</f>
        <v>32</v>
      </c>
      <c r="H80" s="151" t="s">
        <v>0</v>
      </c>
      <c r="I80" s="151"/>
      <c r="J80" s="108" t="s">
        <v>1</v>
      </c>
      <c r="K80" s="86"/>
      <c r="L80" s="85"/>
      <c r="M80" s="87">
        <v>2</v>
      </c>
      <c r="N80" s="87">
        <v>2</v>
      </c>
      <c r="O80" s="87">
        <v>0</v>
      </c>
      <c r="P80" s="87">
        <v>0</v>
      </c>
      <c r="Q80" s="87">
        <v>0</v>
      </c>
      <c r="R80" s="150">
        <f t="shared" si="41"/>
        <v>2</v>
      </c>
      <c r="S80" s="47"/>
      <c r="T80" s="47"/>
    </row>
    <row r="81" spans="1:20" ht="16.5" customHeight="1">
      <c r="A81" s="128"/>
      <c r="B81" s="360"/>
      <c r="C81" s="19" t="s">
        <v>225</v>
      </c>
      <c r="D81" s="142" t="s">
        <v>90</v>
      </c>
      <c r="E81" s="153" t="s">
        <v>39</v>
      </c>
      <c r="F81" s="30">
        <f t="shared" si="42"/>
        <v>16</v>
      </c>
      <c r="G81" s="30">
        <f t="shared" si="43"/>
        <v>16</v>
      </c>
      <c r="H81" s="29"/>
      <c r="I81" s="20" t="s">
        <v>1</v>
      </c>
      <c r="J81" s="20" t="s">
        <v>1</v>
      </c>
      <c r="K81" s="29"/>
      <c r="L81" s="29"/>
      <c r="M81" s="30">
        <v>2</v>
      </c>
      <c r="N81" s="30">
        <v>0</v>
      </c>
      <c r="O81" s="30">
        <v>0</v>
      </c>
      <c r="P81" s="30">
        <v>0</v>
      </c>
      <c r="Q81" s="30">
        <v>0</v>
      </c>
      <c r="R81" s="21">
        <f t="shared" si="41"/>
        <v>1</v>
      </c>
      <c r="S81" s="47"/>
      <c r="T81" s="47"/>
    </row>
    <row r="82" spans="1:20" ht="16.5" customHeight="1">
      <c r="A82" s="128"/>
      <c r="B82" s="360"/>
      <c r="C82" s="22" t="s">
        <v>226</v>
      </c>
      <c r="D82" s="144" t="s">
        <v>90</v>
      </c>
      <c r="E82" s="91" t="s">
        <v>39</v>
      </c>
      <c r="F82" s="26">
        <f t="shared" si="42"/>
        <v>16</v>
      </c>
      <c r="G82" s="26">
        <f t="shared" si="43"/>
        <v>16</v>
      </c>
      <c r="H82" s="25"/>
      <c r="I82" s="23" t="s">
        <v>1</v>
      </c>
      <c r="J82" s="23" t="s">
        <v>1</v>
      </c>
      <c r="K82" s="25"/>
      <c r="L82" s="25"/>
      <c r="M82" s="26">
        <v>0</v>
      </c>
      <c r="N82" s="26">
        <v>2</v>
      </c>
      <c r="O82" s="26">
        <v>0</v>
      </c>
      <c r="P82" s="26">
        <v>0</v>
      </c>
      <c r="Q82" s="26">
        <v>0</v>
      </c>
      <c r="R82" s="24">
        <f t="shared" si="41"/>
        <v>1</v>
      </c>
      <c r="S82" s="47"/>
      <c r="T82" s="47"/>
    </row>
    <row r="83" spans="1:20" ht="16.5" customHeight="1">
      <c r="A83" s="128"/>
      <c r="B83" s="360"/>
      <c r="C83" s="22" t="s">
        <v>227</v>
      </c>
      <c r="D83" s="144" t="s">
        <v>90</v>
      </c>
      <c r="E83" s="91" t="s">
        <v>39</v>
      </c>
      <c r="F83" s="26">
        <f t="shared" ref="F83:F84" si="44">SUM(M83:Q83)*$F$1</f>
        <v>16</v>
      </c>
      <c r="G83" s="26">
        <f t="shared" ref="G83:G84" si="45">F83</f>
        <v>16</v>
      </c>
      <c r="H83" s="45"/>
      <c r="I83" s="23" t="s">
        <v>1</v>
      </c>
      <c r="J83" s="23" t="s">
        <v>1</v>
      </c>
      <c r="K83" s="45"/>
      <c r="L83" s="45"/>
      <c r="M83" s="46">
        <v>0</v>
      </c>
      <c r="N83" s="46">
        <v>0</v>
      </c>
      <c r="O83" s="46">
        <v>2</v>
      </c>
      <c r="P83" s="46">
        <v>0</v>
      </c>
      <c r="Q83" s="46">
        <v>0</v>
      </c>
      <c r="R83" s="24">
        <f t="shared" si="41"/>
        <v>1</v>
      </c>
      <c r="S83" s="47"/>
      <c r="T83" s="47"/>
    </row>
    <row r="84" spans="1:20" ht="16.5" customHeight="1">
      <c r="A84" s="128"/>
      <c r="B84" s="360"/>
      <c r="C84" s="22" t="s">
        <v>228</v>
      </c>
      <c r="D84" s="144" t="s">
        <v>90</v>
      </c>
      <c r="E84" s="91" t="s">
        <v>39</v>
      </c>
      <c r="F84" s="26">
        <f t="shared" si="44"/>
        <v>16</v>
      </c>
      <c r="G84" s="26">
        <f t="shared" si="45"/>
        <v>16</v>
      </c>
      <c r="H84" s="45"/>
      <c r="I84" s="23" t="s">
        <v>1</v>
      </c>
      <c r="J84" s="23" t="s">
        <v>1</v>
      </c>
      <c r="K84" s="45"/>
      <c r="L84" s="45"/>
      <c r="M84" s="46">
        <v>0</v>
      </c>
      <c r="N84" s="46">
        <v>0</v>
      </c>
      <c r="O84" s="46">
        <v>0</v>
      </c>
      <c r="P84" s="46">
        <v>2</v>
      </c>
      <c r="Q84" s="46">
        <v>0</v>
      </c>
      <c r="R84" s="24">
        <f t="shared" si="41"/>
        <v>1</v>
      </c>
      <c r="S84" s="47"/>
      <c r="T84" s="47"/>
    </row>
    <row r="85" spans="1:20" ht="16.5" customHeight="1">
      <c r="A85" s="128"/>
      <c r="B85" s="360"/>
      <c r="C85" s="43" t="s">
        <v>255</v>
      </c>
      <c r="D85" s="143" t="s">
        <v>90</v>
      </c>
      <c r="E85" s="91" t="s">
        <v>39</v>
      </c>
      <c r="F85" s="46">
        <f t="shared" si="42"/>
        <v>64</v>
      </c>
      <c r="G85" s="209">
        <f>F85*$F$3</f>
        <v>192</v>
      </c>
      <c r="H85" s="45"/>
      <c r="I85" s="44" t="s">
        <v>1</v>
      </c>
      <c r="J85" s="44" t="s">
        <v>1</v>
      </c>
      <c r="K85" s="45"/>
      <c r="L85" s="45"/>
      <c r="M85" s="46">
        <v>4</v>
      </c>
      <c r="N85" s="46">
        <v>4</v>
      </c>
      <c r="O85" s="46">
        <v>0</v>
      </c>
      <c r="P85" s="46">
        <v>0</v>
      </c>
      <c r="Q85" s="46">
        <v>0</v>
      </c>
      <c r="R85" s="60">
        <f t="shared" si="41"/>
        <v>4</v>
      </c>
      <c r="S85" s="47"/>
      <c r="T85" s="47"/>
    </row>
    <row r="86" spans="1:20" ht="16.5" customHeight="1">
      <c r="A86" s="128"/>
      <c r="B86" s="360"/>
      <c r="C86" s="22" t="s">
        <v>256</v>
      </c>
      <c r="D86" s="144" t="s">
        <v>90</v>
      </c>
      <c r="E86" s="91" t="s">
        <v>39</v>
      </c>
      <c r="F86" s="26">
        <f t="shared" si="42"/>
        <v>64</v>
      </c>
      <c r="G86" s="84">
        <f>F86*$F$3</f>
        <v>192</v>
      </c>
      <c r="H86" s="45"/>
      <c r="I86" s="23" t="s">
        <v>1</v>
      </c>
      <c r="J86" s="23" t="s">
        <v>1</v>
      </c>
      <c r="K86" s="25"/>
      <c r="L86" s="45"/>
      <c r="M86" s="46">
        <v>0</v>
      </c>
      <c r="N86" s="46">
        <v>0</v>
      </c>
      <c r="O86" s="46">
        <v>4</v>
      </c>
      <c r="P86" s="46">
        <v>4</v>
      </c>
      <c r="Q86" s="46">
        <v>0</v>
      </c>
      <c r="R86" s="24">
        <f t="shared" si="41"/>
        <v>4</v>
      </c>
      <c r="S86" s="47"/>
      <c r="T86" s="47"/>
    </row>
    <row r="87" spans="1:20" ht="16.5" customHeight="1">
      <c r="A87" s="128"/>
      <c r="B87" s="360"/>
      <c r="C87" s="22" t="s">
        <v>86</v>
      </c>
      <c r="D87" s="144" t="s">
        <v>90</v>
      </c>
      <c r="E87" s="91" t="s">
        <v>39</v>
      </c>
      <c r="F87" s="26">
        <f t="shared" si="42"/>
        <v>32</v>
      </c>
      <c r="G87" s="26">
        <f t="shared" si="43"/>
        <v>32</v>
      </c>
      <c r="H87" s="45"/>
      <c r="I87" s="23" t="s">
        <v>1</v>
      </c>
      <c r="J87" s="23" t="s">
        <v>1</v>
      </c>
      <c r="K87" s="25"/>
      <c r="L87" s="45"/>
      <c r="M87" s="46">
        <v>2</v>
      </c>
      <c r="N87" s="46">
        <v>2</v>
      </c>
      <c r="O87" s="46">
        <v>0</v>
      </c>
      <c r="P87" s="46">
        <v>0</v>
      </c>
      <c r="Q87" s="46">
        <v>0</v>
      </c>
      <c r="R87" s="24">
        <f t="shared" si="41"/>
        <v>2</v>
      </c>
      <c r="S87" s="47"/>
      <c r="T87" s="47"/>
    </row>
    <row r="88" spans="1:20" ht="16.5" customHeight="1">
      <c r="A88" s="128"/>
      <c r="B88" s="360"/>
      <c r="C88" s="22" t="s">
        <v>87</v>
      </c>
      <c r="D88" s="144" t="s">
        <v>90</v>
      </c>
      <c r="E88" s="91" t="s">
        <v>39</v>
      </c>
      <c r="F88" s="26">
        <f t="shared" si="42"/>
        <v>32</v>
      </c>
      <c r="G88" s="26">
        <f t="shared" si="43"/>
        <v>32</v>
      </c>
      <c r="H88" s="45"/>
      <c r="I88" s="23" t="s">
        <v>1</v>
      </c>
      <c r="J88" s="23" t="s">
        <v>1</v>
      </c>
      <c r="K88" s="25"/>
      <c r="L88" s="45"/>
      <c r="M88" s="46">
        <v>2</v>
      </c>
      <c r="N88" s="46">
        <v>2</v>
      </c>
      <c r="O88" s="46">
        <v>0</v>
      </c>
      <c r="P88" s="46">
        <v>0</v>
      </c>
      <c r="Q88" s="46">
        <v>0</v>
      </c>
      <c r="R88" s="24">
        <f t="shared" si="41"/>
        <v>2</v>
      </c>
      <c r="S88" s="47"/>
      <c r="T88" s="47"/>
    </row>
    <row r="89" spans="1:20" ht="16.5" customHeight="1">
      <c r="A89" s="128"/>
      <c r="B89" s="360"/>
      <c r="C89" s="22" t="s">
        <v>262</v>
      </c>
      <c r="D89" s="144" t="s">
        <v>90</v>
      </c>
      <c r="E89" s="91" t="s">
        <v>39</v>
      </c>
      <c r="F89" s="26">
        <f t="shared" si="42"/>
        <v>32</v>
      </c>
      <c r="G89" s="26">
        <f t="shared" si="43"/>
        <v>32</v>
      </c>
      <c r="H89" s="45"/>
      <c r="I89" s="23" t="s">
        <v>1</v>
      </c>
      <c r="J89" s="23" t="s">
        <v>1</v>
      </c>
      <c r="K89" s="25"/>
      <c r="L89" s="45"/>
      <c r="M89" s="46">
        <v>0</v>
      </c>
      <c r="N89" s="46">
        <v>0</v>
      </c>
      <c r="O89" s="46">
        <v>2</v>
      </c>
      <c r="P89" s="46">
        <v>2</v>
      </c>
      <c r="Q89" s="46">
        <v>0</v>
      </c>
      <c r="R89" s="24">
        <f t="shared" si="41"/>
        <v>2</v>
      </c>
      <c r="S89" s="47"/>
      <c r="T89" s="47"/>
    </row>
    <row r="90" spans="1:20" ht="16.5" customHeight="1">
      <c r="A90" s="128"/>
      <c r="B90" s="360"/>
      <c r="C90" s="22" t="s">
        <v>82</v>
      </c>
      <c r="D90" s="144" t="s">
        <v>90</v>
      </c>
      <c r="E90" s="91" t="s">
        <v>39</v>
      </c>
      <c r="F90" s="26">
        <f t="shared" ref="F90" si="46">SUM(M90:Q90)*$F$1</f>
        <v>16</v>
      </c>
      <c r="G90" s="26">
        <f t="shared" ref="G90" si="47">F90</f>
        <v>16</v>
      </c>
      <c r="H90" s="85"/>
      <c r="I90" s="23" t="s">
        <v>1</v>
      </c>
      <c r="J90" s="23" t="s">
        <v>1</v>
      </c>
      <c r="K90" s="86"/>
      <c r="L90" s="85"/>
      <c r="M90" s="46">
        <v>0</v>
      </c>
      <c r="N90" s="46">
        <v>0</v>
      </c>
      <c r="O90" s="46">
        <v>2</v>
      </c>
      <c r="P90" s="46">
        <v>0</v>
      </c>
      <c r="Q90" s="46">
        <v>0</v>
      </c>
      <c r="R90" s="24">
        <f t="shared" si="41"/>
        <v>1</v>
      </c>
      <c r="S90" s="47"/>
      <c r="T90" s="47"/>
    </row>
    <row r="91" spans="1:20" ht="16.5" customHeight="1">
      <c r="A91" s="128"/>
      <c r="B91" s="360"/>
      <c r="C91" s="22" t="s">
        <v>104</v>
      </c>
      <c r="D91" s="144" t="s">
        <v>90</v>
      </c>
      <c r="E91" s="91" t="s">
        <v>39</v>
      </c>
      <c r="F91" s="241">
        <f t="shared" si="42"/>
        <v>64</v>
      </c>
      <c r="G91" s="241">
        <f t="shared" si="43"/>
        <v>64</v>
      </c>
      <c r="H91" s="241"/>
      <c r="I91" s="240" t="s">
        <v>1</v>
      </c>
      <c r="J91" s="240" t="s">
        <v>1</v>
      </c>
      <c r="K91" s="240"/>
      <c r="L91" s="240"/>
      <c r="M91" s="241">
        <v>2</v>
      </c>
      <c r="N91" s="241">
        <v>2</v>
      </c>
      <c r="O91" s="241">
        <v>2</v>
      </c>
      <c r="P91" s="241">
        <v>2</v>
      </c>
      <c r="Q91" s="241">
        <v>0</v>
      </c>
      <c r="R91" s="241">
        <f t="shared" si="41"/>
        <v>4</v>
      </c>
      <c r="S91" s="242"/>
      <c r="T91" s="47"/>
    </row>
    <row r="92" spans="1:20" ht="16.5" customHeight="1">
      <c r="A92" s="128"/>
      <c r="B92" s="360"/>
      <c r="C92" s="304" t="s">
        <v>259</v>
      </c>
      <c r="D92" s="354" t="s">
        <v>90</v>
      </c>
      <c r="E92" s="365" t="s">
        <v>39</v>
      </c>
      <c r="F92" s="348">
        <f>SUM(M92:Q92)*$F$1</f>
        <v>96</v>
      </c>
      <c r="G92" s="348">
        <f>F92</f>
        <v>96</v>
      </c>
      <c r="H92" s="334"/>
      <c r="I92" s="334" t="s">
        <v>0</v>
      </c>
      <c r="J92" s="334" t="s">
        <v>0</v>
      </c>
      <c r="K92" s="334"/>
      <c r="L92" s="334"/>
      <c r="M92" s="332">
        <v>6</v>
      </c>
      <c r="N92" s="332">
        <v>6</v>
      </c>
      <c r="O92" s="332">
        <v>0</v>
      </c>
      <c r="P92" s="332">
        <v>0</v>
      </c>
      <c r="Q92" s="332">
        <v>0</v>
      </c>
      <c r="R92" s="348">
        <f>F92/$F$2</f>
        <v>6</v>
      </c>
      <c r="S92" s="330"/>
      <c r="T92" s="47"/>
    </row>
    <row r="93" spans="1:20" ht="16.5" customHeight="1">
      <c r="A93" s="128"/>
      <c r="B93" s="360"/>
      <c r="C93" s="22" t="s">
        <v>260</v>
      </c>
      <c r="D93" s="355"/>
      <c r="E93" s="366"/>
      <c r="F93" s="353"/>
      <c r="G93" s="353"/>
      <c r="H93" s="335"/>
      <c r="I93" s="335"/>
      <c r="J93" s="335"/>
      <c r="K93" s="335"/>
      <c r="L93" s="335"/>
      <c r="M93" s="333"/>
      <c r="N93" s="333"/>
      <c r="O93" s="333"/>
      <c r="P93" s="333"/>
      <c r="Q93" s="333"/>
      <c r="R93" s="350"/>
      <c r="S93" s="331"/>
      <c r="T93" s="146"/>
    </row>
    <row r="94" spans="1:20" ht="16.5" customHeight="1">
      <c r="A94" s="128"/>
      <c r="B94" s="360"/>
      <c r="C94" s="22" t="s">
        <v>257</v>
      </c>
      <c r="D94" s="356" t="s">
        <v>90</v>
      </c>
      <c r="E94" s="365" t="s">
        <v>39</v>
      </c>
      <c r="F94" s="348">
        <f>SUM(M94:Q94)*$F$1</f>
        <v>96</v>
      </c>
      <c r="G94" s="348">
        <f>F94</f>
        <v>96</v>
      </c>
      <c r="H94" s="334"/>
      <c r="I94" s="334" t="s">
        <v>0</v>
      </c>
      <c r="J94" s="334" t="s">
        <v>0</v>
      </c>
      <c r="K94" s="334"/>
      <c r="L94" s="334"/>
      <c r="M94" s="332">
        <v>0</v>
      </c>
      <c r="N94" s="332">
        <v>0</v>
      </c>
      <c r="O94" s="332">
        <v>6</v>
      </c>
      <c r="P94" s="332">
        <v>6</v>
      </c>
      <c r="Q94" s="332">
        <v>0</v>
      </c>
      <c r="R94" s="348">
        <f>F94/$F$2</f>
        <v>6</v>
      </c>
      <c r="S94" s="330"/>
      <c r="T94" s="47"/>
    </row>
    <row r="95" spans="1:20" ht="16.5" customHeight="1" thickBot="1">
      <c r="A95" s="128"/>
      <c r="B95" s="360"/>
      <c r="C95" s="22" t="s">
        <v>258</v>
      </c>
      <c r="D95" s="355"/>
      <c r="E95" s="366"/>
      <c r="F95" s="353"/>
      <c r="G95" s="353"/>
      <c r="H95" s="335"/>
      <c r="I95" s="335"/>
      <c r="J95" s="335"/>
      <c r="K95" s="335"/>
      <c r="L95" s="335"/>
      <c r="M95" s="333"/>
      <c r="N95" s="333"/>
      <c r="O95" s="333"/>
      <c r="P95" s="333"/>
      <c r="Q95" s="333"/>
      <c r="R95" s="350"/>
      <c r="S95" s="331"/>
      <c r="T95" s="146"/>
    </row>
    <row r="96" spans="1:20" ht="16.5" customHeight="1" thickBot="1">
      <c r="A96" s="128"/>
      <c r="B96" s="361"/>
      <c r="C96" s="17" t="s">
        <v>11</v>
      </c>
      <c r="D96" s="145"/>
      <c r="E96" s="4"/>
      <c r="F96" s="11">
        <f>SUM(F77:F95)</f>
        <v>704</v>
      </c>
      <c r="G96" s="11">
        <f>SUM(G77:G95)</f>
        <v>960</v>
      </c>
      <c r="H96" s="94">
        <f>SUMIF(E77:E95,"必須",G77:G95)</f>
        <v>64</v>
      </c>
      <c r="I96" s="95">
        <f>SUMIF(E77:E95,"選必",G77:G95)</f>
        <v>0</v>
      </c>
      <c r="J96" s="96">
        <f>SUMIF(E77:E95,"選択",G77:G95)</f>
        <v>896</v>
      </c>
      <c r="K96" s="12"/>
      <c r="L96" s="12"/>
      <c r="M96" s="11">
        <f t="shared" ref="M96:R96" si="48">SUM(M77:M95)</f>
        <v>22</v>
      </c>
      <c r="N96" s="11">
        <f t="shared" si="48"/>
        <v>24</v>
      </c>
      <c r="O96" s="11">
        <f t="shared" si="48"/>
        <v>22</v>
      </c>
      <c r="P96" s="11">
        <f t="shared" si="48"/>
        <v>20</v>
      </c>
      <c r="Q96" s="11">
        <f t="shared" si="48"/>
        <v>0</v>
      </c>
      <c r="R96" s="11">
        <f t="shared" si="48"/>
        <v>42</v>
      </c>
      <c r="S96" s="47"/>
      <c r="T96" s="47"/>
    </row>
    <row r="97" spans="1:20" ht="16.5" customHeight="1">
      <c r="A97" s="128"/>
      <c r="B97" s="357" t="s">
        <v>42</v>
      </c>
      <c r="C97" s="19" t="s">
        <v>105</v>
      </c>
      <c r="D97" s="142" t="s">
        <v>89</v>
      </c>
      <c r="E97" s="89" t="s">
        <v>27</v>
      </c>
      <c r="F97" s="30">
        <f>SUM(M97:Q97)*$F$1</f>
        <v>64</v>
      </c>
      <c r="G97" s="30">
        <f>F97</f>
        <v>64</v>
      </c>
      <c r="H97" s="29" t="s">
        <v>44</v>
      </c>
      <c r="I97" s="20"/>
      <c r="J97" s="20" t="s">
        <v>44</v>
      </c>
      <c r="K97" s="29"/>
      <c r="L97" s="29"/>
      <c r="M97" s="30">
        <v>2</v>
      </c>
      <c r="N97" s="30">
        <v>2</v>
      </c>
      <c r="O97" s="30">
        <v>2</v>
      </c>
      <c r="P97" s="30">
        <v>2</v>
      </c>
      <c r="Q97" s="30">
        <v>0</v>
      </c>
      <c r="R97" s="106">
        <f>F97/$F$2/2</f>
        <v>2</v>
      </c>
      <c r="S97" s="47"/>
      <c r="T97" s="47"/>
    </row>
    <row r="98" spans="1:20" ht="16.5" customHeight="1" thickBot="1">
      <c r="A98" s="128"/>
      <c r="B98" s="358"/>
      <c r="C98" s="141" t="s">
        <v>175</v>
      </c>
      <c r="D98" s="148" t="s">
        <v>89</v>
      </c>
      <c r="E98" s="210" t="s">
        <v>43</v>
      </c>
      <c r="F98" s="109">
        <f>SUM(M98:Q98)*$F$1</f>
        <v>64</v>
      </c>
      <c r="G98" s="109">
        <f>F98</f>
        <v>64</v>
      </c>
      <c r="H98" s="86" t="s">
        <v>41</v>
      </c>
      <c r="I98" s="86"/>
      <c r="J98" s="86" t="s">
        <v>41</v>
      </c>
      <c r="K98" s="86"/>
      <c r="L98" s="86"/>
      <c r="M98" s="109">
        <v>2</v>
      </c>
      <c r="N98" s="109">
        <v>2</v>
      </c>
      <c r="O98" s="109">
        <v>2</v>
      </c>
      <c r="P98" s="109">
        <v>2</v>
      </c>
      <c r="Q98" s="109">
        <v>0</v>
      </c>
      <c r="R98" s="150">
        <f t="shared" ref="R98:R104" si="49">F98/$F$2</f>
        <v>4</v>
      </c>
      <c r="S98" s="47"/>
      <c r="T98" s="47"/>
    </row>
    <row r="99" spans="1:20" ht="16.5" customHeight="1">
      <c r="A99" s="128"/>
      <c r="B99" s="358"/>
      <c r="C99" s="19" t="s">
        <v>229</v>
      </c>
      <c r="D99" s="142" t="s">
        <v>90</v>
      </c>
      <c r="E99" s="153" t="s">
        <v>39</v>
      </c>
      <c r="F99" s="30">
        <f t="shared" ref="F99:F104" si="50">SUM(M99:Q99)*$F$1</f>
        <v>16</v>
      </c>
      <c r="G99" s="30">
        <f t="shared" ref="G99:G102" si="51">F99</f>
        <v>16</v>
      </c>
      <c r="H99" s="29"/>
      <c r="I99" s="29" t="s">
        <v>1</v>
      </c>
      <c r="J99" s="29" t="s">
        <v>1</v>
      </c>
      <c r="K99" s="29"/>
      <c r="L99" s="29"/>
      <c r="M99" s="30">
        <v>2</v>
      </c>
      <c r="N99" s="30">
        <v>0</v>
      </c>
      <c r="O99" s="30">
        <v>0</v>
      </c>
      <c r="P99" s="30">
        <v>0</v>
      </c>
      <c r="Q99" s="30">
        <v>0</v>
      </c>
      <c r="R99" s="21">
        <f t="shared" si="49"/>
        <v>1</v>
      </c>
      <c r="S99" s="47"/>
      <c r="T99" s="47"/>
    </row>
    <row r="100" spans="1:20" ht="16.5" customHeight="1">
      <c r="A100" s="128"/>
      <c r="B100" s="358"/>
      <c r="C100" s="43" t="s">
        <v>230</v>
      </c>
      <c r="D100" s="143" t="s">
        <v>90</v>
      </c>
      <c r="E100" s="92" t="s">
        <v>39</v>
      </c>
      <c r="F100" s="26">
        <f t="shared" si="50"/>
        <v>16</v>
      </c>
      <c r="G100" s="26">
        <f t="shared" si="51"/>
        <v>16</v>
      </c>
      <c r="H100" s="45"/>
      <c r="I100" s="45" t="s">
        <v>1</v>
      </c>
      <c r="J100" s="45" t="s">
        <v>1</v>
      </c>
      <c r="K100" s="45"/>
      <c r="L100" s="45"/>
      <c r="M100" s="46">
        <v>0</v>
      </c>
      <c r="N100" s="46">
        <v>2</v>
      </c>
      <c r="O100" s="46">
        <v>0</v>
      </c>
      <c r="P100" s="46">
        <v>0</v>
      </c>
      <c r="Q100" s="46">
        <v>0</v>
      </c>
      <c r="R100" s="24">
        <f t="shared" si="49"/>
        <v>1</v>
      </c>
      <c r="S100" s="47"/>
      <c r="T100" s="47"/>
    </row>
    <row r="101" spans="1:20" ht="16.5" customHeight="1">
      <c r="A101" s="128"/>
      <c r="B101" s="358"/>
      <c r="C101" s="43" t="s">
        <v>176</v>
      </c>
      <c r="D101" s="143" t="s">
        <v>90</v>
      </c>
      <c r="E101" s="92" t="s">
        <v>39</v>
      </c>
      <c r="F101" s="26">
        <f t="shared" si="50"/>
        <v>16</v>
      </c>
      <c r="G101" s="26">
        <f t="shared" si="51"/>
        <v>16</v>
      </c>
      <c r="H101" s="45"/>
      <c r="I101" s="45" t="s">
        <v>1</v>
      </c>
      <c r="J101" s="45" t="s">
        <v>1</v>
      </c>
      <c r="K101" s="45"/>
      <c r="L101" s="45"/>
      <c r="M101" s="46">
        <v>0</v>
      </c>
      <c r="N101" s="46">
        <v>0</v>
      </c>
      <c r="O101" s="46">
        <v>2</v>
      </c>
      <c r="P101" s="46">
        <v>0</v>
      </c>
      <c r="Q101" s="46">
        <v>0</v>
      </c>
      <c r="R101" s="24">
        <f t="shared" si="49"/>
        <v>1</v>
      </c>
      <c r="S101" s="47"/>
      <c r="T101" s="47"/>
    </row>
    <row r="102" spans="1:20" ht="16.5" customHeight="1">
      <c r="A102" s="128"/>
      <c r="B102" s="358"/>
      <c r="C102" s="43" t="s">
        <v>193</v>
      </c>
      <c r="D102" s="143" t="s">
        <v>90</v>
      </c>
      <c r="E102" s="92" t="s">
        <v>39</v>
      </c>
      <c r="F102" s="26">
        <f>SUM(M102:Q102)*$F$1</f>
        <v>16</v>
      </c>
      <c r="G102" s="26">
        <f t="shared" si="51"/>
        <v>16</v>
      </c>
      <c r="H102" s="45"/>
      <c r="I102" s="45" t="s">
        <v>1</v>
      </c>
      <c r="J102" s="45" t="s">
        <v>194</v>
      </c>
      <c r="K102" s="45"/>
      <c r="L102" s="45"/>
      <c r="M102" s="46">
        <v>0</v>
      </c>
      <c r="N102" s="46">
        <v>0</v>
      </c>
      <c r="O102" s="46">
        <v>0</v>
      </c>
      <c r="P102" s="46">
        <v>2</v>
      </c>
      <c r="Q102" s="46">
        <v>0</v>
      </c>
      <c r="R102" s="24">
        <f t="shared" si="49"/>
        <v>1</v>
      </c>
      <c r="S102" s="47"/>
      <c r="T102" s="47"/>
    </row>
    <row r="103" spans="1:20" ht="16.5" customHeight="1">
      <c r="A103" s="128"/>
      <c r="B103" s="358"/>
      <c r="C103" s="43" t="s">
        <v>185</v>
      </c>
      <c r="D103" s="143" t="s">
        <v>90</v>
      </c>
      <c r="E103" s="92" t="s">
        <v>39</v>
      </c>
      <c r="F103" s="46">
        <f t="shared" si="50"/>
        <v>64</v>
      </c>
      <c r="G103" s="209">
        <f>F103*$F$3</f>
        <v>192</v>
      </c>
      <c r="H103" s="45"/>
      <c r="I103" s="45" t="s">
        <v>1</v>
      </c>
      <c r="J103" s="45" t="s">
        <v>1</v>
      </c>
      <c r="K103" s="45"/>
      <c r="L103" s="45"/>
      <c r="M103" s="46">
        <v>4</v>
      </c>
      <c r="N103" s="46">
        <v>4</v>
      </c>
      <c r="O103" s="46">
        <v>0</v>
      </c>
      <c r="P103" s="46">
        <v>0</v>
      </c>
      <c r="Q103" s="46">
        <v>0</v>
      </c>
      <c r="R103" s="60">
        <f t="shared" si="49"/>
        <v>4</v>
      </c>
      <c r="S103" s="47"/>
      <c r="T103" s="47"/>
    </row>
    <row r="104" spans="1:20" ht="16.5" customHeight="1">
      <c r="A104" s="128"/>
      <c r="B104" s="358"/>
      <c r="C104" s="22" t="s">
        <v>186</v>
      </c>
      <c r="D104" s="143" t="s">
        <v>90</v>
      </c>
      <c r="E104" s="92" t="s">
        <v>39</v>
      </c>
      <c r="F104" s="26">
        <f t="shared" si="50"/>
        <v>64</v>
      </c>
      <c r="G104" s="84">
        <f>F104*$F$3</f>
        <v>192</v>
      </c>
      <c r="H104" s="45"/>
      <c r="I104" s="45" t="s">
        <v>1</v>
      </c>
      <c r="J104" s="45" t="s">
        <v>1</v>
      </c>
      <c r="K104" s="45"/>
      <c r="L104" s="45"/>
      <c r="M104" s="46">
        <v>0</v>
      </c>
      <c r="N104" s="46">
        <v>0</v>
      </c>
      <c r="O104" s="46">
        <v>4</v>
      </c>
      <c r="P104" s="46">
        <v>4</v>
      </c>
      <c r="Q104" s="46">
        <v>0</v>
      </c>
      <c r="R104" s="24">
        <f t="shared" si="49"/>
        <v>4</v>
      </c>
      <c r="S104" s="47"/>
      <c r="T104" s="47"/>
    </row>
    <row r="105" spans="1:20" ht="16.5" customHeight="1">
      <c r="A105" s="128"/>
      <c r="B105" s="358"/>
      <c r="C105" s="22" t="s">
        <v>117</v>
      </c>
      <c r="D105" s="143" t="s">
        <v>90</v>
      </c>
      <c r="E105" s="92" t="s">
        <v>39</v>
      </c>
      <c r="F105" s="26">
        <f t="shared" ref="F105" si="52">SUM(M105:Q105)*$F$1</f>
        <v>32</v>
      </c>
      <c r="G105" s="24">
        <f>F105</f>
        <v>32</v>
      </c>
      <c r="H105" s="85"/>
      <c r="I105" s="45" t="s">
        <v>1</v>
      </c>
      <c r="J105" s="85"/>
      <c r="K105" s="45" t="s">
        <v>1</v>
      </c>
      <c r="L105" s="85" t="s">
        <v>118</v>
      </c>
      <c r="M105" s="87">
        <v>0</v>
      </c>
      <c r="N105" s="87">
        <v>0</v>
      </c>
      <c r="O105" s="87">
        <v>0</v>
      </c>
      <c r="P105" s="87">
        <v>0</v>
      </c>
      <c r="Q105" s="87">
        <v>4</v>
      </c>
      <c r="R105" s="163">
        <f>F105/$F$2/2</f>
        <v>1</v>
      </c>
      <c r="S105" s="47"/>
      <c r="T105" s="47"/>
    </row>
    <row r="106" spans="1:20" ht="16.5" customHeight="1">
      <c r="A106" s="128"/>
      <c r="B106" s="358"/>
      <c r="C106" s="22" t="s">
        <v>243</v>
      </c>
      <c r="D106" s="237" t="s">
        <v>90</v>
      </c>
      <c r="E106" s="365" t="s">
        <v>39</v>
      </c>
      <c r="F106" s="348">
        <f>SUM(M106:Q106)*$F$1</f>
        <v>384</v>
      </c>
      <c r="G106" s="348">
        <f t="shared" ref="G106" si="53">F106</f>
        <v>384</v>
      </c>
      <c r="H106" s="348"/>
      <c r="I106" s="334" t="s">
        <v>0</v>
      </c>
      <c r="J106" s="334"/>
      <c r="K106" s="334" t="s">
        <v>0</v>
      </c>
      <c r="L106" s="334"/>
      <c r="M106" s="348">
        <v>12</v>
      </c>
      <c r="N106" s="348">
        <v>12</v>
      </c>
      <c r="O106" s="348">
        <v>12</v>
      </c>
      <c r="P106" s="348">
        <v>12</v>
      </c>
      <c r="Q106" s="348">
        <v>0</v>
      </c>
      <c r="R106" s="351">
        <f>F106/$F$2/3*2</f>
        <v>16</v>
      </c>
      <c r="S106" s="47"/>
      <c r="T106" s="47"/>
    </row>
    <row r="107" spans="1:20" ht="16.5" customHeight="1" thickBot="1">
      <c r="A107" s="128"/>
      <c r="B107" s="358"/>
      <c r="C107" s="141" t="s">
        <v>279</v>
      </c>
      <c r="D107" s="148"/>
      <c r="E107" s="367"/>
      <c r="F107" s="349"/>
      <c r="G107" s="349"/>
      <c r="H107" s="349"/>
      <c r="I107" s="343"/>
      <c r="J107" s="343"/>
      <c r="K107" s="343"/>
      <c r="L107" s="343"/>
      <c r="M107" s="349"/>
      <c r="N107" s="349"/>
      <c r="O107" s="349"/>
      <c r="P107" s="349"/>
      <c r="Q107" s="349"/>
      <c r="R107" s="352"/>
      <c r="S107" s="47"/>
      <c r="T107" s="47"/>
    </row>
    <row r="108" spans="1:20" ht="16.5" customHeight="1" thickBot="1">
      <c r="A108" s="128"/>
      <c r="B108" s="359"/>
      <c r="C108" s="33" t="s">
        <v>11</v>
      </c>
      <c r="D108" s="157"/>
      <c r="E108" s="5"/>
      <c r="F108" s="11">
        <f>SUM(F97:F106)</f>
        <v>736</v>
      </c>
      <c r="G108" s="11">
        <f>SUM(G97:G106)</f>
        <v>992</v>
      </c>
      <c r="H108" s="94">
        <f>SUMIF(E97:E106,"必須",G97:G106)</f>
        <v>128</v>
      </c>
      <c r="I108" s="95">
        <f>SUMIF(E97:E106,"選必",G97:G106)</f>
        <v>0</v>
      </c>
      <c r="J108" s="96">
        <f>SUMIF(E97:E106,"選択",G97:G106)</f>
        <v>864</v>
      </c>
      <c r="K108" s="12"/>
      <c r="L108" s="12"/>
      <c r="M108" s="11">
        <f t="shared" ref="M108:R108" si="54">SUM(M97:M106)</f>
        <v>22</v>
      </c>
      <c r="N108" s="11">
        <f t="shared" si="54"/>
        <v>22</v>
      </c>
      <c r="O108" s="11">
        <f t="shared" si="54"/>
        <v>22</v>
      </c>
      <c r="P108" s="11">
        <f t="shared" si="54"/>
        <v>22</v>
      </c>
      <c r="Q108" s="11">
        <f t="shared" si="54"/>
        <v>4</v>
      </c>
      <c r="R108" s="11">
        <f t="shared" si="54"/>
        <v>35</v>
      </c>
      <c r="S108" s="47"/>
      <c r="T108" s="47"/>
    </row>
    <row r="109" spans="1:20" ht="16.5" customHeight="1" thickBot="1">
      <c r="A109" s="128"/>
      <c r="B109" s="55"/>
      <c r="C109" s="48"/>
      <c r="D109" s="48"/>
      <c r="E109" s="13"/>
      <c r="F109" s="13"/>
      <c r="G109" s="13"/>
      <c r="H109" s="47"/>
      <c r="I109" s="47"/>
      <c r="J109" s="47"/>
      <c r="K109" s="47"/>
      <c r="L109" s="47"/>
      <c r="M109" s="13"/>
      <c r="N109" s="13"/>
      <c r="O109" s="13"/>
      <c r="P109" s="13"/>
      <c r="Q109" s="13"/>
      <c r="R109" s="13"/>
      <c r="S109" s="47"/>
      <c r="T109" s="47"/>
    </row>
    <row r="110" spans="1:20" ht="16.5" customHeight="1" thickBot="1">
      <c r="A110" s="128"/>
      <c r="B110" s="128"/>
      <c r="C110" s="138"/>
      <c r="D110" s="138"/>
      <c r="E110" s="107"/>
      <c r="F110" s="107"/>
      <c r="G110" s="107"/>
      <c r="H110" s="107"/>
      <c r="I110" s="4" t="s">
        <v>12</v>
      </c>
      <c r="J110" s="336" t="s">
        <v>8</v>
      </c>
      <c r="K110" s="337"/>
      <c r="L110" s="338" t="s">
        <v>45</v>
      </c>
      <c r="M110" s="339"/>
      <c r="N110" s="112" t="s">
        <v>46</v>
      </c>
      <c r="O110" s="113"/>
      <c r="P110" s="186"/>
      <c r="Q110" s="114"/>
      <c r="R110" s="186"/>
      <c r="S110" s="245"/>
      <c r="T110" s="36"/>
    </row>
    <row r="111" spans="1:20" ht="16.5" customHeight="1">
      <c r="A111" s="128"/>
      <c r="B111" s="244"/>
      <c r="C111" s="138"/>
      <c r="D111" s="138"/>
      <c r="E111" s="249"/>
      <c r="F111" s="250"/>
      <c r="G111" s="250"/>
      <c r="H111" s="107"/>
      <c r="I111" s="7" t="s">
        <v>13</v>
      </c>
      <c r="J111" s="251">
        <f>SUMIF(H57:H75,"○",G57:G75)</f>
        <v>112</v>
      </c>
      <c r="K111" s="252">
        <f>J111/N111</f>
        <v>0.11864406779661017</v>
      </c>
      <c r="L111" s="115">
        <f>SUMIF(I57:I75,"○",G57:G75)</f>
        <v>832</v>
      </c>
      <c r="M111" s="116">
        <f>L111/N111</f>
        <v>0.88135593220338981</v>
      </c>
      <c r="N111" s="117">
        <f>G76</f>
        <v>944</v>
      </c>
      <c r="O111" s="118"/>
      <c r="P111" s="187"/>
      <c r="Q111" s="119"/>
      <c r="R111" s="187"/>
      <c r="S111" s="245"/>
      <c r="T111" s="36"/>
    </row>
    <row r="112" spans="1:20" ht="16.5" customHeight="1">
      <c r="A112" s="128"/>
      <c r="B112" s="128"/>
      <c r="C112" s="138"/>
      <c r="D112" s="138"/>
      <c r="E112" s="249"/>
      <c r="F112" s="250"/>
      <c r="G112" s="250"/>
      <c r="H112" s="107"/>
      <c r="I112" s="8" t="s">
        <v>14</v>
      </c>
      <c r="J112" s="131">
        <f>SUMIF(H77:H95,"○",G77:G95)</f>
        <v>144</v>
      </c>
      <c r="K112" s="258">
        <f>J112/N112</f>
        <v>0.15</v>
      </c>
      <c r="L112" s="129">
        <f>SUMIF(I77:I95,"○",G77:G95)</f>
        <v>816</v>
      </c>
      <c r="M112" s="130">
        <f>L112/N112</f>
        <v>0.85</v>
      </c>
      <c r="N112" s="131">
        <f>G96</f>
        <v>960</v>
      </c>
      <c r="O112" s="118"/>
      <c r="P112" s="187"/>
      <c r="Q112" s="119"/>
      <c r="R112" s="187"/>
      <c r="S112" s="245"/>
      <c r="T112" s="36"/>
    </row>
    <row r="113" spans="1:20" ht="16.5" customHeight="1" thickBot="1">
      <c r="A113" s="128"/>
      <c r="B113" s="128"/>
      <c r="C113" s="138"/>
      <c r="D113" s="138"/>
      <c r="E113" s="249"/>
      <c r="F113" s="250"/>
      <c r="G113" s="250"/>
      <c r="H113" s="107"/>
      <c r="I113" s="9" t="s">
        <v>17</v>
      </c>
      <c r="J113" s="134">
        <f>SUMIF(H97:H106,"○",G97:G106)</f>
        <v>128</v>
      </c>
      <c r="K113" s="259">
        <f>J113/N113</f>
        <v>0.12903225806451613</v>
      </c>
      <c r="L113" s="132">
        <f>SUMIF(I97:I106,"○",G97:G106)</f>
        <v>864</v>
      </c>
      <c r="M113" s="133">
        <f>L113/N113</f>
        <v>0.87096774193548387</v>
      </c>
      <c r="N113" s="134">
        <f>G108</f>
        <v>992</v>
      </c>
      <c r="O113" s="118"/>
      <c r="P113" s="187"/>
      <c r="Q113" s="119"/>
      <c r="R113" s="187"/>
      <c r="S113" s="245"/>
      <c r="T113" s="36"/>
    </row>
    <row r="114" spans="1:20" ht="16.5" customHeight="1" thickBot="1">
      <c r="A114" s="128"/>
      <c r="B114" s="128"/>
      <c r="C114" s="138"/>
      <c r="D114" s="138"/>
      <c r="E114" s="249"/>
      <c r="F114" s="250"/>
      <c r="G114" s="250"/>
      <c r="H114" s="107"/>
      <c r="I114" s="52" t="s">
        <v>11</v>
      </c>
      <c r="J114" s="137">
        <f>SUM(J111:J113)</f>
        <v>384</v>
      </c>
      <c r="K114" s="260">
        <f>J114/N114</f>
        <v>0.13259668508287292</v>
      </c>
      <c r="L114" s="135">
        <f>SUM(L111:L113)</f>
        <v>2512</v>
      </c>
      <c r="M114" s="136">
        <f>L114/N114</f>
        <v>0.86740331491712708</v>
      </c>
      <c r="N114" s="137">
        <f>SUM(N111:N113)</f>
        <v>2896</v>
      </c>
      <c r="O114" s="118"/>
      <c r="P114" s="187"/>
      <c r="Q114" s="119"/>
      <c r="R114" s="187"/>
      <c r="S114" s="245"/>
      <c r="T114" s="36"/>
    </row>
    <row r="115" spans="1:20" ht="16.5" customHeight="1">
      <c r="A115" s="128"/>
      <c r="B115" s="128"/>
      <c r="C115" s="139"/>
      <c r="D115" s="139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245"/>
      <c r="T115" s="36"/>
    </row>
    <row r="116" spans="1:20" ht="21">
      <c r="A116" s="243"/>
      <c r="B116" s="243" t="s">
        <v>72</v>
      </c>
      <c r="C116" s="139"/>
      <c r="D116" s="139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245"/>
      <c r="T116" s="36"/>
    </row>
    <row r="117" spans="1:20" ht="13.8" thickBot="1">
      <c r="A117" s="128"/>
      <c r="B117" s="3"/>
      <c r="C117" s="16"/>
      <c r="D117" s="1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56"/>
      <c r="T117" s="56"/>
    </row>
    <row r="118" spans="1:20" ht="18" customHeight="1" thickBot="1">
      <c r="A118" s="128"/>
      <c r="B118" s="344" t="s">
        <v>2</v>
      </c>
      <c r="C118" s="363" t="s">
        <v>3</v>
      </c>
      <c r="D118" s="368" t="s">
        <v>88</v>
      </c>
      <c r="E118" s="344" t="s">
        <v>4</v>
      </c>
      <c r="F118" s="370" t="s">
        <v>48</v>
      </c>
      <c r="G118" s="370" t="s">
        <v>49</v>
      </c>
      <c r="H118" s="340" t="s">
        <v>5</v>
      </c>
      <c r="I118" s="342"/>
      <c r="J118" s="340" t="s">
        <v>6</v>
      </c>
      <c r="K118" s="342"/>
      <c r="L118" s="346" t="s">
        <v>26</v>
      </c>
      <c r="M118" s="340" t="s">
        <v>7</v>
      </c>
      <c r="N118" s="341"/>
      <c r="O118" s="341"/>
      <c r="P118" s="341"/>
      <c r="Q118" s="342"/>
      <c r="R118" s="344" t="s">
        <v>35</v>
      </c>
      <c r="S118" s="57"/>
      <c r="T118" s="57"/>
    </row>
    <row r="119" spans="1:20" ht="18" customHeight="1" thickBot="1">
      <c r="A119" s="128"/>
      <c r="B119" s="345"/>
      <c r="C119" s="364"/>
      <c r="D119" s="369"/>
      <c r="E119" s="345"/>
      <c r="F119" s="371"/>
      <c r="G119" s="371"/>
      <c r="H119" s="246" t="s">
        <v>8</v>
      </c>
      <c r="I119" s="246" t="s">
        <v>9</v>
      </c>
      <c r="J119" s="247" t="s">
        <v>29</v>
      </c>
      <c r="K119" s="247" t="s">
        <v>30</v>
      </c>
      <c r="L119" s="347"/>
      <c r="M119" s="10" t="s">
        <v>22</v>
      </c>
      <c r="N119" s="10" t="s">
        <v>23</v>
      </c>
      <c r="O119" s="10" t="s">
        <v>24</v>
      </c>
      <c r="P119" s="10" t="s">
        <v>25</v>
      </c>
      <c r="Q119" s="10" t="s">
        <v>116</v>
      </c>
      <c r="R119" s="345"/>
      <c r="S119" s="248"/>
      <c r="T119" s="58"/>
    </row>
    <row r="120" spans="1:20" ht="16.5" customHeight="1">
      <c r="A120" s="128"/>
      <c r="B120" s="360" t="s">
        <v>73</v>
      </c>
      <c r="C120" s="19" t="s">
        <v>36</v>
      </c>
      <c r="D120" s="142" t="s">
        <v>89</v>
      </c>
      <c r="E120" s="89" t="s">
        <v>27</v>
      </c>
      <c r="F120" s="21">
        <f>SUM(M120:Q120)*$F$1</f>
        <v>64</v>
      </c>
      <c r="G120" s="21">
        <f>F120</f>
        <v>64</v>
      </c>
      <c r="H120" s="20" t="s">
        <v>0</v>
      </c>
      <c r="I120" s="20"/>
      <c r="J120" s="20" t="s">
        <v>0</v>
      </c>
      <c r="K120" s="20"/>
      <c r="L120" s="20"/>
      <c r="M120" s="21">
        <v>2</v>
      </c>
      <c r="N120" s="21">
        <v>2</v>
      </c>
      <c r="O120" s="21">
        <v>2</v>
      </c>
      <c r="P120" s="21">
        <v>2</v>
      </c>
      <c r="Q120" s="21">
        <v>0</v>
      </c>
      <c r="R120" s="106">
        <f>F120/$F$2/2</f>
        <v>2</v>
      </c>
      <c r="S120" s="47"/>
      <c r="T120" s="47"/>
    </row>
    <row r="121" spans="1:20" ht="16.5" customHeight="1">
      <c r="A121" s="128"/>
      <c r="B121" s="360"/>
      <c r="C121" s="43" t="s">
        <v>85</v>
      </c>
      <c r="D121" s="143" t="s">
        <v>89</v>
      </c>
      <c r="E121" s="91" t="s">
        <v>39</v>
      </c>
      <c r="F121" s="24">
        <f>SUM(M121:Q121)*$F$1</f>
        <v>16</v>
      </c>
      <c r="G121" s="24">
        <f t="shared" ref="G121" si="55">F121</f>
        <v>16</v>
      </c>
      <c r="H121" s="44" t="s">
        <v>0</v>
      </c>
      <c r="I121" s="44"/>
      <c r="J121" s="23" t="s">
        <v>1</v>
      </c>
      <c r="K121" s="44"/>
      <c r="L121" s="44"/>
      <c r="M121" s="60">
        <v>2</v>
      </c>
      <c r="N121" s="60">
        <v>0</v>
      </c>
      <c r="O121" s="60">
        <v>0</v>
      </c>
      <c r="P121" s="60">
        <v>0</v>
      </c>
      <c r="Q121" s="60">
        <v>0</v>
      </c>
      <c r="R121" s="24">
        <f t="shared" ref="R121:R138" si="56">F121/$F$2</f>
        <v>1</v>
      </c>
      <c r="S121" s="47"/>
      <c r="T121" s="47"/>
    </row>
    <row r="122" spans="1:20" ht="16.5" customHeight="1" thickBot="1">
      <c r="A122" s="128"/>
      <c r="B122" s="360"/>
      <c r="C122" s="43" t="s">
        <v>16</v>
      </c>
      <c r="D122" s="143" t="s">
        <v>89</v>
      </c>
      <c r="E122" s="91" t="s">
        <v>39</v>
      </c>
      <c r="F122" s="24">
        <f>SUM(M122:Q122)*$F$1</f>
        <v>32</v>
      </c>
      <c r="G122" s="24">
        <f t="shared" ref="G122:G128" si="57">F122</f>
        <v>32</v>
      </c>
      <c r="H122" s="44" t="s">
        <v>0</v>
      </c>
      <c r="I122" s="44"/>
      <c r="J122" s="23" t="s">
        <v>1</v>
      </c>
      <c r="K122" s="44"/>
      <c r="L122" s="44"/>
      <c r="M122" s="60">
        <v>0</v>
      </c>
      <c r="N122" s="60">
        <v>2</v>
      </c>
      <c r="O122" s="60">
        <v>2</v>
      </c>
      <c r="P122" s="60">
        <v>0</v>
      </c>
      <c r="Q122" s="60">
        <v>0</v>
      </c>
      <c r="R122" s="24">
        <f t="shared" si="56"/>
        <v>2</v>
      </c>
      <c r="S122" s="47"/>
      <c r="T122" s="47"/>
    </row>
    <row r="123" spans="1:20" ht="16.5" customHeight="1">
      <c r="A123" s="128"/>
      <c r="B123" s="360"/>
      <c r="C123" s="205" t="s">
        <v>63</v>
      </c>
      <c r="D123" s="142" t="s">
        <v>90</v>
      </c>
      <c r="E123" s="206" t="s">
        <v>28</v>
      </c>
      <c r="F123" s="207">
        <f t="shared" ref="F123:F126" si="58">SUM(M123:Q123)*$F$1</f>
        <v>16</v>
      </c>
      <c r="G123" s="207">
        <f t="shared" si="57"/>
        <v>16</v>
      </c>
      <c r="H123" s="20"/>
      <c r="I123" s="20" t="s">
        <v>1</v>
      </c>
      <c r="J123" s="20" t="s">
        <v>1</v>
      </c>
      <c r="K123" s="208"/>
      <c r="L123" s="208"/>
      <c r="M123" s="207">
        <v>2</v>
      </c>
      <c r="N123" s="207">
        <v>0</v>
      </c>
      <c r="O123" s="207">
        <v>0</v>
      </c>
      <c r="P123" s="207">
        <v>0</v>
      </c>
      <c r="Q123" s="207">
        <v>0</v>
      </c>
      <c r="R123" s="207">
        <f t="shared" si="56"/>
        <v>1</v>
      </c>
      <c r="S123" s="47"/>
      <c r="T123" s="47"/>
    </row>
    <row r="124" spans="1:20" ht="16.5" customHeight="1">
      <c r="A124" s="128"/>
      <c r="B124" s="360"/>
      <c r="C124" s="43" t="s">
        <v>323</v>
      </c>
      <c r="D124" s="143" t="s">
        <v>90</v>
      </c>
      <c r="E124" s="91" t="s">
        <v>39</v>
      </c>
      <c r="F124" s="24">
        <f t="shared" si="58"/>
        <v>16</v>
      </c>
      <c r="G124" s="24">
        <f t="shared" si="57"/>
        <v>16</v>
      </c>
      <c r="H124" s="44"/>
      <c r="I124" s="44" t="s">
        <v>1</v>
      </c>
      <c r="J124" s="44" t="s">
        <v>1</v>
      </c>
      <c r="K124" s="44"/>
      <c r="L124" s="44"/>
      <c r="M124" s="60">
        <v>0</v>
      </c>
      <c r="N124" s="60">
        <v>2</v>
      </c>
      <c r="O124" s="60">
        <v>0</v>
      </c>
      <c r="P124" s="60">
        <v>0</v>
      </c>
      <c r="Q124" s="60">
        <v>0</v>
      </c>
      <c r="R124" s="24">
        <f t="shared" si="56"/>
        <v>1</v>
      </c>
      <c r="S124" s="47"/>
      <c r="T124" s="47"/>
    </row>
    <row r="125" spans="1:20" ht="16.5" customHeight="1">
      <c r="A125" s="128"/>
      <c r="B125" s="360"/>
      <c r="C125" s="43" t="s">
        <v>324</v>
      </c>
      <c r="D125" s="143" t="s">
        <v>90</v>
      </c>
      <c r="E125" s="91" t="s">
        <v>39</v>
      </c>
      <c r="F125" s="24">
        <f t="shared" si="58"/>
        <v>16</v>
      </c>
      <c r="G125" s="24">
        <f t="shared" si="57"/>
        <v>16</v>
      </c>
      <c r="H125" s="44"/>
      <c r="I125" s="44" t="s">
        <v>1</v>
      </c>
      <c r="J125" s="44" t="s">
        <v>1</v>
      </c>
      <c r="K125" s="44"/>
      <c r="L125" s="44"/>
      <c r="M125" s="60">
        <v>0</v>
      </c>
      <c r="N125" s="60">
        <v>0</v>
      </c>
      <c r="O125" s="60">
        <v>2</v>
      </c>
      <c r="P125" s="60">
        <v>0</v>
      </c>
      <c r="Q125" s="60">
        <v>0</v>
      </c>
      <c r="R125" s="24">
        <f t="shared" si="56"/>
        <v>1</v>
      </c>
      <c r="S125" s="47"/>
      <c r="T125" s="47"/>
    </row>
    <row r="126" spans="1:20" ht="16.5" customHeight="1">
      <c r="A126" s="128"/>
      <c r="B126" s="360"/>
      <c r="C126" s="43" t="s">
        <v>325</v>
      </c>
      <c r="D126" s="148" t="s">
        <v>90</v>
      </c>
      <c r="E126" s="155" t="s">
        <v>39</v>
      </c>
      <c r="F126" s="150">
        <f t="shared" si="58"/>
        <v>16</v>
      </c>
      <c r="G126" s="150">
        <f t="shared" si="57"/>
        <v>16</v>
      </c>
      <c r="H126" s="151"/>
      <c r="I126" s="151" t="s">
        <v>1</v>
      </c>
      <c r="J126" s="151" t="s">
        <v>1</v>
      </c>
      <c r="K126" s="151"/>
      <c r="L126" s="151"/>
      <c r="M126" s="152">
        <v>0</v>
      </c>
      <c r="N126" s="152">
        <v>0</v>
      </c>
      <c r="O126" s="152">
        <v>0</v>
      </c>
      <c r="P126" s="152">
        <v>2</v>
      </c>
      <c r="Q126" s="152">
        <v>0</v>
      </c>
      <c r="R126" s="150">
        <f t="shared" si="56"/>
        <v>1</v>
      </c>
      <c r="S126" s="47"/>
      <c r="T126" s="47"/>
    </row>
    <row r="127" spans="1:20" ht="16.5" customHeight="1">
      <c r="A127" s="128"/>
      <c r="B127" s="360"/>
      <c r="C127" s="22" t="s">
        <v>251</v>
      </c>
      <c r="D127" s="144" t="s">
        <v>90</v>
      </c>
      <c r="E127" s="91" t="s">
        <v>39</v>
      </c>
      <c r="F127" s="24">
        <f t="shared" ref="F127:F128" si="59">SUM(M127:Q127)*$F$1</f>
        <v>32</v>
      </c>
      <c r="G127" s="24">
        <f t="shared" si="57"/>
        <v>32</v>
      </c>
      <c r="H127" s="23"/>
      <c r="I127" s="23" t="s">
        <v>1</v>
      </c>
      <c r="J127" s="23" t="s">
        <v>1</v>
      </c>
      <c r="K127" s="23"/>
      <c r="L127" s="23"/>
      <c r="M127" s="24">
        <v>4</v>
      </c>
      <c r="N127" s="24">
        <v>0</v>
      </c>
      <c r="O127" s="24">
        <v>0</v>
      </c>
      <c r="P127" s="24">
        <v>0</v>
      </c>
      <c r="Q127" s="24">
        <v>0</v>
      </c>
      <c r="R127" s="24">
        <f t="shared" si="56"/>
        <v>2</v>
      </c>
      <c r="S127" s="47"/>
      <c r="T127" s="47"/>
    </row>
    <row r="128" spans="1:20" ht="16.5" customHeight="1">
      <c r="A128" s="128"/>
      <c r="B128" s="360"/>
      <c r="C128" s="43" t="s">
        <v>252</v>
      </c>
      <c r="D128" s="143" t="s">
        <v>90</v>
      </c>
      <c r="E128" s="91" t="s">
        <v>39</v>
      </c>
      <c r="F128" s="24">
        <f t="shared" si="59"/>
        <v>32</v>
      </c>
      <c r="G128" s="24">
        <f t="shared" si="57"/>
        <v>32</v>
      </c>
      <c r="H128" s="44"/>
      <c r="I128" s="23" t="s">
        <v>1</v>
      </c>
      <c r="J128" s="23" t="s">
        <v>1</v>
      </c>
      <c r="K128" s="44"/>
      <c r="L128" s="44"/>
      <c r="M128" s="60">
        <v>4</v>
      </c>
      <c r="N128" s="60">
        <v>0</v>
      </c>
      <c r="O128" s="60">
        <v>0</v>
      </c>
      <c r="P128" s="60">
        <v>0</v>
      </c>
      <c r="Q128" s="60">
        <v>0</v>
      </c>
      <c r="R128" s="24">
        <f t="shared" si="56"/>
        <v>2</v>
      </c>
      <c r="S128" s="47"/>
      <c r="T128" s="47"/>
    </row>
    <row r="129" spans="1:20" ht="16.5" customHeight="1">
      <c r="A129" s="128"/>
      <c r="B129" s="360"/>
      <c r="C129" s="22" t="s">
        <v>253</v>
      </c>
      <c r="D129" s="144" t="s">
        <v>90</v>
      </c>
      <c r="E129" s="91" t="s">
        <v>39</v>
      </c>
      <c r="F129" s="24">
        <f>SUM(M129:Q129)*$F$1</f>
        <v>64</v>
      </c>
      <c r="G129" s="84">
        <f>F129*$F$3</f>
        <v>192</v>
      </c>
      <c r="H129" s="23"/>
      <c r="I129" s="23" t="s">
        <v>1</v>
      </c>
      <c r="J129" s="23" t="s">
        <v>1</v>
      </c>
      <c r="K129" s="23"/>
      <c r="L129" s="23"/>
      <c r="M129" s="24">
        <v>4</v>
      </c>
      <c r="N129" s="24">
        <v>4</v>
      </c>
      <c r="O129" s="24">
        <v>0</v>
      </c>
      <c r="P129" s="24">
        <v>0</v>
      </c>
      <c r="Q129" s="24">
        <v>0</v>
      </c>
      <c r="R129" s="24">
        <f t="shared" si="56"/>
        <v>4</v>
      </c>
      <c r="S129" s="47"/>
      <c r="T129" s="47"/>
    </row>
    <row r="130" spans="1:20" ht="16.5" customHeight="1">
      <c r="A130" s="128"/>
      <c r="B130" s="360"/>
      <c r="C130" s="22" t="s">
        <v>254</v>
      </c>
      <c r="D130" s="144" t="s">
        <v>90</v>
      </c>
      <c r="E130" s="91" t="s">
        <v>39</v>
      </c>
      <c r="F130" s="24">
        <f t="shared" ref="F130" si="60">SUM(M130:Q130)*$F$1</f>
        <v>64</v>
      </c>
      <c r="G130" s="84">
        <f t="shared" ref="G130" si="61">F130*$F$3</f>
        <v>192</v>
      </c>
      <c r="H130" s="23"/>
      <c r="I130" s="23" t="s">
        <v>10</v>
      </c>
      <c r="J130" s="23" t="s">
        <v>10</v>
      </c>
      <c r="K130" s="23"/>
      <c r="L130" s="23"/>
      <c r="M130" s="24">
        <v>0</v>
      </c>
      <c r="N130" s="24">
        <v>0</v>
      </c>
      <c r="O130" s="24">
        <v>4</v>
      </c>
      <c r="P130" s="24">
        <v>4</v>
      </c>
      <c r="Q130" s="24">
        <v>0</v>
      </c>
      <c r="R130" s="24">
        <f t="shared" si="56"/>
        <v>4</v>
      </c>
      <c r="S130" s="47"/>
      <c r="T130" s="47"/>
    </row>
    <row r="131" spans="1:20" ht="16.5" customHeight="1">
      <c r="A131" s="128"/>
      <c r="B131" s="360"/>
      <c r="C131" s="22" t="s">
        <v>101</v>
      </c>
      <c r="D131" s="144" t="s">
        <v>90</v>
      </c>
      <c r="E131" s="90" t="s">
        <v>28</v>
      </c>
      <c r="F131" s="24">
        <f>SUM(M131:Q131)*$F$1</f>
        <v>96</v>
      </c>
      <c r="G131" s="24">
        <f t="shared" ref="G131:G138" si="62">F131</f>
        <v>96</v>
      </c>
      <c r="H131" s="23"/>
      <c r="I131" s="25" t="s">
        <v>1</v>
      </c>
      <c r="J131" s="25" t="s">
        <v>1</v>
      </c>
      <c r="K131" s="25"/>
      <c r="L131" s="25"/>
      <c r="M131" s="26">
        <v>0</v>
      </c>
      <c r="N131" s="26">
        <v>4</v>
      </c>
      <c r="O131" s="26">
        <v>4</v>
      </c>
      <c r="P131" s="26">
        <v>4</v>
      </c>
      <c r="Q131" s="24">
        <v>0</v>
      </c>
      <c r="R131" s="24">
        <f t="shared" si="56"/>
        <v>6</v>
      </c>
      <c r="S131" s="47"/>
      <c r="T131" s="47"/>
    </row>
    <row r="132" spans="1:20" ht="16.5" customHeight="1">
      <c r="A132" s="128"/>
      <c r="B132" s="360"/>
      <c r="C132" s="22" t="s">
        <v>177</v>
      </c>
      <c r="D132" s="143" t="s">
        <v>90</v>
      </c>
      <c r="E132" s="91" t="s">
        <v>39</v>
      </c>
      <c r="F132" s="24">
        <f t="shared" ref="F132:F134" si="63">SUM(M132:Q132)*$F$1</f>
        <v>32</v>
      </c>
      <c r="G132" s="24">
        <f t="shared" si="62"/>
        <v>32</v>
      </c>
      <c r="H132" s="23"/>
      <c r="I132" s="25" t="s">
        <v>10</v>
      </c>
      <c r="J132" s="25" t="s">
        <v>10</v>
      </c>
      <c r="K132" s="23"/>
      <c r="L132" s="23"/>
      <c r="M132" s="24">
        <v>4</v>
      </c>
      <c r="N132" s="24">
        <v>0</v>
      </c>
      <c r="O132" s="24">
        <v>0</v>
      </c>
      <c r="P132" s="24">
        <v>0</v>
      </c>
      <c r="Q132" s="24">
        <v>0</v>
      </c>
      <c r="R132" s="24">
        <f t="shared" si="56"/>
        <v>2</v>
      </c>
      <c r="S132" s="47"/>
      <c r="T132" s="47"/>
    </row>
    <row r="133" spans="1:20" ht="16.5" customHeight="1">
      <c r="A133" s="128"/>
      <c r="B133" s="360"/>
      <c r="C133" s="22" t="s">
        <v>178</v>
      </c>
      <c r="D133" s="143" t="s">
        <v>90</v>
      </c>
      <c r="E133" s="91" t="s">
        <v>39</v>
      </c>
      <c r="F133" s="24">
        <f t="shared" ref="F133" si="64">SUM(M133:Q133)*$F$1</f>
        <v>32</v>
      </c>
      <c r="G133" s="24">
        <f t="shared" ref="G133" si="65">F133</f>
        <v>32</v>
      </c>
      <c r="H133" s="23"/>
      <c r="I133" s="25" t="s">
        <v>10</v>
      </c>
      <c r="J133" s="25" t="s">
        <v>10</v>
      </c>
      <c r="K133" s="23"/>
      <c r="L133" s="23"/>
      <c r="M133" s="24">
        <v>0</v>
      </c>
      <c r="N133" s="24">
        <v>4</v>
      </c>
      <c r="O133" s="24">
        <v>0</v>
      </c>
      <c r="P133" s="24">
        <v>0</v>
      </c>
      <c r="Q133" s="24">
        <v>0</v>
      </c>
      <c r="R133" s="24">
        <f t="shared" ref="R133" si="66">F133/$F$2</f>
        <v>2</v>
      </c>
      <c r="S133" s="47"/>
      <c r="T133" s="47"/>
    </row>
    <row r="134" spans="1:20" ht="16.5" customHeight="1">
      <c r="A134" s="128"/>
      <c r="B134" s="360"/>
      <c r="C134" s="22" t="s">
        <v>102</v>
      </c>
      <c r="D134" s="144" t="s">
        <v>90</v>
      </c>
      <c r="E134" s="91" t="s">
        <v>39</v>
      </c>
      <c r="F134" s="24">
        <f t="shared" si="63"/>
        <v>96</v>
      </c>
      <c r="G134" s="24">
        <f t="shared" si="62"/>
        <v>96</v>
      </c>
      <c r="H134" s="23"/>
      <c r="I134" s="25" t="s">
        <v>1</v>
      </c>
      <c r="J134" s="25" t="s">
        <v>1</v>
      </c>
      <c r="K134" s="25"/>
      <c r="L134" s="25"/>
      <c r="M134" s="26">
        <v>0</v>
      </c>
      <c r="N134" s="26">
        <v>4</v>
      </c>
      <c r="O134" s="26">
        <v>4</v>
      </c>
      <c r="P134" s="26">
        <v>4</v>
      </c>
      <c r="Q134" s="24">
        <v>0</v>
      </c>
      <c r="R134" s="24">
        <f t="shared" si="56"/>
        <v>6</v>
      </c>
      <c r="S134" s="47"/>
      <c r="T134" s="47"/>
    </row>
    <row r="135" spans="1:20" ht="16.5" customHeight="1">
      <c r="A135" s="128"/>
      <c r="B135" s="360"/>
      <c r="C135" s="22" t="s">
        <v>261</v>
      </c>
      <c r="D135" s="144" t="s">
        <v>90</v>
      </c>
      <c r="E135" s="91" t="s">
        <v>39</v>
      </c>
      <c r="F135" s="24">
        <f>SUM(M135:Q135)*$F$1</f>
        <v>16</v>
      </c>
      <c r="G135" s="24">
        <f t="shared" ref="G135" si="67">F135</f>
        <v>16</v>
      </c>
      <c r="H135" s="23"/>
      <c r="I135" s="25" t="s">
        <v>1</v>
      </c>
      <c r="J135" s="25" t="s">
        <v>1</v>
      </c>
      <c r="K135" s="25"/>
      <c r="L135" s="25"/>
      <c r="M135" s="26">
        <v>0</v>
      </c>
      <c r="N135" s="26">
        <v>0</v>
      </c>
      <c r="O135" s="26">
        <v>0</v>
      </c>
      <c r="P135" s="26">
        <v>2</v>
      </c>
      <c r="Q135" s="24">
        <v>0</v>
      </c>
      <c r="R135" s="24">
        <f t="shared" si="56"/>
        <v>1</v>
      </c>
      <c r="S135" s="47"/>
      <c r="T135" s="47"/>
    </row>
    <row r="136" spans="1:20" ht="16.5" customHeight="1">
      <c r="A136" s="128"/>
      <c r="B136" s="360"/>
      <c r="C136" s="22" t="s">
        <v>78</v>
      </c>
      <c r="D136" s="144" t="s">
        <v>90</v>
      </c>
      <c r="E136" s="91" t="s">
        <v>39</v>
      </c>
      <c r="F136" s="24">
        <f t="shared" ref="F136:F138" si="68">SUM(M136:Q136)*$F$1</f>
        <v>16</v>
      </c>
      <c r="G136" s="24">
        <f t="shared" si="62"/>
        <v>16</v>
      </c>
      <c r="H136" s="23"/>
      <c r="I136" s="25" t="s">
        <v>0</v>
      </c>
      <c r="J136" s="25" t="s">
        <v>1</v>
      </c>
      <c r="K136" s="25"/>
      <c r="L136" s="25"/>
      <c r="M136" s="26">
        <v>0</v>
      </c>
      <c r="N136" s="26">
        <v>0</v>
      </c>
      <c r="O136" s="26">
        <v>2</v>
      </c>
      <c r="P136" s="26">
        <v>0</v>
      </c>
      <c r="Q136" s="24">
        <v>0</v>
      </c>
      <c r="R136" s="24">
        <f t="shared" si="56"/>
        <v>1</v>
      </c>
      <c r="S136" s="47"/>
      <c r="T136" s="47"/>
    </row>
    <row r="137" spans="1:20" ht="16.5" customHeight="1">
      <c r="A137" s="128"/>
      <c r="B137" s="360"/>
      <c r="C137" s="22" t="s">
        <v>77</v>
      </c>
      <c r="D137" s="144" t="s">
        <v>90</v>
      </c>
      <c r="E137" s="91" t="s">
        <v>39</v>
      </c>
      <c r="F137" s="24">
        <f t="shared" si="68"/>
        <v>16</v>
      </c>
      <c r="G137" s="24">
        <f t="shared" si="62"/>
        <v>16</v>
      </c>
      <c r="H137" s="23"/>
      <c r="I137" s="25" t="s">
        <v>0</v>
      </c>
      <c r="J137" s="25" t="s">
        <v>1</v>
      </c>
      <c r="K137" s="25"/>
      <c r="L137" s="25"/>
      <c r="M137" s="26">
        <v>0</v>
      </c>
      <c r="N137" s="26">
        <v>0</v>
      </c>
      <c r="O137" s="26">
        <v>0</v>
      </c>
      <c r="P137" s="26">
        <v>2</v>
      </c>
      <c r="Q137" s="24">
        <v>0</v>
      </c>
      <c r="R137" s="24">
        <f t="shared" si="56"/>
        <v>1</v>
      </c>
      <c r="S137" s="47"/>
      <c r="T137" s="47"/>
    </row>
    <row r="138" spans="1:20" ht="16.5" customHeight="1" thickBot="1">
      <c r="A138" s="128"/>
      <c r="B138" s="360"/>
      <c r="C138" s="22" t="s">
        <v>80</v>
      </c>
      <c r="D138" s="144" t="s">
        <v>90</v>
      </c>
      <c r="E138" s="91" t="s">
        <v>39</v>
      </c>
      <c r="F138" s="24">
        <f t="shared" si="68"/>
        <v>16</v>
      </c>
      <c r="G138" s="24">
        <f t="shared" si="62"/>
        <v>16</v>
      </c>
      <c r="H138" s="28"/>
      <c r="I138" s="31" t="s">
        <v>0</v>
      </c>
      <c r="J138" s="31" t="s">
        <v>1</v>
      </c>
      <c r="K138" s="31"/>
      <c r="L138" s="31"/>
      <c r="M138" s="32">
        <v>0</v>
      </c>
      <c r="N138" s="32">
        <v>0</v>
      </c>
      <c r="O138" s="32">
        <v>2</v>
      </c>
      <c r="P138" s="32">
        <v>0</v>
      </c>
      <c r="Q138" s="24">
        <v>0</v>
      </c>
      <c r="R138" s="24">
        <f t="shared" si="56"/>
        <v>1</v>
      </c>
      <c r="S138" s="47"/>
      <c r="T138" s="47"/>
    </row>
    <row r="139" spans="1:20" ht="16.5" customHeight="1" thickBot="1">
      <c r="A139" s="128"/>
      <c r="B139" s="361"/>
      <c r="C139" s="17" t="s">
        <v>11</v>
      </c>
      <c r="D139" s="17"/>
      <c r="E139" s="4"/>
      <c r="F139" s="5">
        <f>SUM(F120:F138)</f>
        <v>688</v>
      </c>
      <c r="G139" s="5">
        <f>SUM(G120:G138)</f>
        <v>944</v>
      </c>
      <c r="H139" s="94">
        <f>SUMIF(E120:E138,"必須",G120:G138)</f>
        <v>176</v>
      </c>
      <c r="I139" s="95">
        <f>SUMIF(E120:E138,"選必",G120:G138)</f>
        <v>0</v>
      </c>
      <c r="J139" s="96">
        <f>SUMIF(E120:E138,"選択",G120:G138)</f>
        <v>768</v>
      </c>
      <c r="K139" s="4"/>
      <c r="L139" s="4"/>
      <c r="M139" s="5">
        <f t="shared" ref="M139:R139" si="69">SUM(M120:M138)</f>
        <v>22</v>
      </c>
      <c r="N139" s="5">
        <f t="shared" si="69"/>
        <v>22</v>
      </c>
      <c r="O139" s="5">
        <f t="shared" si="69"/>
        <v>22</v>
      </c>
      <c r="P139" s="5">
        <f t="shared" si="69"/>
        <v>20</v>
      </c>
      <c r="Q139" s="5">
        <f t="shared" si="69"/>
        <v>0</v>
      </c>
      <c r="R139" s="5">
        <f t="shared" si="69"/>
        <v>41</v>
      </c>
      <c r="S139" s="47"/>
      <c r="T139" s="47"/>
    </row>
    <row r="140" spans="1:20" ht="16.5" customHeight="1">
      <c r="A140" s="128"/>
      <c r="B140" s="362" t="s">
        <v>74</v>
      </c>
      <c r="C140" s="19" t="s">
        <v>36</v>
      </c>
      <c r="D140" s="142" t="s">
        <v>91</v>
      </c>
      <c r="E140" s="89" t="s">
        <v>27</v>
      </c>
      <c r="F140" s="30">
        <f>SUM(M140:Q140)*$F$1</f>
        <v>64</v>
      </c>
      <c r="G140" s="30">
        <f>F140</f>
        <v>64</v>
      </c>
      <c r="H140" s="29" t="s">
        <v>1</v>
      </c>
      <c r="I140" s="20"/>
      <c r="J140" s="20" t="s">
        <v>1</v>
      </c>
      <c r="K140" s="29"/>
      <c r="L140" s="29"/>
      <c r="M140" s="30">
        <v>2</v>
      </c>
      <c r="N140" s="30">
        <v>2</v>
      </c>
      <c r="O140" s="30">
        <v>2</v>
      </c>
      <c r="P140" s="30">
        <v>2</v>
      </c>
      <c r="Q140" s="30">
        <v>0</v>
      </c>
      <c r="R140" s="106">
        <f>F140/$F$2/2</f>
        <v>2</v>
      </c>
      <c r="S140" s="47"/>
      <c r="T140" s="47"/>
    </row>
    <row r="141" spans="1:20" ht="16.5" customHeight="1">
      <c r="A141" s="128"/>
      <c r="B141" s="360"/>
      <c r="C141" s="43" t="s">
        <v>16</v>
      </c>
      <c r="D141" s="143" t="s">
        <v>91</v>
      </c>
      <c r="E141" s="91" t="s">
        <v>39</v>
      </c>
      <c r="F141" s="26">
        <f>SUM(M141:Q141)*$F$1</f>
        <v>32</v>
      </c>
      <c r="G141" s="26">
        <f>F141</f>
        <v>32</v>
      </c>
      <c r="H141" s="25" t="s">
        <v>1</v>
      </c>
      <c r="I141" s="25"/>
      <c r="J141" s="25" t="s">
        <v>1</v>
      </c>
      <c r="K141" s="25"/>
      <c r="L141" s="25"/>
      <c r="M141" s="26">
        <v>0</v>
      </c>
      <c r="N141" s="26">
        <v>2</v>
      </c>
      <c r="O141" s="26">
        <v>2</v>
      </c>
      <c r="P141" s="26">
        <v>0</v>
      </c>
      <c r="Q141" s="26">
        <v>0</v>
      </c>
      <c r="R141" s="24">
        <f t="shared" ref="R141:R153" si="70">F141/$F$2</f>
        <v>2</v>
      </c>
      <c r="S141" s="47"/>
      <c r="T141" s="47"/>
    </row>
    <row r="142" spans="1:20" ht="16.5" customHeight="1" thickBot="1">
      <c r="A142" s="128"/>
      <c r="B142" s="360"/>
      <c r="C142" s="140" t="s">
        <v>65</v>
      </c>
      <c r="D142" s="148" t="s">
        <v>89</v>
      </c>
      <c r="E142" s="155" t="s">
        <v>39</v>
      </c>
      <c r="F142" s="109">
        <f t="shared" ref="F142:F144" si="71">SUM(M142:Q142)*$F$1</f>
        <v>32</v>
      </c>
      <c r="G142" s="109">
        <f t="shared" ref="G142:G144" si="72">F142</f>
        <v>32</v>
      </c>
      <c r="H142" s="151" t="s">
        <v>0</v>
      </c>
      <c r="I142" s="151"/>
      <c r="J142" s="108" t="s">
        <v>1</v>
      </c>
      <c r="K142" s="86"/>
      <c r="L142" s="85"/>
      <c r="M142" s="87">
        <v>2</v>
      </c>
      <c r="N142" s="87">
        <v>2</v>
      </c>
      <c r="O142" s="87">
        <v>0</v>
      </c>
      <c r="P142" s="87">
        <v>0</v>
      </c>
      <c r="Q142" s="87">
        <v>0</v>
      </c>
      <c r="R142" s="150">
        <f t="shared" si="70"/>
        <v>2</v>
      </c>
      <c r="S142" s="47"/>
      <c r="T142" s="47"/>
    </row>
    <row r="143" spans="1:20" ht="16.5" customHeight="1">
      <c r="A143" s="128"/>
      <c r="B143" s="360"/>
      <c r="C143" s="19" t="s">
        <v>225</v>
      </c>
      <c r="D143" s="142" t="s">
        <v>90</v>
      </c>
      <c r="E143" s="153" t="s">
        <v>39</v>
      </c>
      <c r="F143" s="30">
        <f t="shared" si="71"/>
        <v>16</v>
      </c>
      <c r="G143" s="30">
        <f t="shared" si="72"/>
        <v>16</v>
      </c>
      <c r="H143" s="29"/>
      <c r="I143" s="20" t="s">
        <v>1</v>
      </c>
      <c r="J143" s="20" t="s">
        <v>1</v>
      </c>
      <c r="K143" s="29"/>
      <c r="L143" s="29"/>
      <c r="M143" s="30">
        <v>2</v>
      </c>
      <c r="N143" s="30">
        <v>0</v>
      </c>
      <c r="O143" s="30">
        <v>0</v>
      </c>
      <c r="P143" s="30">
        <v>0</v>
      </c>
      <c r="Q143" s="30">
        <v>0</v>
      </c>
      <c r="R143" s="21">
        <f t="shared" si="70"/>
        <v>1</v>
      </c>
      <c r="S143" s="47"/>
      <c r="T143" s="47"/>
    </row>
    <row r="144" spans="1:20" ht="16.5" customHeight="1">
      <c r="A144" s="128"/>
      <c r="B144" s="360"/>
      <c r="C144" s="22" t="s">
        <v>226</v>
      </c>
      <c r="D144" s="144" t="s">
        <v>90</v>
      </c>
      <c r="E144" s="91" t="s">
        <v>39</v>
      </c>
      <c r="F144" s="26">
        <f t="shared" si="71"/>
        <v>16</v>
      </c>
      <c r="G144" s="26">
        <f t="shared" si="72"/>
        <v>16</v>
      </c>
      <c r="H144" s="25"/>
      <c r="I144" s="23" t="s">
        <v>1</v>
      </c>
      <c r="J144" s="23" t="s">
        <v>1</v>
      </c>
      <c r="K144" s="25"/>
      <c r="L144" s="25"/>
      <c r="M144" s="26">
        <v>0</v>
      </c>
      <c r="N144" s="26">
        <v>2</v>
      </c>
      <c r="O144" s="26">
        <v>0</v>
      </c>
      <c r="P144" s="26">
        <v>0</v>
      </c>
      <c r="Q144" s="26">
        <v>0</v>
      </c>
      <c r="R144" s="24">
        <f t="shared" si="70"/>
        <v>1</v>
      </c>
      <c r="S144" s="47"/>
      <c r="T144" s="47"/>
    </row>
    <row r="145" spans="1:20" ht="16.5" customHeight="1">
      <c r="A145" s="128"/>
      <c r="B145" s="360"/>
      <c r="C145" s="22" t="s">
        <v>227</v>
      </c>
      <c r="D145" s="144" t="s">
        <v>90</v>
      </c>
      <c r="E145" s="91" t="s">
        <v>39</v>
      </c>
      <c r="F145" s="26">
        <f t="shared" ref="F145:F146" si="73">SUM(M145:Q145)*$F$1</f>
        <v>16</v>
      </c>
      <c r="G145" s="26">
        <f t="shared" ref="G145:G146" si="74">F145</f>
        <v>16</v>
      </c>
      <c r="H145" s="45"/>
      <c r="I145" s="23" t="s">
        <v>1</v>
      </c>
      <c r="J145" s="23" t="s">
        <v>1</v>
      </c>
      <c r="K145" s="45"/>
      <c r="L145" s="45"/>
      <c r="M145" s="46">
        <v>0</v>
      </c>
      <c r="N145" s="46">
        <v>0</v>
      </c>
      <c r="O145" s="46">
        <v>2</v>
      </c>
      <c r="P145" s="46">
        <v>0</v>
      </c>
      <c r="Q145" s="46">
        <v>0</v>
      </c>
      <c r="R145" s="24">
        <f t="shared" si="70"/>
        <v>1</v>
      </c>
      <c r="S145" s="47"/>
      <c r="T145" s="47"/>
    </row>
    <row r="146" spans="1:20" ht="16.5" customHeight="1">
      <c r="A146" s="128"/>
      <c r="B146" s="360"/>
      <c r="C146" s="22" t="s">
        <v>228</v>
      </c>
      <c r="D146" s="144" t="s">
        <v>90</v>
      </c>
      <c r="E146" s="91" t="s">
        <v>39</v>
      </c>
      <c r="F146" s="26">
        <f t="shared" si="73"/>
        <v>16</v>
      </c>
      <c r="G146" s="26">
        <f t="shared" si="74"/>
        <v>16</v>
      </c>
      <c r="H146" s="45"/>
      <c r="I146" s="23" t="s">
        <v>1</v>
      </c>
      <c r="J146" s="23" t="s">
        <v>1</v>
      </c>
      <c r="K146" s="45"/>
      <c r="L146" s="45"/>
      <c r="M146" s="46">
        <v>0</v>
      </c>
      <c r="N146" s="46">
        <v>0</v>
      </c>
      <c r="O146" s="46">
        <v>0</v>
      </c>
      <c r="P146" s="46">
        <v>2</v>
      </c>
      <c r="Q146" s="46">
        <v>0</v>
      </c>
      <c r="R146" s="24">
        <f t="shared" si="70"/>
        <v>1</v>
      </c>
      <c r="S146" s="47"/>
      <c r="T146" s="47"/>
    </row>
    <row r="147" spans="1:20" ht="16.5" customHeight="1">
      <c r="A147" s="128"/>
      <c r="B147" s="360"/>
      <c r="C147" s="43" t="s">
        <v>255</v>
      </c>
      <c r="D147" s="143" t="s">
        <v>92</v>
      </c>
      <c r="E147" s="91" t="s">
        <v>39</v>
      </c>
      <c r="F147" s="46">
        <f t="shared" ref="F147:F153" si="75">SUM(M147:Q147)*$F$1</f>
        <v>64</v>
      </c>
      <c r="G147" s="209">
        <f>F147*$F$3</f>
        <v>192</v>
      </c>
      <c r="H147" s="45"/>
      <c r="I147" s="44" t="s">
        <v>1</v>
      </c>
      <c r="J147" s="44" t="s">
        <v>1</v>
      </c>
      <c r="K147" s="45"/>
      <c r="L147" s="45"/>
      <c r="M147" s="46">
        <v>4</v>
      </c>
      <c r="N147" s="46">
        <v>4</v>
      </c>
      <c r="O147" s="46">
        <v>0</v>
      </c>
      <c r="P147" s="46">
        <v>0</v>
      </c>
      <c r="Q147" s="46">
        <v>0</v>
      </c>
      <c r="R147" s="60">
        <f t="shared" si="70"/>
        <v>4</v>
      </c>
      <c r="S147" s="47"/>
      <c r="T147" s="47"/>
    </row>
    <row r="148" spans="1:20" ht="16.5" customHeight="1">
      <c r="A148" s="128"/>
      <c r="B148" s="360"/>
      <c r="C148" s="22" t="s">
        <v>256</v>
      </c>
      <c r="D148" s="144" t="s">
        <v>92</v>
      </c>
      <c r="E148" s="91" t="s">
        <v>39</v>
      </c>
      <c r="F148" s="26">
        <f t="shared" si="75"/>
        <v>64</v>
      </c>
      <c r="G148" s="84">
        <f>F148*$F$3</f>
        <v>192</v>
      </c>
      <c r="H148" s="45"/>
      <c r="I148" s="23" t="s">
        <v>1</v>
      </c>
      <c r="J148" s="23" t="s">
        <v>1</v>
      </c>
      <c r="K148" s="25"/>
      <c r="L148" s="45"/>
      <c r="M148" s="46">
        <v>0</v>
      </c>
      <c r="N148" s="46">
        <v>0</v>
      </c>
      <c r="O148" s="46">
        <v>4</v>
      </c>
      <c r="P148" s="46">
        <v>4</v>
      </c>
      <c r="Q148" s="46">
        <v>0</v>
      </c>
      <c r="R148" s="24">
        <f t="shared" si="70"/>
        <v>4</v>
      </c>
      <c r="S148" s="47"/>
      <c r="T148" s="47"/>
    </row>
    <row r="149" spans="1:20" ht="16.5" customHeight="1">
      <c r="A149" s="128"/>
      <c r="B149" s="360"/>
      <c r="C149" s="22" t="s">
        <v>86</v>
      </c>
      <c r="D149" s="144" t="s">
        <v>92</v>
      </c>
      <c r="E149" s="91" t="s">
        <v>39</v>
      </c>
      <c r="F149" s="26">
        <f t="shared" si="75"/>
        <v>32</v>
      </c>
      <c r="G149" s="26">
        <f t="shared" ref="G149:G153" si="76">F149</f>
        <v>32</v>
      </c>
      <c r="H149" s="45"/>
      <c r="I149" s="23" t="s">
        <v>1</v>
      </c>
      <c r="J149" s="23" t="s">
        <v>1</v>
      </c>
      <c r="K149" s="25"/>
      <c r="L149" s="45"/>
      <c r="M149" s="46">
        <v>2</v>
      </c>
      <c r="N149" s="46">
        <v>2</v>
      </c>
      <c r="O149" s="46">
        <v>0</v>
      </c>
      <c r="P149" s="46">
        <v>0</v>
      </c>
      <c r="Q149" s="46">
        <v>0</v>
      </c>
      <c r="R149" s="24">
        <f t="shared" si="70"/>
        <v>2</v>
      </c>
      <c r="S149" s="47"/>
      <c r="T149" s="47"/>
    </row>
    <row r="150" spans="1:20" ht="16.5" customHeight="1">
      <c r="A150" s="128"/>
      <c r="B150" s="360"/>
      <c r="C150" s="22" t="s">
        <v>87</v>
      </c>
      <c r="D150" s="144" t="s">
        <v>92</v>
      </c>
      <c r="E150" s="91" t="s">
        <v>39</v>
      </c>
      <c r="F150" s="26">
        <f t="shared" si="75"/>
        <v>32</v>
      </c>
      <c r="G150" s="26">
        <f t="shared" si="76"/>
        <v>32</v>
      </c>
      <c r="H150" s="45"/>
      <c r="I150" s="23" t="s">
        <v>1</v>
      </c>
      <c r="J150" s="23" t="s">
        <v>1</v>
      </c>
      <c r="K150" s="25"/>
      <c r="L150" s="45"/>
      <c r="M150" s="46">
        <v>2</v>
      </c>
      <c r="N150" s="46">
        <v>2</v>
      </c>
      <c r="O150" s="46">
        <v>0</v>
      </c>
      <c r="P150" s="46">
        <v>0</v>
      </c>
      <c r="Q150" s="46">
        <v>0</v>
      </c>
      <c r="R150" s="24">
        <f t="shared" si="70"/>
        <v>2</v>
      </c>
      <c r="S150" s="47"/>
      <c r="T150" s="47"/>
    </row>
    <row r="151" spans="1:20" ht="16.5" customHeight="1">
      <c r="A151" s="128"/>
      <c r="B151" s="360"/>
      <c r="C151" s="22" t="s">
        <v>262</v>
      </c>
      <c r="D151" s="144" t="s">
        <v>92</v>
      </c>
      <c r="E151" s="91" t="s">
        <v>39</v>
      </c>
      <c r="F151" s="26">
        <f t="shared" si="75"/>
        <v>32</v>
      </c>
      <c r="G151" s="26">
        <f t="shared" si="76"/>
        <v>32</v>
      </c>
      <c r="H151" s="45"/>
      <c r="I151" s="23" t="s">
        <v>1</v>
      </c>
      <c r="J151" s="23" t="s">
        <v>1</v>
      </c>
      <c r="K151" s="25"/>
      <c r="L151" s="45"/>
      <c r="M151" s="46">
        <v>0</v>
      </c>
      <c r="N151" s="46">
        <v>0</v>
      </c>
      <c r="O151" s="46">
        <v>2</v>
      </c>
      <c r="P151" s="46">
        <v>2</v>
      </c>
      <c r="Q151" s="46">
        <v>0</v>
      </c>
      <c r="R151" s="24">
        <f t="shared" si="70"/>
        <v>2</v>
      </c>
      <c r="S151" s="47"/>
      <c r="T151" s="47"/>
    </row>
    <row r="152" spans="1:20" ht="16.5" customHeight="1">
      <c r="A152" s="128"/>
      <c r="B152" s="360"/>
      <c r="C152" s="22" t="s">
        <v>82</v>
      </c>
      <c r="D152" s="144" t="s">
        <v>92</v>
      </c>
      <c r="E152" s="91" t="s">
        <v>39</v>
      </c>
      <c r="F152" s="26">
        <f t="shared" ref="F152" si="77">SUM(M152:Q152)*$F$1</f>
        <v>16</v>
      </c>
      <c r="G152" s="26">
        <f t="shared" ref="G152" si="78">F152</f>
        <v>16</v>
      </c>
      <c r="H152" s="85"/>
      <c r="I152" s="23" t="s">
        <v>1</v>
      </c>
      <c r="J152" s="23" t="s">
        <v>1</v>
      </c>
      <c r="K152" s="25"/>
      <c r="L152" s="45"/>
      <c r="M152" s="46">
        <v>0</v>
      </c>
      <c r="N152" s="46">
        <v>0</v>
      </c>
      <c r="O152" s="46">
        <v>2</v>
      </c>
      <c r="P152" s="46">
        <v>0</v>
      </c>
      <c r="Q152" s="46">
        <v>0</v>
      </c>
      <c r="R152" s="24">
        <f t="shared" si="70"/>
        <v>1</v>
      </c>
      <c r="S152" s="47"/>
      <c r="T152" s="47"/>
    </row>
    <row r="153" spans="1:20" ht="16.5" customHeight="1">
      <c r="A153" s="128"/>
      <c r="B153" s="360"/>
      <c r="C153" s="22" t="s">
        <v>104</v>
      </c>
      <c r="D153" s="144" t="s">
        <v>92</v>
      </c>
      <c r="E153" s="91" t="s">
        <v>39</v>
      </c>
      <c r="F153" s="235">
        <f t="shared" si="75"/>
        <v>64</v>
      </c>
      <c r="G153" s="235">
        <f t="shared" si="76"/>
        <v>64</v>
      </c>
      <c r="H153" s="235"/>
      <c r="I153" s="234" t="s">
        <v>1</v>
      </c>
      <c r="J153" s="234" t="s">
        <v>1</v>
      </c>
      <c r="K153" s="234"/>
      <c r="L153" s="234"/>
      <c r="M153" s="235">
        <v>2</v>
      </c>
      <c r="N153" s="235">
        <v>2</v>
      </c>
      <c r="O153" s="235">
        <v>2</v>
      </c>
      <c r="P153" s="235">
        <v>2</v>
      </c>
      <c r="Q153" s="235">
        <v>0</v>
      </c>
      <c r="R153" s="235">
        <f t="shared" si="70"/>
        <v>4</v>
      </c>
      <c r="S153" s="47"/>
      <c r="T153" s="47"/>
    </row>
    <row r="154" spans="1:20">
      <c r="A154" s="128"/>
      <c r="B154" s="360"/>
      <c r="C154" s="304" t="s">
        <v>259</v>
      </c>
      <c r="D154" s="354" t="s">
        <v>92</v>
      </c>
      <c r="E154" s="365" t="s">
        <v>39</v>
      </c>
      <c r="F154" s="348">
        <f>SUM(M154:Q154)*$F$1</f>
        <v>96</v>
      </c>
      <c r="G154" s="348">
        <f>F154</f>
        <v>96</v>
      </c>
      <c r="H154" s="334"/>
      <c r="I154" s="334" t="s">
        <v>0</v>
      </c>
      <c r="J154" s="334" t="s">
        <v>0</v>
      </c>
      <c r="K154" s="334"/>
      <c r="L154" s="334"/>
      <c r="M154" s="332">
        <v>6</v>
      </c>
      <c r="N154" s="332">
        <v>6</v>
      </c>
      <c r="O154" s="332">
        <v>0</v>
      </c>
      <c r="P154" s="332">
        <v>0</v>
      </c>
      <c r="Q154" s="332">
        <v>0</v>
      </c>
      <c r="R154" s="348">
        <f>F154/$F$2</f>
        <v>6</v>
      </c>
      <c r="S154" s="47"/>
      <c r="T154" s="47"/>
    </row>
    <row r="155" spans="1:20" ht="16.5" customHeight="1">
      <c r="A155" s="128"/>
      <c r="B155" s="360"/>
      <c r="C155" s="22" t="s">
        <v>260</v>
      </c>
      <c r="D155" s="355"/>
      <c r="E155" s="366"/>
      <c r="F155" s="353"/>
      <c r="G155" s="353"/>
      <c r="H155" s="335"/>
      <c r="I155" s="335"/>
      <c r="J155" s="335"/>
      <c r="K155" s="335"/>
      <c r="L155" s="335"/>
      <c r="M155" s="333"/>
      <c r="N155" s="333"/>
      <c r="O155" s="333"/>
      <c r="P155" s="333"/>
      <c r="Q155" s="333"/>
      <c r="R155" s="350"/>
      <c r="S155" s="47"/>
      <c r="T155" s="47"/>
    </row>
    <row r="156" spans="1:20" ht="16.5" customHeight="1">
      <c r="A156" s="128"/>
      <c r="B156" s="360"/>
      <c r="C156" s="22" t="s">
        <v>257</v>
      </c>
      <c r="D156" s="356" t="s">
        <v>92</v>
      </c>
      <c r="E156" s="365" t="s">
        <v>39</v>
      </c>
      <c r="F156" s="348">
        <f>SUM(M156:Q156)*$F$1</f>
        <v>96</v>
      </c>
      <c r="G156" s="348">
        <f>F156</f>
        <v>96</v>
      </c>
      <c r="H156" s="334"/>
      <c r="I156" s="334" t="s">
        <v>0</v>
      </c>
      <c r="J156" s="334" t="s">
        <v>0</v>
      </c>
      <c r="K156" s="334"/>
      <c r="L156" s="334"/>
      <c r="M156" s="332">
        <v>0</v>
      </c>
      <c r="N156" s="332">
        <v>0</v>
      </c>
      <c r="O156" s="332">
        <v>6</v>
      </c>
      <c r="P156" s="332">
        <v>6</v>
      </c>
      <c r="Q156" s="332">
        <v>0</v>
      </c>
      <c r="R156" s="348">
        <f>F156/$F$2</f>
        <v>6</v>
      </c>
      <c r="S156" s="47"/>
      <c r="T156" s="47"/>
    </row>
    <row r="157" spans="1:20" ht="16.5" customHeight="1" thickBot="1">
      <c r="A157" s="128"/>
      <c r="B157" s="360"/>
      <c r="C157" s="22" t="s">
        <v>258</v>
      </c>
      <c r="D157" s="355"/>
      <c r="E157" s="366"/>
      <c r="F157" s="353"/>
      <c r="G157" s="353"/>
      <c r="H157" s="335"/>
      <c r="I157" s="335"/>
      <c r="J157" s="335"/>
      <c r="K157" s="335"/>
      <c r="L157" s="335"/>
      <c r="M157" s="333"/>
      <c r="N157" s="333"/>
      <c r="O157" s="333"/>
      <c r="P157" s="333"/>
      <c r="Q157" s="333"/>
      <c r="R157" s="350"/>
      <c r="S157" s="47"/>
      <c r="T157" s="47"/>
    </row>
    <row r="158" spans="1:20" ht="16.5" customHeight="1" thickBot="1">
      <c r="A158" s="128"/>
      <c r="B158" s="361"/>
      <c r="C158" s="17" t="s">
        <v>11</v>
      </c>
      <c r="D158" s="17"/>
      <c r="E158" s="4"/>
      <c r="F158" s="11">
        <f>SUM(F140:F157)</f>
        <v>688</v>
      </c>
      <c r="G158" s="11">
        <f>SUM(G140:G157)</f>
        <v>944</v>
      </c>
      <c r="H158" s="94">
        <f>SUMIF(E140:E157,"必須",G140:G157)</f>
        <v>64</v>
      </c>
      <c r="I158" s="95">
        <f>SUMIF(E140:E157,"選必",G140:G157)</f>
        <v>0</v>
      </c>
      <c r="J158" s="96">
        <f>SUMIF(E140:E157,"選択",G140:G157)</f>
        <v>880</v>
      </c>
      <c r="K158" s="12"/>
      <c r="L158" s="12"/>
      <c r="M158" s="11">
        <f t="shared" ref="M158:R158" si="79">SUM(M140:M157)</f>
        <v>22</v>
      </c>
      <c r="N158" s="11">
        <f t="shared" si="79"/>
        <v>24</v>
      </c>
      <c r="O158" s="11">
        <f t="shared" si="79"/>
        <v>22</v>
      </c>
      <c r="P158" s="11">
        <f t="shared" si="79"/>
        <v>18</v>
      </c>
      <c r="Q158" s="11">
        <f t="shared" si="79"/>
        <v>0</v>
      </c>
      <c r="R158" s="11">
        <f t="shared" si="79"/>
        <v>41</v>
      </c>
      <c r="S158" s="47"/>
      <c r="T158" s="47"/>
    </row>
    <row r="159" spans="1:20" ht="16.5" customHeight="1">
      <c r="A159" s="128"/>
      <c r="B159" s="357" t="s">
        <v>75</v>
      </c>
      <c r="C159" s="19" t="s">
        <v>237</v>
      </c>
      <c r="D159" s="142" t="s">
        <v>91</v>
      </c>
      <c r="E159" s="89" t="s">
        <v>27</v>
      </c>
      <c r="F159" s="30">
        <f>SUM(M159:Q159)*$F$1</f>
        <v>64</v>
      </c>
      <c r="G159" s="30">
        <f>F159</f>
        <v>64</v>
      </c>
      <c r="H159" s="29" t="s">
        <v>0</v>
      </c>
      <c r="I159" s="20"/>
      <c r="J159" s="20" t="s">
        <v>0</v>
      </c>
      <c r="K159" s="29"/>
      <c r="L159" s="29"/>
      <c r="M159" s="30">
        <v>2</v>
      </c>
      <c r="N159" s="30">
        <v>2</v>
      </c>
      <c r="O159" s="30">
        <v>2</v>
      </c>
      <c r="P159" s="30">
        <v>2</v>
      </c>
      <c r="Q159" s="30">
        <v>0</v>
      </c>
      <c r="R159" s="106">
        <f>F159/$F$2/2</f>
        <v>2</v>
      </c>
      <c r="S159" s="47"/>
      <c r="T159" s="47"/>
    </row>
    <row r="160" spans="1:20" ht="16.5" customHeight="1" thickBot="1">
      <c r="A160" s="128"/>
      <c r="B160" s="358"/>
      <c r="C160" s="141" t="s">
        <v>174</v>
      </c>
      <c r="D160" s="148" t="s">
        <v>91</v>
      </c>
      <c r="E160" s="155" t="s">
        <v>39</v>
      </c>
      <c r="F160" s="109">
        <f>SUM(M160:Q160)*$F$1</f>
        <v>16</v>
      </c>
      <c r="G160" s="109">
        <f>F160</f>
        <v>16</v>
      </c>
      <c r="H160" s="86" t="s">
        <v>0</v>
      </c>
      <c r="I160" s="86"/>
      <c r="J160" s="86" t="s">
        <v>0</v>
      </c>
      <c r="K160" s="86"/>
      <c r="L160" s="86"/>
      <c r="M160" s="109">
        <v>0</v>
      </c>
      <c r="N160" s="109">
        <v>0</v>
      </c>
      <c r="O160" s="109">
        <v>0</v>
      </c>
      <c r="P160" s="109">
        <v>2</v>
      </c>
      <c r="Q160" s="109">
        <v>0</v>
      </c>
      <c r="R160" s="150">
        <f t="shared" ref="R160:R166" si="80">F160/$F$2</f>
        <v>1</v>
      </c>
      <c r="S160" s="47"/>
      <c r="T160" s="47"/>
    </row>
    <row r="161" spans="1:20" ht="16.5" customHeight="1">
      <c r="A161" s="128"/>
      <c r="B161" s="358"/>
      <c r="C161" s="19" t="s">
        <v>229</v>
      </c>
      <c r="D161" s="142" t="s">
        <v>90</v>
      </c>
      <c r="E161" s="153" t="s">
        <v>39</v>
      </c>
      <c r="F161" s="30">
        <f t="shared" ref="F161:F166" si="81">SUM(M161:Q161)*$F$1</f>
        <v>16</v>
      </c>
      <c r="G161" s="30">
        <f t="shared" ref="G161:G167" si="82">F161</f>
        <v>16</v>
      </c>
      <c r="H161" s="20"/>
      <c r="I161" s="29" t="s">
        <v>1</v>
      </c>
      <c r="J161" s="29" t="s">
        <v>1</v>
      </c>
      <c r="K161" s="29"/>
      <c r="L161" s="29"/>
      <c r="M161" s="30">
        <v>2</v>
      </c>
      <c r="N161" s="30">
        <v>0</v>
      </c>
      <c r="O161" s="30">
        <v>0</v>
      </c>
      <c r="P161" s="30">
        <v>0</v>
      </c>
      <c r="Q161" s="30">
        <v>0</v>
      </c>
      <c r="R161" s="21">
        <f t="shared" si="80"/>
        <v>1</v>
      </c>
      <c r="S161" s="47"/>
      <c r="T161" s="47"/>
    </row>
    <row r="162" spans="1:20" ht="16.5" customHeight="1">
      <c r="A162" s="128"/>
      <c r="B162" s="358"/>
      <c r="C162" s="43" t="s">
        <v>230</v>
      </c>
      <c r="D162" s="143" t="s">
        <v>90</v>
      </c>
      <c r="E162" s="92" t="s">
        <v>39</v>
      </c>
      <c r="F162" s="26">
        <f t="shared" si="81"/>
        <v>16</v>
      </c>
      <c r="G162" s="26">
        <f t="shared" si="82"/>
        <v>16</v>
      </c>
      <c r="H162" s="45"/>
      <c r="I162" s="45" t="s">
        <v>1</v>
      </c>
      <c r="J162" s="45" t="s">
        <v>1</v>
      </c>
      <c r="K162" s="45"/>
      <c r="L162" s="45"/>
      <c r="M162" s="46">
        <v>0</v>
      </c>
      <c r="N162" s="46">
        <v>2</v>
      </c>
      <c r="O162" s="46">
        <v>0</v>
      </c>
      <c r="P162" s="46">
        <v>0</v>
      </c>
      <c r="Q162" s="46">
        <v>0</v>
      </c>
      <c r="R162" s="24">
        <f t="shared" si="80"/>
        <v>1</v>
      </c>
      <c r="S162" s="47"/>
      <c r="T162" s="47"/>
    </row>
    <row r="163" spans="1:20" ht="16.5" customHeight="1">
      <c r="A163" s="128"/>
      <c r="B163" s="358"/>
      <c r="C163" s="43" t="s">
        <v>176</v>
      </c>
      <c r="D163" s="143" t="s">
        <v>90</v>
      </c>
      <c r="E163" s="92" t="s">
        <v>39</v>
      </c>
      <c r="F163" s="26">
        <f t="shared" si="81"/>
        <v>16</v>
      </c>
      <c r="G163" s="26">
        <f t="shared" si="82"/>
        <v>16</v>
      </c>
      <c r="H163" s="45"/>
      <c r="I163" s="45" t="s">
        <v>1</v>
      </c>
      <c r="J163" s="45" t="s">
        <v>1</v>
      </c>
      <c r="K163" s="45"/>
      <c r="L163" s="45"/>
      <c r="M163" s="46">
        <v>0</v>
      </c>
      <c r="N163" s="46">
        <v>0</v>
      </c>
      <c r="O163" s="46">
        <v>2</v>
      </c>
      <c r="P163" s="46">
        <v>0</v>
      </c>
      <c r="Q163" s="46">
        <v>0</v>
      </c>
      <c r="R163" s="24">
        <f t="shared" si="80"/>
        <v>1</v>
      </c>
      <c r="S163" s="47"/>
      <c r="T163" s="47"/>
    </row>
    <row r="164" spans="1:20" ht="16.5" customHeight="1">
      <c r="A164" s="128"/>
      <c r="B164" s="358"/>
      <c r="C164" s="43" t="s">
        <v>193</v>
      </c>
      <c r="D164" s="143" t="s">
        <v>90</v>
      </c>
      <c r="E164" s="92" t="s">
        <v>39</v>
      </c>
      <c r="F164" s="26">
        <f t="shared" si="81"/>
        <v>16</v>
      </c>
      <c r="G164" s="26">
        <f t="shared" si="82"/>
        <v>16</v>
      </c>
      <c r="H164" s="45"/>
      <c r="I164" s="45" t="s">
        <v>1</v>
      </c>
      <c r="J164" s="45" t="s">
        <v>1</v>
      </c>
      <c r="K164" s="45"/>
      <c r="L164" s="45"/>
      <c r="M164" s="46">
        <v>0</v>
      </c>
      <c r="N164" s="46">
        <v>0</v>
      </c>
      <c r="O164" s="46">
        <v>0</v>
      </c>
      <c r="P164" s="46">
        <v>2</v>
      </c>
      <c r="Q164" s="46">
        <v>0</v>
      </c>
      <c r="R164" s="24">
        <f t="shared" si="80"/>
        <v>1</v>
      </c>
      <c r="S164" s="47"/>
      <c r="T164" s="47"/>
    </row>
    <row r="165" spans="1:20" ht="16.5" customHeight="1">
      <c r="A165" s="128"/>
      <c r="B165" s="358"/>
      <c r="C165" s="43" t="s">
        <v>185</v>
      </c>
      <c r="D165" s="143" t="s">
        <v>92</v>
      </c>
      <c r="E165" s="92" t="s">
        <v>39</v>
      </c>
      <c r="F165" s="46">
        <f t="shared" si="81"/>
        <v>64</v>
      </c>
      <c r="G165" s="209">
        <f>F165*$F$3</f>
        <v>192</v>
      </c>
      <c r="H165" s="45"/>
      <c r="I165" s="45" t="s">
        <v>1</v>
      </c>
      <c r="J165" s="45" t="s">
        <v>1</v>
      </c>
      <c r="K165" s="45"/>
      <c r="L165" s="45"/>
      <c r="M165" s="46">
        <v>4</v>
      </c>
      <c r="N165" s="46">
        <v>4</v>
      </c>
      <c r="O165" s="46">
        <v>0</v>
      </c>
      <c r="P165" s="46">
        <v>0</v>
      </c>
      <c r="Q165" s="46">
        <v>0</v>
      </c>
      <c r="R165" s="60">
        <f t="shared" si="80"/>
        <v>4</v>
      </c>
      <c r="S165" s="47"/>
      <c r="T165" s="47"/>
    </row>
    <row r="166" spans="1:20" ht="16.5" customHeight="1">
      <c r="A166" s="128"/>
      <c r="B166" s="358"/>
      <c r="C166" s="22" t="s">
        <v>186</v>
      </c>
      <c r="D166" s="143" t="s">
        <v>90</v>
      </c>
      <c r="E166" s="233" t="s">
        <v>39</v>
      </c>
      <c r="F166" s="26">
        <f t="shared" si="81"/>
        <v>64</v>
      </c>
      <c r="G166" s="84">
        <f>F166*$F$3</f>
        <v>192</v>
      </c>
      <c r="H166" s="45"/>
      <c r="I166" s="45" t="s">
        <v>1</v>
      </c>
      <c r="J166" s="45" t="s">
        <v>1</v>
      </c>
      <c r="K166" s="45"/>
      <c r="L166" s="45"/>
      <c r="M166" s="46">
        <v>0</v>
      </c>
      <c r="N166" s="46">
        <v>0</v>
      </c>
      <c r="O166" s="46">
        <v>4</v>
      </c>
      <c r="P166" s="46">
        <v>4</v>
      </c>
      <c r="Q166" s="46">
        <v>0</v>
      </c>
      <c r="R166" s="24">
        <f t="shared" si="80"/>
        <v>4</v>
      </c>
      <c r="S166" s="47"/>
      <c r="T166" s="47"/>
    </row>
    <row r="167" spans="1:20" ht="16.5" customHeight="1">
      <c r="A167" s="128"/>
      <c r="B167" s="358"/>
      <c r="C167" s="22" t="s">
        <v>243</v>
      </c>
      <c r="D167" s="237" t="s">
        <v>90</v>
      </c>
      <c r="E167" s="365" t="s">
        <v>39</v>
      </c>
      <c r="F167" s="348">
        <f>SUM(M167:Q167)*$F$1</f>
        <v>384</v>
      </c>
      <c r="G167" s="348">
        <f t="shared" si="82"/>
        <v>384</v>
      </c>
      <c r="H167" s="348"/>
      <c r="I167" s="334" t="s">
        <v>0</v>
      </c>
      <c r="J167" s="334"/>
      <c r="K167" s="334" t="s">
        <v>0</v>
      </c>
      <c r="L167" s="334"/>
      <c r="M167" s="348">
        <v>12</v>
      </c>
      <c r="N167" s="348">
        <v>12</v>
      </c>
      <c r="O167" s="348">
        <v>12</v>
      </c>
      <c r="P167" s="348">
        <v>12</v>
      </c>
      <c r="Q167" s="348">
        <v>0</v>
      </c>
      <c r="R167" s="351">
        <f>F167/$F$2/3*2</f>
        <v>16</v>
      </c>
      <c r="S167" s="47"/>
      <c r="T167" s="47"/>
    </row>
    <row r="168" spans="1:20" ht="16.5" customHeight="1" thickBot="1">
      <c r="A168" s="128"/>
      <c r="B168" s="358"/>
      <c r="C168" s="141" t="s">
        <v>279</v>
      </c>
      <c r="D168" s="148"/>
      <c r="E168" s="366"/>
      <c r="F168" s="349"/>
      <c r="G168" s="349"/>
      <c r="H168" s="349"/>
      <c r="I168" s="343"/>
      <c r="J168" s="343"/>
      <c r="K168" s="343"/>
      <c r="L168" s="343"/>
      <c r="M168" s="349"/>
      <c r="N168" s="349"/>
      <c r="O168" s="349"/>
      <c r="P168" s="349"/>
      <c r="Q168" s="349"/>
      <c r="R168" s="352"/>
      <c r="S168" s="47"/>
      <c r="T168" s="47"/>
    </row>
    <row r="169" spans="1:20" ht="16.5" customHeight="1" thickBot="1">
      <c r="A169" s="128"/>
      <c r="B169" s="359"/>
      <c r="C169" s="33" t="s">
        <v>11</v>
      </c>
      <c r="D169" s="33"/>
      <c r="E169" s="5"/>
      <c r="F169" s="11">
        <f>SUM(F159:F167)</f>
        <v>656</v>
      </c>
      <c r="G169" s="11">
        <f>SUM(G159:G167)</f>
        <v>912</v>
      </c>
      <c r="H169" s="94">
        <f>SUMIF(E159:E167,"必須",G159:G167)</f>
        <v>64</v>
      </c>
      <c r="I169" s="95">
        <f>SUMIF(E159:E167,"選必",G159:G167)</f>
        <v>0</v>
      </c>
      <c r="J169" s="96">
        <f>SUMIF(E159:E167,"選択",G159:G167)</f>
        <v>848</v>
      </c>
      <c r="K169" s="12"/>
      <c r="L169" s="12"/>
      <c r="M169" s="11">
        <f t="shared" ref="M169:R169" si="83">SUM(M159:M167)</f>
        <v>20</v>
      </c>
      <c r="N169" s="11">
        <f t="shared" si="83"/>
        <v>20</v>
      </c>
      <c r="O169" s="11">
        <f t="shared" si="83"/>
        <v>20</v>
      </c>
      <c r="P169" s="11">
        <f t="shared" si="83"/>
        <v>22</v>
      </c>
      <c r="Q169" s="11">
        <f t="shared" si="83"/>
        <v>0</v>
      </c>
      <c r="R169" s="11">
        <f t="shared" si="83"/>
        <v>31</v>
      </c>
      <c r="S169" s="47"/>
      <c r="T169" s="47"/>
    </row>
    <row r="170" spans="1:20" ht="16.5" customHeight="1">
      <c r="A170" s="128"/>
      <c r="B170" s="357" t="s">
        <v>76</v>
      </c>
      <c r="C170" s="19" t="s">
        <v>36</v>
      </c>
      <c r="D170" s="142" t="s">
        <v>91</v>
      </c>
      <c r="E170" s="89" t="s">
        <v>27</v>
      </c>
      <c r="F170" s="30">
        <f>SUM(M170:Q170)*$F$1</f>
        <v>64</v>
      </c>
      <c r="G170" s="30">
        <f>F170</f>
        <v>64</v>
      </c>
      <c r="H170" s="29" t="s">
        <v>0</v>
      </c>
      <c r="I170" s="20"/>
      <c r="J170" s="20" t="s">
        <v>0</v>
      </c>
      <c r="K170" s="29"/>
      <c r="L170" s="29"/>
      <c r="M170" s="30">
        <v>2</v>
      </c>
      <c r="N170" s="30">
        <v>2</v>
      </c>
      <c r="O170" s="30">
        <v>2</v>
      </c>
      <c r="P170" s="30">
        <v>2</v>
      </c>
      <c r="Q170" s="30">
        <v>0</v>
      </c>
      <c r="R170" s="106">
        <f>F170/$F$2/2</f>
        <v>2</v>
      </c>
      <c r="S170" s="47"/>
      <c r="T170" s="47"/>
    </row>
    <row r="171" spans="1:20" ht="16.5" customHeight="1" thickBot="1">
      <c r="A171" s="128"/>
      <c r="B171" s="358"/>
      <c r="C171" s="43" t="s">
        <v>175</v>
      </c>
      <c r="D171" s="143" t="s">
        <v>91</v>
      </c>
      <c r="E171" s="93" t="s">
        <v>43</v>
      </c>
      <c r="F171" s="26">
        <f>SUM(M171:Q171)*$F$1</f>
        <v>64</v>
      </c>
      <c r="G171" s="26">
        <f>F171</f>
        <v>64</v>
      </c>
      <c r="H171" s="25" t="s">
        <v>0</v>
      </c>
      <c r="I171" s="25"/>
      <c r="J171" s="25" t="s">
        <v>0</v>
      </c>
      <c r="K171" s="25"/>
      <c r="L171" s="25"/>
      <c r="M171" s="26">
        <v>2</v>
      </c>
      <c r="N171" s="26">
        <v>2</v>
      </c>
      <c r="O171" s="26">
        <v>2</v>
      </c>
      <c r="P171" s="26">
        <v>2</v>
      </c>
      <c r="Q171" s="26">
        <v>0</v>
      </c>
      <c r="R171" s="24">
        <f>F171/$F$2</f>
        <v>4</v>
      </c>
      <c r="S171" s="47"/>
      <c r="T171" s="47"/>
    </row>
    <row r="172" spans="1:20" ht="16.5" customHeight="1">
      <c r="A172" s="128"/>
      <c r="B172" s="358"/>
      <c r="C172" s="19" t="s">
        <v>187</v>
      </c>
      <c r="D172" s="142" t="s">
        <v>90</v>
      </c>
      <c r="E172" s="153" t="s">
        <v>39</v>
      </c>
      <c r="F172" s="30">
        <f t="shared" ref="F172:F173" si="84">SUM(M172:Q172)*$F$1</f>
        <v>64</v>
      </c>
      <c r="G172" s="156">
        <f>F172*$F$3</f>
        <v>192</v>
      </c>
      <c r="H172" s="29"/>
      <c r="I172" s="29" t="s">
        <v>1</v>
      </c>
      <c r="J172" s="29" t="s">
        <v>1</v>
      </c>
      <c r="K172" s="29"/>
      <c r="L172" s="29"/>
      <c r="M172" s="30">
        <v>4</v>
      </c>
      <c r="N172" s="30">
        <v>4</v>
      </c>
      <c r="O172" s="30">
        <v>0</v>
      </c>
      <c r="P172" s="30">
        <v>0</v>
      </c>
      <c r="Q172" s="30">
        <v>0</v>
      </c>
      <c r="R172" s="21">
        <f t="shared" ref="R172:R173" si="85">F172/$F$2</f>
        <v>4</v>
      </c>
      <c r="S172" s="47"/>
      <c r="T172" s="47"/>
    </row>
    <row r="173" spans="1:20" ht="16.5" customHeight="1">
      <c r="A173" s="128"/>
      <c r="B173" s="358"/>
      <c r="C173" s="22" t="s">
        <v>188</v>
      </c>
      <c r="D173" s="143" t="s">
        <v>92</v>
      </c>
      <c r="E173" s="92" t="s">
        <v>39</v>
      </c>
      <c r="F173" s="26">
        <f t="shared" si="84"/>
        <v>64</v>
      </c>
      <c r="G173" s="84">
        <f>F173*$F$3</f>
        <v>192</v>
      </c>
      <c r="H173" s="45"/>
      <c r="I173" s="45" t="s">
        <v>1</v>
      </c>
      <c r="J173" s="45" t="s">
        <v>1</v>
      </c>
      <c r="K173" s="45"/>
      <c r="L173" s="45"/>
      <c r="M173" s="46">
        <v>0</v>
      </c>
      <c r="N173" s="46">
        <v>0</v>
      </c>
      <c r="O173" s="46">
        <v>4</v>
      </c>
      <c r="P173" s="46">
        <v>4</v>
      </c>
      <c r="Q173" s="46">
        <v>0</v>
      </c>
      <c r="R173" s="24">
        <f t="shared" si="85"/>
        <v>4</v>
      </c>
      <c r="S173" s="47"/>
      <c r="T173" s="47"/>
    </row>
    <row r="174" spans="1:20" ht="16.5" customHeight="1">
      <c r="A174" s="128"/>
      <c r="B174" s="358"/>
      <c r="C174" s="22" t="s">
        <v>250</v>
      </c>
      <c r="D174" s="143" t="s">
        <v>90</v>
      </c>
      <c r="E174" s="91" t="s">
        <v>39</v>
      </c>
      <c r="F174" s="26">
        <f t="shared" ref="F174" si="86">SUM(M174:Q174)*$F$1</f>
        <v>96</v>
      </c>
      <c r="G174" s="24">
        <f>F174</f>
        <v>96</v>
      </c>
      <c r="H174" s="85"/>
      <c r="I174" s="45" t="s">
        <v>1</v>
      </c>
      <c r="J174" s="45" t="s">
        <v>1</v>
      </c>
      <c r="K174" s="45"/>
      <c r="L174" s="85"/>
      <c r="M174" s="87">
        <v>6</v>
      </c>
      <c r="N174" s="87">
        <v>6</v>
      </c>
      <c r="O174" s="87">
        <v>0</v>
      </c>
      <c r="P174" s="87">
        <v>0</v>
      </c>
      <c r="Q174" s="87">
        <v>0</v>
      </c>
      <c r="R174" s="24">
        <f>F174/$F$2</f>
        <v>6</v>
      </c>
      <c r="S174" s="47"/>
      <c r="T174" s="47"/>
    </row>
    <row r="175" spans="1:20" ht="16.5" customHeight="1" thickBot="1">
      <c r="A175" s="128"/>
      <c r="B175" s="358"/>
      <c r="C175" s="22" t="s">
        <v>84</v>
      </c>
      <c r="D175" s="143" t="s">
        <v>92</v>
      </c>
      <c r="E175" s="91" t="s">
        <v>39</v>
      </c>
      <c r="F175" s="235">
        <f>SUM(M175:Q175)*$F$1</f>
        <v>288</v>
      </c>
      <c r="G175" s="235">
        <f t="shared" ref="G175" si="87">F175</f>
        <v>288</v>
      </c>
      <c r="H175" s="234"/>
      <c r="I175" s="234" t="s">
        <v>0</v>
      </c>
      <c r="J175" s="234"/>
      <c r="K175" s="234" t="s">
        <v>0</v>
      </c>
      <c r="L175" s="236"/>
      <c r="M175" s="236">
        <v>6</v>
      </c>
      <c r="N175" s="236">
        <v>6</v>
      </c>
      <c r="O175" s="236">
        <v>12</v>
      </c>
      <c r="P175" s="236">
        <v>12</v>
      </c>
      <c r="Q175" s="236">
        <v>0</v>
      </c>
      <c r="R175" s="111">
        <f>F175/$F$2/3*2</f>
        <v>12</v>
      </c>
      <c r="S175" s="47"/>
      <c r="T175" s="47"/>
    </row>
    <row r="176" spans="1:20" ht="16.5" customHeight="1" thickBot="1">
      <c r="A176" s="128"/>
      <c r="B176" s="359"/>
      <c r="C176" s="33" t="s">
        <v>11</v>
      </c>
      <c r="D176" s="33"/>
      <c r="E176" s="5"/>
      <c r="F176" s="11">
        <f>SUM(F170:F175)</f>
        <v>640</v>
      </c>
      <c r="G176" s="11">
        <f>SUM(G170:G175)</f>
        <v>896</v>
      </c>
      <c r="H176" s="94">
        <f>SUMIF(E170:E175,"必須",G170:G175)</f>
        <v>128</v>
      </c>
      <c r="I176" s="95">
        <f>SUMIF(E170:E175,"選必",G170:G175)</f>
        <v>0</v>
      </c>
      <c r="J176" s="96">
        <f>SUMIF(E170:E175,"選択",G170:G175)</f>
        <v>768</v>
      </c>
      <c r="K176" s="12"/>
      <c r="L176" s="12"/>
      <c r="M176" s="11">
        <f t="shared" ref="M176:R176" si="88">SUM(M170:M175)</f>
        <v>20</v>
      </c>
      <c r="N176" s="11">
        <f t="shared" si="88"/>
        <v>20</v>
      </c>
      <c r="O176" s="11">
        <f t="shared" si="88"/>
        <v>20</v>
      </c>
      <c r="P176" s="11">
        <f t="shared" si="88"/>
        <v>20</v>
      </c>
      <c r="Q176" s="11">
        <f t="shared" si="88"/>
        <v>0</v>
      </c>
      <c r="R176" s="11">
        <f t="shared" si="88"/>
        <v>32</v>
      </c>
      <c r="S176" s="47"/>
      <c r="T176" s="47"/>
    </row>
    <row r="177" spans="1:20" ht="16.5" customHeight="1" thickBot="1">
      <c r="A177" s="128"/>
      <c r="B177" s="55"/>
      <c r="C177" s="48"/>
      <c r="D177" s="48"/>
      <c r="E177" s="13"/>
      <c r="F177" s="13"/>
      <c r="G177" s="13"/>
      <c r="H177" s="47"/>
      <c r="I177" s="47"/>
      <c r="J177" s="47"/>
      <c r="K177" s="47"/>
      <c r="L177" s="47"/>
      <c r="M177" s="13"/>
      <c r="N177" s="13"/>
      <c r="O177" s="13"/>
      <c r="P177" s="13"/>
      <c r="Q177" s="13"/>
      <c r="R177" s="13"/>
      <c r="S177" s="47"/>
      <c r="T177" s="47"/>
    </row>
    <row r="178" spans="1:20" ht="16.5" customHeight="1" thickBot="1">
      <c r="A178" s="128"/>
      <c r="B178" s="128"/>
      <c r="C178" s="138"/>
      <c r="D178" s="138"/>
      <c r="E178" s="107"/>
      <c r="F178" s="107"/>
      <c r="G178" s="107"/>
      <c r="H178" s="107"/>
      <c r="I178" s="4" t="s">
        <v>12</v>
      </c>
      <c r="J178" s="336" t="s">
        <v>8</v>
      </c>
      <c r="K178" s="337"/>
      <c r="L178" s="338" t="s">
        <v>45</v>
      </c>
      <c r="M178" s="339"/>
      <c r="N178" s="112" t="s">
        <v>46</v>
      </c>
      <c r="O178" s="113"/>
      <c r="P178" s="186"/>
      <c r="Q178" s="114"/>
      <c r="R178" s="186"/>
      <c r="S178" s="245"/>
      <c r="T178" s="36"/>
    </row>
    <row r="179" spans="1:20" ht="16.5" customHeight="1">
      <c r="A179" s="128"/>
      <c r="B179" s="244"/>
      <c r="C179" s="138"/>
      <c r="D179" s="138"/>
      <c r="E179" s="249"/>
      <c r="F179" s="250"/>
      <c r="G179" s="250"/>
      <c r="H179" s="107"/>
      <c r="I179" s="7" t="s">
        <v>13</v>
      </c>
      <c r="J179" s="251">
        <f>SUMIF(H120:H138,"○",G120:G138)</f>
        <v>112</v>
      </c>
      <c r="K179" s="252">
        <f>J179/N179</f>
        <v>0.11864406779661017</v>
      </c>
      <c r="L179" s="115">
        <f>SUMIF(I120:I138,"○",G120:G138)</f>
        <v>832</v>
      </c>
      <c r="M179" s="116">
        <f>L179/N179</f>
        <v>0.88135593220338981</v>
      </c>
      <c r="N179" s="117">
        <f>G139</f>
        <v>944</v>
      </c>
      <c r="O179" s="118"/>
      <c r="P179" s="187"/>
      <c r="Q179" s="119"/>
      <c r="R179" s="187"/>
      <c r="S179" s="245"/>
      <c r="T179" s="36"/>
    </row>
    <row r="180" spans="1:20" ht="16.5" customHeight="1">
      <c r="A180" s="128"/>
      <c r="B180" s="128"/>
      <c r="C180" s="138"/>
      <c r="D180" s="138"/>
      <c r="E180" s="249"/>
      <c r="F180" s="250"/>
      <c r="G180" s="250"/>
      <c r="H180" s="107"/>
      <c r="I180" s="8" t="s">
        <v>14</v>
      </c>
      <c r="J180" s="131">
        <f>SUMIF(H140:H157,"○",G140:G157)</f>
        <v>128</v>
      </c>
      <c r="K180" s="258">
        <f>J180/N180</f>
        <v>0.13559322033898305</v>
      </c>
      <c r="L180" s="129">
        <f>SUMIF(I140:I157,"○",G140:G157)</f>
        <v>816</v>
      </c>
      <c r="M180" s="130">
        <f>L180/N180</f>
        <v>0.86440677966101698</v>
      </c>
      <c r="N180" s="131">
        <f>G158</f>
        <v>944</v>
      </c>
      <c r="O180" s="118"/>
      <c r="P180" s="187"/>
      <c r="Q180" s="119"/>
      <c r="R180" s="187"/>
      <c r="S180" s="245"/>
      <c r="T180" s="36"/>
    </row>
    <row r="181" spans="1:20" ht="16.5" customHeight="1">
      <c r="A181" s="128"/>
      <c r="B181" s="128"/>
      <c r="C181" s="138"/>
      <c r="D181" s="138"/>
      <c r="E181" s="249"/>
      <c r="F181" s="250"/>
      <c r="G181" s="250"/>
      <c r="H181" s="107"/>
      <c r="I181" s="50" t="s">
        <v>17</v>
      </c>
      <c r="J181" s="122">
        <f>SUMIF(H159:H167,"○",G159:G167)</f>
        <v>80</v>
      </c>
      <c r="K181" s="253">
        <f>J181/N181</f>
        <v>8.771929824561403E-2</v>
      </c>
      <c r="L181" s="120">
        <f>SUMIF(I159:I167,"○",G159:G167)</f>
        <v>832</v>
      </c>
      <c r="M181" s="121">
        <f>L181/N181</f>
        <v>0.91228070175438591</v>
      </c>
      <c r="N181" s="122">
        <f>G169</f>
        <v>912</v>
      </c>
      <c r="O181" s="118"/>
      <c r="P181" s="187"/>
      <c r="Q181" s="119"/>
      <c r="R181" s="187"/>
      <c r="S181" s="245"/>
      <c r="T181" s="36"/>
    </row>
    <row r="182" spans="1:20" ht="16.5" customHeight="1" thickBot="1">
      <c r="A182" s="128"/>
      <c r="B182" s="128"/>
      <c r="C182" s="138"/>
      <c r="D182" s="138"/>
      <c r="E182" s="249"/>
      <c r="F182" s="250"/>
      <c r="G182" s="250"/>
      <c r="H182" s="107"/>
      <c r="I182" s="50" t="s">
        <v>56</v>
      </c>
      <c r="J182" s="122">
        <f>SUMIF(H170:H175,"○",G170:G175)</f>
        <v>128</v>
      </c>
      <c r="K182" s="253">
        <f>J182/N182</f>
        <v>0.14285714285714285</v>
      </c>
      <c r="L182" s="120">
        <f>SUMIF(I170:I175,"○",G170:G175)</f>
        <v>768</v>
      </c>
      <c r="M182" s="121">
        <f>L182/N182</f>
        <v>0.8571428571428571</v>
      </c>
      <c r="N182" s="122">
        <f>G176</f>
        <v>896</v>
      </c>
      <c r="O182" s="118"/>
      <c r="P182" s="187"/>
      <c r="Q182" s="119"/>
      <c r="R182" s="187"/>
      <c r="S182" s="245"/>
      <c r="T182" s="36"/>
    </row>
    <row r="183" spans="1:20" ht="16.5" customHeight="1" thickBot="1">
      <c r="A183" s="128"/>
      <c r="B183" s="128"/>
      <c r="C183" s="138"/>
      <c r="D183" s="138"/>
      <c r="E183" s="249"/>
      <c r="F183" s="250"/>
      <c r="G183" s="250"/>
      <c r="H183" s="107"/>
      <c r="I183" s="4" t="s">
        <v>11</v>
      </c>
      <c r="J183" s="254">
        <f>SUM(J179:J182)</f>
        <v>448</v>
      </c>
      <c r="K183" s="255">
        <f>J183/N183</f>
        <v>0.12121212121212122</v>
      </c>
      <c r="L183" s="123">
        <f>SUM(L179:L182)</f>
        <v>3248</v>
      </c>
      <c r="M183" s="124">
        <f>L183/N183</f>
        <v>0.87878787878787878</v>
      </c>
      <c r="N183" s="125">
        <f>SUM(N179:N182)</f>
        <v>3696</v>
      </c>
      <c r="O183" s="118"/>
      <c r="P183" s="187"/>
      <c r="Q183" s="119"/>
      <c r="R183" s="187"/>
      <c r="S183" s="245"/>
      <c r="T183" s="36"/>
    </row>
    <row r="184" spans="1:20" ht="16.5" customHeight="1">
      <c r="A184" s="128"/>
      <c r="B184" s="128"/>
      <c r="C184" s="139"/>
      <c r="D184" s="139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245"/>
      <c r="T184" s="36"/>
    </row>
  </sheetData>
  <mergeCells count="138">
    <mergeCell ref="K167:K168"/>
    <mergeCell ref="L167:L168"/>
    <mergeCell ref="M167:M168"/>
    <mergeCell ref="N167:N168"/>
    <mergeCell ref="Q154:Q155"/>
    <mergeCell ref="R154:R155"/>
    <mergeCell ref="P154:P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B170:B176"/>
    <mergeCell ref="N156:N157"/>
    <mergeCell ref="O156:O157"/>
    <mergeCell ref="Q156:Q157"/>
    <mergeCell ref="R156:R157"/>
    <mergeCell ref="B159:B169"/>
    <mergeCell ref="E156:E157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O167:O168"/>
    <mergeCell ref="P167:P168"/>
    <mergeCell ref="Q167:Q168"/>
    <mergeCell ref="R167:R168"/>
    <mergeCell ref="E167:E168"/>
    <mergeCell ref="F167:F168"/>
    <mergeCell ref="G167:G168"/>
    <mergeCell ref="H167:H168"/>
    <mergeCell ref="I167:I168"/>
    <mergeCell ref="J48:K48"/>
    <mergeCell ref="E6:E7"/>
    <mergeCell ref="F6:F7"/>
    <mergeCell ref="G6:G7"/>
    <mergeCell ref="H6:I6"/>
    <mergeCell ref="D6:D7"/>
    <mergeCell ref="L118:L119"/>
    <mergeCell ref="L110:M110"/>
    <mergeCell ref="H118:I118"/>
    <mergeCell ref="M6:Q6"/>
    <mergeCell ref="F55:F56"/>
    <mergeCell ref="F92:F93"/>
    <mergeCell ref="F94:F95"/>
    <mergeCell ref="F118:F119"/>
    <mergeCell ref="L48:M48"/>
    <mergeCell ref="G118:G119"/>
    <mergeCell ref="G94:G95"/>
    <mergeCell ref="J6:K6"/>
    <mergeCell ref="L6:L7"/>
    <mergeCell ref="F106:F107"/>
    <mergeCell ref="G106:G107"/>
    <mergeCell ref="G55:G56"/>
    <mergeCell ref="Q106:Q107"/>
    <mergeCell ref="N92:N93"/>
    <mergeCell ref="B8:B28"/>
    <mergeCell ref="B29:B46"/>
    <mergeCell ref="B6:B7"/>
    <mergeCell ref="C6:C7"/>
    <mergeCell ref="B120:B139"/>
    <mergeCell ref="B140:B158"/>
    <mergeCell ref="B118:B119"/>
    <mergeCell ref="C118:C119"/>
    <mergeCell ref="E55:E56"/>
    <mergeCell ref="E106:E107"/>
    <mergeCell ref="D55:D56"/>
    <mergeCell ref="E92:E93"/>
    <mergeCell ref="D94:D95"/>
    <mergeCell ref="D118:D119"/>
    <mergeCell ref="E118:E119"/>
    <mergeCell ref="E154:E155"/>
    <mergeCell ref="M55:Q55"/>
    <mergeCell ref="F154:F155"/>
    <mergeCell ref="D154:D155"/>
    <mergeCell ref="D156:D157"/>
    <mergeCell ref="B97:B108"/>
    <mergeCell ref="B57:B76"/>
    <mergeCell ref="B77:B96"/>
    <mergeCell ref="B55:B56"/>
    <mergeCell ref="C55:C56"/>
    <mergeCell ref="E94:E95"/>
    <mergeCell ref="D92:D93"/>
    <mergeCell ref="G92:G93"/>
    <mergeCell ref="P106:P107"/>
    <mergeCell ref="H92:H93"/>
    <mergeCell ref="H94:H95"/>
    <mergeCell ref="H106:H107"/>
    <mergeCell ref="H55:I55"/>
    <mergeCell ref="I106:I107"/>
    <mergeCell ref="I92:I93"/>
    <mergeCell ref="I94:I95"/>
    <mergeCell ref="O106:O107"/>
    <mergeCell ref="J178:K178"/>
    <mergeCell ref="L178:M178"/>
    <mergeCell ref="M118:Q118"/>
    <mergeCell ref="P156:P157"/>
    <mergeCell ref="J118:K118"/>
    <mergeCell ref="J167:J168"/>
    <mergeCell ref="R6:R7"/>
    <mergeCell ref="R55:R56"/>
    <mergeCell ref="L55:L56"/>
    <mergeCell ref="P94:P95"/>
    <mergeCell ref="J110:K110"/>
    <mergeCell ref="J94:J95"/>
    <mergeCell ref="J106:J107"/>
    <mergeCell ref="K106:K107"/>
    <mergeCell ref="L106:L107"/>
    <mergeCell ref="M106:M107"/>
    <mergeCell ref="N106:N107"/>
    <mergeCell ref="J55:K55"/>
    <mergeCell ref="K94:K95"/>
    <mergeCell ref="R118:R119"/>
    <mergeCell ref="Q94:Q95"/>
    <mergeCell ref="R92:R93"/>
    <mergeCell ref="R94:R95"/>
    <mergeCell ref="R106:R107"/>
    <mergeCell ref="S92:S93"/>
    <mergeCell ref="S94:S95"/>
    <mergeCell ref="O92:O93"/>
    <mergeCell ref="O94:O95"/>
    <mergeCell ref="L92:L93"/>
    <mergeCell ref="L94:L95"/>
    <mergeCell ref="M92:M93"/>
    <mergeCell ref="J92:J93"/>
    <mergeCell ref="P92:P93"/>
    <mergeCell ref="M94:M95"/>
    <mergeCell ref="Q92:Q93"/>
    <mergeCell ref="N94:N95"/>
    <mergeCell ref="K92:K93"/>
  </mergeCells>
  <phoneticPr fontId="1"/>
  <pageMargins left="0.78740157480314965" right="0.78740157480314965" top="0.19685039370078741" bottom="0.23622047244094491" header="0" footer="0"/>
  <pageSetup paperSize="8" scale="81" fitToHeight="0" orientation="portrait" horizontalDpi="4294967294" r:id="rId1"/>
  <headerFooter alignWithMargins="0"/>
  <rowBreaks count="2" manualBreakCount="2">
    <brk id="52" max="16383" man="1"/>
    <brk id="115" max="16383" man="1"/>
  </rowBreaks>
  <colBreaks count="1" manualBreakCount="1">
    <brk id="19" min="3" max="24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X153"/>
  <sheetViews>
    <sheetView tabSelected="1" view="pageBreakPreview" topLeftCell="A2" zoomScale="96" zoomScaleNormal="85" zoomScaleSheetLayoutView="96" workbookViewId="0">
      <selection activeCell="K2" sqref="K2"/>
    </sheetView>
  </sheetViews>
  <sheetFormatPr defaultColWidth="9.21875" defaultRowHeight="13.2"/>
  <cols>
    <col min="1" max="1" width="1.77734375" style="2" customWidth="1"/>
    <col min="2" max="2" width="9.21875" style="2" customWidth="1"/>
    <col min="3" max="3" width="28.6640625" style="15" customWidth="1"/>
    <col min="4" max="4" width="10.6640625" style="15" bestFit="1" customWidth="1"/>
    <col min="5" max="5" width="10" style="2" customWidth="1"/>
    <col min="6" max="7" width="9.109375" style="2" customWidth="1"/>
    <col min="8" max="18" width="7" style="2" customWidth="1"/>
    <col min="19" max="19" width="5.33203125" style="6" customWidth="1"/>
    <col min="20" max="20" width="5.33203125" style="212" customWidth="1"/>
    <col min="21" max="16384" width="9.21875" style="2"/>
  </cols>
  <sheetData>
    <row r="1" spans="1:20">
      <c r="E1" s="2" t="s">
        <v>53</v>
      </c>
      <c r="F1" s="2">
        <v>8</v>
      </c>
      <c r="G1" s="2" t="s">
        <v>50</v>
      </c>
    </row>
    <row r="2" spans="1:20">
      <c r="E2" s="2" t="s">
        <v>52</v>
      </c>
      <c r="F2" s="2">
        <v>16</v>
      </c>
      <c r="G2" s="2" t="s">
        <v>54</v>
      </c>
    </row>
    <row r="3" spans="1:20">
      <c r="E3" s="2" t="s">
        <v>51</v>
      </c>
      <c r="F3" s="2">
        <v>3</v>
      </c>
    </row>
    <row r="4" spans="1:20" ht="21.6" thickBot="1">
      <c r="A4" s="1"/>
      <c r="B4" s="1" t="s">
        <v>70</v>
      </c>
    </row>
    <row r="5" spans="1:20" ht="18" customHeight="1" thickBot="1">
      <c r="B5" s="344" t="s">
        <v>2</v>
      </c>
      <c r="C5" s="363" t="s">
        <v>3</v>
      </c>
      <c r="D5" s="368" t="s">
        <v>88</v>
      </c>
      <c r="E5" s="344" t="s">
        <v>4</v>
      </c>
      <c r="F5" s="370" t="s">
        <v>48</v>
      </c>
      <c r="G5" s="370" t="s">
        <v>49</v>
      </c>
      <c r="H5" s="340" t="s">
        <v>5</v>
      </c>
      <c r="I5" s="382"/>
      <c r="J5" s="340" t="s">
        <v>6</v>
      </c>
      <c r="K5" s="382"/>
      <c r="L5" s="380" t="s">
        <v>26</v>
      </c>
      <c r="M5" s="340" t="s">
        <v>7</v>
      </c>
      <c r="N5" s="341"/>
      <c r="O5" s="341"/>
      <c r="P5" s="341"/>
      <c r="Q5" s="382"/>
      <c r="R5" s="344" t="s">
        <v>35</v>
      </c>
      <c r="S5" s="57"/>
      <c r="T5" s="213"/>
    </row>
    <row r="6" spans="1:20" ht="18" customHeight="1" thickBot="1">
      <c r="B6" s="384"/>
      <c r="C6" s="364"/>
      <c r="D6" s="386"/>
      <c r="E6" s="384"/>
      <c r="F6" s="385"/>
      <c r="G6" s="385"/>
      <c r="H6" s="88" t="s">
        <v>8</v>
      </c>
      <c r="I6" s="88" t="s">
        <v>9</v>
      </c>
      <c r="J6" s="59" t="s">
        <v>29</v>
      </c>
      <c r="K6" s="59" t="s">
        <v>30</v>
      </c>
      <c r="L6" s="381"/>
      <c r="M6" s="10" t="s">
        <v>22</v>
      </c>
      <c r="N6" s="10" t="s">
        <v>23</v>
      </c>
      <c r="O6" s="10" t="s">
        <v>24</v>
      </c>
      <c r="P6" s="10" t="s">
        <v>25</v>
      </c>
      <c r="Q6" s="10" t="s">
        <v>116</v>
      </c>
      <c r="R6" s="384"/>
      <c r="S6" s="58"/>
      <c r="T6" s="214"/>
    </row>
    <row r="7" spans="1:20" ht="16.5" customHeight="1">
      <c r="B7" s="360" t="s">
        <v>71</v>
      </c>
      <c r="C7" s="19" t="s">
        <v>64</v>
      </c>
      <c r="D7" s="142" t="s">
        <v>89</v>
      </c>
      <c r="E7" s="89" t="s">
        <v>27</v>
      </c>
      <c r="F7" s="21">
        <f>SUM(M7:Q7)*$F$1</f>
        <v>64</v>
      </c>
      <c r="G7" s="21">
        <f>F7</f>
        <v>64</v>
      </c>
      <c r="H7" s="20" t="s">
        <v>1</v>
      </c>
      <c r="I7" s="20"/>
      <c r="J7" s="20" t="s">
        <v>1</v>
      </c>
      <c r="K7" s="20"/>
      <c r="L7" s="20"/>
      <c r="M7" s="21">
        <v>2</v>
      </c>
      <c r="N7" s="21">
        <v>2</v>
      </c>
      <c r="O7" s="21">
        <v>2</v>
      </c>
      <c r="P7" s="21">
        <v>2</v>
      </c>
      <c r="Q7" s="21">
        <v>0</v>
      </c>
      <c r="R7" s="106">
        <f>F7/$F$2/2</f>
        <v>2</v>
      </c>
      <c r="S7" s="47"/>
      <c r="T7" s="164"/>
    </row>
    <row r="8" spans="1:20" ht="16.5" customHeight="1">
      <c r="B8" s="360"/>
      <c r="C8" s="43" t="s">
        <v>85</v>
      </c>
      <c r="D8" s="143" t="s">
        <v>95</v>
      </c>
      <c r="E8" s="91" t="s">
        <v>39</v>
      </c>
      <c r="F8" s="24">
        <f>SUM(M8:Q8)*$F$1</f>
        <v>16</v>
      </c>
      <c r="G8" s="24">
        <f t="shared" ref="G8" si="0">F8</f>
        <v>16</v>
      </c>
      <c r="H8" s="44" t="s">
        <v>1</v>
      </c>
      <c r="I8" s="44"/>
      <c r="J8" s="23" t="s">
        <v>1</v>
      </c>
      <c r="K8" s="44"/>
      <c r="L8" s="44"/>
      <c r="M8" s="60">
        <v>2</v>
      </c>
      <c r="N8" s="60">
        <v>0</v>
      </c>
      <c r="O8" s="60">
        <v>0</v>
      </c>
      <c r="P8" s="60">
        <v>0</v>
      </c>
      <c r="Q8" s="60">
        <v>0</v>
      </c>
      <c r="R8" s="24">
        <f t="shared" ref="R8:R24" si="1">F8/$F$2</f>
        <v>1</v>
      </c>
      <c r="S8" s="47"/>
      <c r="T8" s="164"/>
    </row>
    <row r="9" spans="1:20" ht="16.5" customHeight="1">
      <c r="B9" s="360"/>
      <c r="C9" s="43" t="s">
        <v>175</v>
      </c>
      <c r="D9" s="143" t="s">
        <v>95</v>
      </c>
      <c r="E9" s="90" t="s">
        <v>28</v>
      </c>
      <c r="F9" s="24">
        <f>SUM(M9:Q9)*$F$1</f>
        <v>64</v>
      </c>
      <c r="G9" s="24">
        <f t="shared" ref="G9" si="2">F9</f>
        <v>64</v>
      </c>
      <c r="H9" s="44" t="s">
        <v>1</v>
      </c>
      <c r="I9" s="44"/>
      <c r="J9" s="23" t="s">
        <v>1</v>
      </c>
      <c r="K9" s="44"/>
      <c r="L9" s="44"/>
      <c r="M9" s="60">
        <v>2</v>
      </c>
      <c r="N9" s="60">
        <v>2</v>
      </c>
      <c r="O9" s="60">
        <v>2</v>
      </c>
      <c r="P9" s="60">
        <v>2</v>
      </c>
      <c r="Q9" s="60">
        <v>0</v>
      </c>
      <c r="R9" s="24">
        <f t="shared" si="1"/>
        <v>4</v>
      </c>
      <c r="S9" s="47"/>
      <c r="T9" s="164"/>
    </row>
    <row r="10" spans="1:20" ht="16.5" customHeight="1">
      <c r="B10" s="360"/>
      <c r="C10" s="43" t="s">
        <v>16</v>
      </c>
      <c r="D10" s="143" t="s">
        <v>95</v>
      </c>
      <c r="E10" s="91" t="s">
        <v>39</v>
      </c>
      <c r="F10" s="24">
        <f>SUM(M10:Q10)*$F$1</f>
        <v>32</v>
      </c>
      <c r="G10" s="24">
        <f t="shared" ref="G10:G13" si="3">F10</f>
        <v>32</v>
      </c>
      <c r="H10" s="44" t="s">
        <v>1</v>
      </c>
      <c r="I10" s="44"/>
      <c r="J10" s="23" t="s">
        <v>1</v>
      </c>
      <c r="K10" s="44"/>
      <c r="L10" s="44"/>
      <c r="M10" s="60">
        <v>0</v>
      </c>
      <c r="N10" s="60">
        <v>2</v>
      </c>
      <c r="O10" s="60">
        <v>2</v>
      </c>
      <c r="P10" s="60">
        <v>0</v>
      </c>
      <c r="Q10" s="60">
        <v>0</v>
      </c>
      <c r="R10" s="24">
        <f t="shared" si="1"/>
        <v>2</v>
      </c>
      <c r="S10" s="47"/>
      <c r="T10" s="164"/>
    </row>
    <row r="11" spans="1:20" ht="16.5" hidden="1" customHeight="1">
      <c r="B11" s="360"/>
      <c r="C11" s="43" t="s">
        <v>110</v>
      </c>
      <c r="D11" s="165" t="s">
        <v>89</v>
      </c>
      <c r="E11" s="180" t="s">
        <v>39</v>
      </c>
      <c r="F11" s="178">
        <f>SUM(M11:Q11)*$F$1</f>
        <v>0</v>
      </c>
      <c r="G11" s="178">
        <f t="shared" ref="G11" si="4">F11</f>
        <v>0</v>
      </c>
      <c r="H11" s="179" t="s">
        <v>1</v>
      </c>
      <c r="I11" s="179"/>
      <c r="J11" s="180" t="s">
        <v>1</v>
      </c>
      <c r="K11" s="179"/>
      <c r="L11" s="179"/>
      <c r="M11" s="181">
        <v>0</v>
      </c>
      <c r="N11" s="181">
        <v>0</v>
      </c>
      <c r="O11" s="181">
        <v>0</v>
      </c>
      <c r="P11" s="181">
        <v>0</v>
      </c>
      <c r="Q11" s="181">
        <v>0</v>
      </c>
      <c r="R11" s="178">
        <f t="shared" si="1"/>
        <v>0</v>
      </c>
      <c r="S11" s="47"/>
      <c r="T11" s="164"/>
    </row>
    <row r="12" spans="1:20" ht="16.5" customHeight="1">
      <c r="B12" s="360"/>
      <c r="C12" s="43" t="s">
        <v>195</v>
      </c>
      <c r="D12" s="143" t="s">
        <v>95</v>
      </c>
      <c r="E12" s="91" t="s">
        <v>39</v>
      </c>
      <c r="F12" s="24">
        <f t="shared" ref="F12:F13" si="5">SUM(M12:Q12)*$F$1</f>
        <v>64</v>
      </c>
      <c r="G12" s="24">
        <f t="shared" si="3"/>
        <v>64</v>
      </c>
      <c r="H12" s="44" t="s">
        <v>1</v>
      </c>
      <c r="I12" s="44"/>
      <c r="J12" s="23" t="s">
        <v>1</v>
      </c>
      <c r="K12" s="44"/>
      <c r="L12" s="44"/>
      <c r="M12" s="60">
        <v>4</v>
      </c>
      <c r="N12" s="60">
        <v>4</v>
      </c>
      <c r="O12" s="60">
        <v>0</v>
      </c>
      <c r="P12" s="60">
        <v>0</v>
      </c>
      <c r="Q12" s="60">
        <v>0</v>
      </c>
      <c r="R12" s="24">
        <f t="shared" si="1"/>
        <v>4</v>
      </c>
      <c r="S12" s="47"/>
      <c r="T12" s="164"/>
    </row>
    <row r="13" spans="1:20" ht="16.5" customHeight="1">
      <c r="B13" s="360"/>
      <c r="C13" s="43" t="s">
        <v>196</v>
      </c>
      <c r="D13" s="143" t="s">
        <v>95</v>
      </c>
      <c r="E13" s="91" t="s">
        <v>39</v>
      </c>
      <c r="F13" s="24">
        <f t="shared" si="5"/>
        <v>64</v>
      </c>
      <c r="G13" s="24">
        <f t="shared" si="3"/>
        <v>64</v>
      </c>
      <c r="H13" s="44" t="s">
        <v>1</v>
      </c>
      <c r="I13" s="44"/>
      <c r="J13" s="23" t="s">
        <v>1</v>
      </c>
      <c r="K13" s="44"/>
      <c r="L13" s="44"/>
      <c r="M13" s="60">
        <v>0</v>
      </c>
      <c r="N13" s="60">
        <v>0</v>
      </c>
      <c r="O13" s="60">
        <v>4</v>
      </c>
      <c r="P13" s="60">
        <v>4</v>
      </c>
      <c r="Q13" s="60">
        <v>0</v>
      </c>
      <c r="R13" s="24">
        <f t="shared" si="1"/>
        <v>4</v>
      </c>
      <c r="S13" s="47"/>
      <c r="T13" s="164"/>
    </row>
    <row r="14" spans="1:20" ht="16.5" customHeight="1">
      <c r="B14" s="360"/>
      <c r="C14" s="43" t="s">
        <v>167</v>
      </c>
      <c r="D14" s="143" t="s">
        <v>95</v>
      </c>
      <c r="E14" s="91" t="s">
        <v>39</v>
      </c>
      <c r="F14" s="24">
        <f t="shared" ref="F14:F23" si="6">SUM(M14:Q14)*$F$1</f>
        <v>32</v>
      </c>
      <c r="G14" s="24">
        <f t="shared" ref="G14:G23" si="7">F14</f>
        <v>32</v>
      </c>
      <c r="H14" s="44" t="s">
        <v>1</v>
      </c>
      <c r="I14" s="44"/>
      <c r="J14" s="23" t="s">
        <v>1</v>
      </c>
      <c r="K14" s="44"/>
      <c r="L14" s="44"/>
      <c r="M14" s="60">
        <v>2</v>
      </c>
      <c r="N14" s="60">
        <v>2</v>
      </c>
      <c r="O14" s="60">
        <v>0</v>
      </c>
      <c r="P14" s="60">
        <v>0</v>
      </c>
      <c r="Q14" s="60">
        <v>0</v>
      </c>
      <c r="R14" s="24">
        <f t="shared" ref="R14:R23" si="8">F14/$F$2</f>
        <v>2</v>
      </c>
      <c r="S14" s="47"/>
      <c r="T14" s="164"/>
    </row>
    <row r="15" spans="1:20" ht="16.5" customHeight="1" thickBot="1">
      <c r="B15" s="360"/>
      <c r="C15" s="141" t="s">
        <v>168</v>
      </c>
      <c r="D15" s="148" t="s">
        <v>95</v>
      </c>
      <c r="E15" s="91" t="s">
        <v>39</v>
      </c>
      <c r="F15" s="150">
        <f t="shared" si="6"/>
        <v>32</v>
      </c>
      <c r="G15" s="150">
        <f t="shared" si="7"/>
        <v>32</v>
      </c>
      <c r="H15" s="151" t="s">
        <v>1</v>
      </c>
      <c r="I15" s="151"/>
      <c r="J15" s="108" t="s">
        <v>1</v>
      </c>
      <c r="K15" s="151"/>
      <c r="L15" s="151"/>
      <c r="M15" s="152">
        <v>0</v>
      </c>
      <c r="N15" s="152">
        <v>0</v>
      </c>
      <c r="O15" s="152">
        <v>2</v>
      </c>
      <c r="P15" s="152">
        <v>2</v>
      </c>
      <c r="Q15" s="152">
        <v>0</v>
      </c>
      <c r="R15" s="150">
        <f t="shared" si="8"/>
        <v>2</v>
      </c>
      <c r="S15" s="47"/>
      <c r="T15" s="164"/>
    </row>
    <row r="16" spans="1:20" ht="16.5" customHeight="1">
      <c r="B16" s="360"/>
      <c r="C16" s="19" t="s">
        <v>63</v>
      </c>
      <c r="D16" s="278" t="s">
        <v>90</v>
      </c>
      <c r="E16" s="89" t="s">
        <v>28</v>
      </c>
      <c r="F16" s="21">
        <f t="shared" si="6"/>
        <v>16</v>
      </c>
      <c r="G16" s="21">
        <f t="shared" si="7"/>
        <v>16</v>
      </c>
      <c r="H16" s="20"/>
      <c r="I16" s="20" t="s">
        <v>1</v>
      </c>
      <c r="J16" s="20" t="s">
        <v>1</v>
      </c>
      <c r="K16" s="20"/>
      <c r="L16" s="20"/>
      <c r="M16" s="21">
        <v>2</v>
      </c>
      <c r="N16" s="21">
        <v>0</v>
      </c>
      <c r="O16" s="21">
        <v>0</v>
      </c>
      <c r="P16" s="21">
        <v>0</v>
      </c>
      <c r="Q16" s="21">
        <v>0</v>
      </c>
      <c r="R16" s="21">
        <f t="shared" si="8"/>
        <v>1</v>
      </c>
      <c r="S16" s="47"/>
      <c r="T16" s="164"/>
    </row>
    <row r="17" spans="1:23" ht="16.5" customHeight="1">
      <c r="B17" s="360"/>
      <c r="C17" s="43" t="s">
        <v>289</v>
      </c>
      <c r="D17" s="277" t="s">
        <v>90</v>
      </c>
      <c r="E17" s="91" t="s">
        <v>39</v>
      </c>
      <c r="F17" s="24">
        <f t="shared" si="6"/>
        <v>32</v>
      </c>
      <c r="G17" s="24">
        <f t="shared" si="7"/>
        <v>32</v>
      </c>
      <c r="H17" s="44"/>
      <c r="I17" s="44" t="s">
        <v>1</v>
      </c>
      <c r="J17" s="23" t="s">
        <v>1</v>
      </c>
      <c r="K17" s="44"/>
      <c r="L17" s="44"/>
      <c r="M17" s="60">
        <v>2</v>
      </c>
      <c r="N17" s="60">
        <v>2</v>
      </c>
      <c r="O17" s="60">
        <v>0</v>
      </c>
      <c r="P17" s="60">
        <v>0</v>
      </c>
      <c r="Q17" s="60">
        <v>0</v>
      </c>
      <c r="R17" s="24">
        <f t="shared" si="8"/>
        <v>2</v>
      </c>
      <c r="S17" s="47"/>
      <c r="T17" s="164"/>
    </row>
    <row r="18" spans="1:23" ht="16.5" customHeight="1">
      <c r="B18" s="360"/>
      <c r="C18" s="43" t="s">
        <v>252</v>
      </c>
      <c r="D18" s="277" t="s">
        <v>90</v>
      </c>
      <c r="E18" s="91" t="s">
        <v>39</v>
      </c>
      <c r="F18" s="24">
        <f t="shared" si="6"/>
        <v>32</v>
      </c>
      <c r="G18" s="24">
        <f t="shared" si="7"/>
        <v>32</v>
      </c>
      <c r="H18" s="151"/>
      <c r="I18" s="44" t="s">
        <v>1</v>
      </c>
      <c r="J18" s="23" t="s">
        <v>1</v>
      </c>
      <c r="K18" s="44"/>
      <c r="L18" s="44"/>
      <c r="M18" s="60">
        <v>0</v>
      </c>
      <c r="N18" s="60">
        <v>2</v>
      </c>
      <c r="O18" s="60">
        <v>2</v>
      </c>
      <c r="P18" s="60">
        <v>0</v>
      </c>
      <c r="Q18" s="60">
        <v>0</v>
      </c>
      <c r="R18" s="24">
        <f t="shared" si="8"/>
        <v>2</v>
      </c>
      <c r="S18" s="47"/>
      <c r="T18" s="164"/>
    </row>
    <row r="19" spans="1:23" ht="16.5" customHeight="1">
      <c r="B19" s="360"/>
      <c r="C19" s="43" t="s">
        <v>68</v>
      </c>
      <c r="D19" s="277" t="s">
        <v>90</v>
      </c>
      <c r="E19" s="91" t="s">
        <v>39</v>
      </c>
      <c r="F19" s="24">
        <f t="shared" si="6"/>
        <v>32</v>
      </c>
      <c r="G19" s="24">
        <f t="shared" si="7"/>
        <v>32</v>
      </c>
      <c r="H19" s="44"/>
      <c r="I19" s="44" t="s">
        <v>1</v>
      </c>
      <c r="J19" s="23" t="s">
        <v>1</v>
      </c>
      <c r="K19" s="44"/>
      <c r="L19" s="44"/>
      <c r="M19" s="60">
        <v>0</v>
      </c>
      <c r="N19" s="60">
        <v>0</v>
      </c>
      <c r="O19" s="60">
        <v>2</v>
      </c>
      <c r="P19" s="60">
        <v>2</v>
      </c>
      <c r="Q19" s="60">
        <v>0</v>
      </c>
      <c r="R19" s="24">
        <f t="shared" si="8"/>
        <v>2</v>
      </c>
      <c r="S19" s="47"/>
      <c r="T19" s="164"/>
    </row>
    <row r="20" spans="1:23" ht="16.5" customHeight="1">
      <c r="B20" s="360"/>
      <c r="C20" s="43" t="s">
        <v>69</v>
      </c>
      <c r="D20" s="144" t="s">
        <v>90</v>
      </c>
      <c r="E20" s="91" t="s">
        <v>39</v>
      </c>
      <c r="F20" s="24">
        <f t="shared" si="6"/>
        <v>32</v>
      </c>
      <c r="G20" s="24">
        <f t="shared" si="7"/>
        <v>32</v>
      </c>
      <c r="H20" s="23"/>
      <c r="I20" s="44" t="s">
        <v>1</v>
      </c>
      <c r="J20" s="23" t="s">
        <v>1</v>
      </c>
      <c r="K20" s="44"/>
      <c r="L20" s="44"/>
      <c r="M20" s="60">
        <v>0</v>
      </c>
      <c r="N20" s="60">
        <v>0</v>
      </c>
      <c r="O20" s="60">
        <v>0</v>
      </c>
      <c r="P20" s="60">
        <v>4</v>
      </c>
      <c r="Q20" s="60">
        <v>0</v>
      </c>
      <c r="R20" s="24">
        <f t="shared" si="8"/>
        <v>2</v>
      </c>
      <c r="S20" s="47"/>
      <c r="T20" s="164"/>
    </row>
    <row r="21" spans="1:23" ht="16.5" customHeight="1">
      <c r="B21" s="360"/>
      <c r="C21" s="43" t="s">
        <v>179</v>
      </c>
      <c r="D21" s="143" t="s">
        <v>96</v>
      </c>
      <c r="E21" s="91" t="s">
        <v>39</v>
      </c>
      <c r="F21" s="60">
        <f t="shared" si="6"/>
        <v>64</v>
      </c>
      <c r="G21" s="209">
        <f t="shared" ref="G21:G22" si="9">F21*$F$3</f>
        <v>192</v>
      </c>
      <c r="H21" s="44"/>
      <c r="I21" s="44" t="s">
        <v>1</v>
      </c>
      <c r="J21" s="44" t="s">
        <v>1</v>
      </c>
      <c r="K21" s="44"/>
      <c r="L21" s="44"/>
      <c r="M21" s="60">
        <v>4</v>
      </c>
      <c r="N21" s="60">
        <v>4</v>
      </c>
      <c r="O21" s="60">
        <v>0</v>
      </c>
      <c r="P21" s="60">
        <v>0</v>
      </c>
      <c r="Q21" s="60">
        <v>0</v>
      </c>
      <c r="R21" s="60">
        <f t="shared" si="8"/>
        <v>4</v>
      </c>
      <c r="S21" s="47"/>
      <c r="T21" s="164"/>
    </row>
    <row r="22" spans="1:23" ht="16.5" customHeight="1" thickBot="1">
      <c r="B22" s="360"/>
      <c r="C22" s="43" t="s">
        <v>180</v>
      </c>
      <c r="D22" s="143" t="s">
        <v>96</v>
      </c>
      <c r="E22" s="91" t="s">
        <v>39</v>
      </c>
      <c r="F22" s="24">
        <f t="shared" si="6"/>
        <v>64</v>
      </c>
      <c r="G22" s="84">
        <f t="shared" si="9"/>
        <v>192</v>
      </c>
      <c r="H22" s="44"/>
      <c r="I22" s="44" t="s">
        <v>1</v>
      </c>
      <c r="J22" s="23" t="s">
        <v>1</v>
      </c>
      <c r="K22" s="44"/>
      <c r="L22" s="44"/>
      <c r="M22" s="60">
        <v>0</v>
      </c>
      <c r="N22" s="60">
        <v>0</v>
      </c>
      <c r="O22" s="60">
        <v>4</v>
      </c>
      <c r="P22" s="60">
        <v>4</v>
      </c>
      <c r="Q22" s="60">
        <v>0</v>
      </c>
      <c r="R22" s="24">
        <f t="shared" si="8"/>
        <v>4</v>
      </c>
      <c r="S22" s="47"/>
      <c r="T22" s="164"/>
    </row>
    <row r="23" spans="1:23" ht="16.5" hidden="1" customHeight="1">
      <c r="B23" s="360"/>
      <c r="C23" s="166" t="s">
        <v>189</v>
      </c>
      <c r="D23" s="167" t="s">
        <v>96</v>
      </c>
      <c r="E23" s="211" t="s">
        <v>197</v>
      </c>
      <c r="F23" s="170">
        <f t="shared" si="6"/>
        <v>0</v>
      </c>
      <c r="G23" s="170">
        <f t="shared" si="7"/>
        <v>0</v>
      </c>
      <c r="H23" s="171"/>
      <c r="I23" s="171" t="s">
        <v>1</v>
      </c>
      <c r="J23" s="172" t="s">
        <v>1</v>
      </c>
      <c r="K23" s="171"/>
      <c r="L23" s="171"/>
      <c r="M23" s="173">
        <v>0</v>
      </c>
      <c r="N23" s="173">
        <v>0</v>
      </c>
      <c r="O23" s="173">
        <v>0</v>
      </c>
      <c r="P23" s="173">
        <v>0</v>
      </c>
      <c r="Q23" s="173">
        <v>0</v>
      </c>
      <c r="R23" s="170">
        <f t="shared" si="8"/>
        <v>0</v>
      </c>
      <c r="S23" s="47"/>
      <c r="T23" s="164"/>
    </row>
    <row r="24" spans="1:23" ht="16.5" hidden="1" customHeight="1" thickBot="1">
      <c r="B24" s="360"/>
      <c r="C24" s="168" t="s">
        <v>190</v>
      </c>
      <c r="D24" s="169" t="s">
        <v>96</v>
      </c>
      <c r="E24" s="211" t="s">
        <v>197</v>
      </c>
      <c r="F24" s="174">
        <f t="shared" ref="F24" si="10">SUM(M24:Q24)*$F$1</f>
        <v>0</v>
      </c>
      <c r="G24" s="174">
        <f t="shared" ref="G24" si="11">F24</f>
        <v>0</v>
      </c>
      <c r="H24" s="175"/>
      <c r="I24" s="176" t="s">
        <v>1</v>
      </c>
      <c r="J24" s="176" t="s">
        <v>1</v>
      </c>
      <c r="K24" s="176"/>
      <c r="L24" s="176"/>
      <c r="M24" s="177">
        <v>0</v>
      </c>
      <c r="N24" s="177">
        <v>0</v>
      </c>
      <c r="O24" s="177">
        <v>0</v>
      </c>
      <c r="P24" s="177">
        <v>0</v>
      </c>
      <c r="Q24" s="177">
        <v>0</v>
      </c>
      <c r="R24" s="174">
        <f t="shared" si="1"/>
        <v>0</v>
      </c>
      <c r="S24" s="47"/>
      <c r="T24" s="164"/>
      <c r="U24" s="6"/>
      <c r="V24" s="6"/>
    </row>
    <row r="25" spans="1:23" ht="16.5" customHeight="1" thickBot="1">
      <c r="B25" s="361"/>
      <c r="C25" s="17" t="s">
        <v>11</v>
      </c>
      <c r="D25" s="17"/>
      <c r="E25" s="4"/>
      <c r="F25" s="5">
        <f>SUM(F7:F24)</f>
        <v>640</v>
      </c>
      <c r="G25" s="5">
        <f>SUM(G7:G24)</f>
        <v>896</v>
      </c>
      <c r="H25" s="94">
        <f>SUMIF(E7:E24,"必須",G7:G24)</f>
        <v>144</v>
      </c>
      <c r="I25" s="103">
        <f>SUMIF(E7:E24,"選必",G7:G24)</f>
        <v>0</v>
      </c>
      <c r="J25" s="96">
        <f>SUMIF(E7:E24,"選択",G7:G24)</f>
        <v>752</v>
      </c>
      <c r="K25" s="4"/>
      <c r="L25" s="4"/>
      <c r="M25" s="5">
        <f t="shared" ref="M25:R25" si="12">SUM(M7:M24)</f>
        <v>20</v>
      </c>
      <c r="N25" s="5">
        <f t="shared" si="12"/>
        <v>20</v>
      </c>
      <c r="O25" s="5">
        <f t="shared" si="12"/>
        <v>20</v>
      </c>
      <c r="P25" s="5">
        <f t="shared" si="12"/>
        <v>20</v>
      </c>
      <c r="Q25" s="5">
        <f t="shared" si="12"/>
        <v>0</v>
      </c>
      <c r="R25" s="5">
        <f t="shared" si="12"/>
        <v>38</v>
      </c>
      <c r="S25" s="47"/>
      <c r="T25" s="164"/>
      <c r="U25" s="6"/>
      <c r="V25" s="6"/>
      <c r="W25" s="6"/>
    </row>
    <row r="26" spans="1:23" ht="16.5" customHeight="1" thickBot="1">
      <c r="B26" s="55"/>
      <c r="C26" s="48"/>
      <c r="D26" s="48"/>
      <c r="E26" s="13"/>
      <c r="F26" s="13"/>
      <c r="G26" s="13"/>
      <c r="H26" s="47"/>
      <c r="I26" s="47"/>
      <c r="J26" s="47"/>
      <c r="K26" s="47"/>
      <c r="L26" s="47"/>
      <c r="M26" s="13"/>
      <c r="N26" s="13"/>
      <c r="O26" s="13"/>
      <c r="P26" s="13"/>
      <c r="Q26" s="13"/>
      <c r="R26" s="13"/>
      <c r="S26" s="47"/>
      <c r="T26" s="164"/>
    </row>
    <row r="27" spans="1:23" ht="16.5" customHeight="1" thickBot="1">
      <c r="C27" s="138"/>
      <c r="D27" s="35"/>
      <c r="E27" s="34"/>
      <c r="F27" s="34"/>
      <c r="G27" s="34"/>
      <c r="H27" s="34"/>
      <c r="I27" s="4" t="s">
        <v>12</v>
      </c>
      <c r="J27" s="372" t="s">
        <v>8</v>
      </c>
      <c r="K27" s="373"/>
      <c r="L27" s="374" t="s">
        <v>45</v>
      </c>
      <c r="M27" s="375"/>
      <c r="N27" s="83" t="s">
        <v>46</v>
      </c>
      <c r="O27" s="70"/>
      <c r="P27" s="218" t="s">
        <v>220</v>
      </c>
      <c r="Q27" s="219" t="s">
        <v>222</v>
      </c>
      <c r="R27" s="220" t="s">
        <v>221</v>
      </c>
      <c r="S27" s="36" t="s">
        <v>223</v>
      </c>
      <c r="T27" s="215"/>
    </row>
    <row r="28" spans="1:23" ht="16.5" customHeight="1" thickBot="1">
      <c r="B28" s="6"/>
      <c r="C28" s="138"/>
      <c r="D28" s="35"/>
      <c r="E28" s="14"/>
      <c r="F28" s="18"/>
      <c r="G28" s="18"/>
      <c r="H28" s="34"/>
      <c r="I28" s="7" t="s">
        <v>13</v>
      </c>
      <c r="J28" s="37">
        <f>SUMIF(H7:H24,"○",G7:G24)</f>
        <v>368</v>
      </c>
      <c r="K28" s="38">
        <f>J28/N28</f>
        <v>0.4107142857142857</v>
      </c>
      <c r="L28" s="61">
        <f>SUMIF(I7:I24,"○",G7:G24)</f>
        <v>528</v>
      </c>
      <c r="M28" s="62">
        <f>L28/N28</f>
        <v>0.5892857142857143</v>
      </c>
      <c r="N28" s="69">
        <f>G25</f>
        <v>896</v>
      </c>
      <c r="O28" s="73"/>
      <c r="P28" s="221">
        <f>SUMIF($E7:$E24,"必須",$R7:$R24)</f>
        <v>7</v>
      </c>
      <c r="Q28" s="222">
        <f>SUMIF($E7:$E24,"選必",$R7:$R24)</f>
        <v>0</v>
      </c>
      <c r="R28" s="223">
        <f>SUMIF($E7:$E24,"選択",$R7:$R24)</f>
        <v>31</v>
      </c>
      <c r="S28" s="36">
        <v>31</v>
      </c>
      <c r="T28" s="215"/>
    </row>
    <row r="29" spans="1:23" ht="16.5" customHeight="1" thickBot="1">
      <c r="C29" s="138"/>
      <c r="D29" s="35"/>
      <c r="E29" s="14"/>
      <c r="F29" s="18"/>
      <c r="G29" s="18"/>
      <c r="H29" s="34"/>
      <c r="I29" s="4" t="s">
        <v>11</v>
      </c>
      <c r="J29" s="78">
        <f>SUM(J28:J28)</f>
        <v>368</v>
      </c>
      <c r="K29" s="79">
        <f>J29/N29</f>
        <v>0.4107142857142857</v>
      </c>
      <c r="L29" s="80">
        <f>SUM(L28:L28)</f>
        <v>528</v>
      </c>
      <c r="M29" s="81">
        <f>L29/N29</f>
        <v>0.5892857142857143</v>
      </c>
      <c r="N29" s="82">
        <f>SUM(N28:N28)</f>
        <v>896</v>
      </c>
      <c r="O29" s="73"/>
      <c r="P29" s="75"/>
      <c r="Q29" s="74"/>
      <c r="R29" s="75"/>
      <c r="S29" s="36"/>
      <c r="T29" s="215"/>
    </row>
    <row r="30" spans="1:23" ht="16.5" customHeight="1">
      <c r="A30" s="97"/>
      <c r="B30" s="99"/>
      <c r="C30" s="100"/>
      <c r="D30" s="100"/>
      <c r="E30" s="98"/>
      <c r="F30" s="101"/>
      <c r="G30" s="101"/>
      <c r="H30" s="98"/>
      <c r="I30" s="98"/>
      <c r="J30" s="98"/>
      <c r="K30" s="98"/>
      <c r="L30" s="98"/>
      <c r="M30" s="102"/>
      <c r="N30" s="102"/>
      <c r="O30" s="102"/>
      <c r="P30" s="102"/>
      <c r="Q30" s="102"/>
      <c r="R30" s="101"/>
      <c r="S30" s="47"/>
      <c r="T30" s="164"/>
    </row>
    <row r="31" spans="1:23" ht="21">
      <c r="A31" s="1"/>
      <c r="B31" s="1" t="s">
        <v>356</v>
      </c>
      <c r="C31" s="139"/>
      <c r="S31" s="36"/>
      <c r="T31" s="215"/>
    </row>
    <row r="32" spans="1:23" ht="13.8" thickBot="1">
      <c r="B32" s="3"/>
      <c r="C32" s="16"/>
      <c r="D32" s="1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56"/>
      <c r="T32" s="216"/>
    </row>
    <row r="33" spans="2:20" ht="18" customHeight="1" thickBot="1">
      <c r="B33" s="344" t="s">
        <v>2</v>
      </c>
      <c r="C33" s="363" t="s">
        <v>3</v>
      </c>
      <c r="D33" s="368" t="s">
        <v>88</v>
      </c>
      <c r="E33" s="344" t="s">
        <v>4</v>
      </c>
      <c r="F33" s="370" t="s">
        <v>48</v>
      </c>
      <c r="G33" s="370" t="s">
        <v>49</v>
      </c>
      <c r="H33" s="340" t="s">
        <v>5</v>
      </c>
      <c r="I33" s="382"/>
      <c r="J33" s="340" t="s">
        <v>6</v>
      </c>
      <c r="K33" s="382"/>
      <c r="L33" s="380" t="s">
        <v>26</v>
      </c>
      <c r="M33" s="340" t="s">
        <v>7</v>
      </c>
      <c r="N33" s="341"/>
      <c r="O33" s="341"/>
      <c r="P33" s="341"/>
      <c r="Q33" s="382"/>
      <c r="R33" s="344" t="s">
        <v>35</v>
      </c>
      <c r="S33" s="57"/>
      <c r="T33" s="213"/>
    </row>
    <row r="34" spans="2:20" ht="18" customHeight="1" thickBot="1">
      <c r="B34" s="384"/>
      <c r="C34" s="364"/>
      <c r="D34" s="386"/>
      <c r="E34" s="384"/>
      <c r="F34" s="385"/>
      <c r="G34" s="385"/>
      <c r="H34" s="88" t="s">
        <v>8</v>
      </c>
      <c r="I34" s="88" t="s">
        <v>9</v>
      </c>
      <c r="J34" s="59" t="s">
        <v>29</v>
      </c>
      <c r="K34" s="59" t="s">
        <v>30</v>
      </c>
      <c r="L34" s="381"/>
      <c r="M34" s="10" t="s">
        <v>22</v>
      </c>
      <c r="N34" s="10" t="s">
        <v>23</v>
      </c>
      <c r="O34" s="10" t="s">
        <v>24</v>
      </c>
      <c r="P34" s="10" t="s">
        <v>25</v>
      </c>
      <c r="Q34" s="10" t="s">
        <v>116</v>
      </c>
      <c r="R34" s="384"/>
      <c r="S34" s="58"/>
      <c r="T34" s="214"/>
    </row>
    <row r="35" spans="2:20" ht="16.5" customHeight="1">
      <c r="B35" s="360" t="s">
        <v>354</v>
      </c>
      <c r="C35" s="19" t="s">
        <v>64</v>
      </c>
      <c r="D35" s="142" t="s">
        <v>89</v>
      </c>
      <c r="E35" s="89" t="s">
        <v>27</v>
      </c>
      <c r="F35" s="21">
        <f t="shared" ref="F35:F38" si="13">SUM(M35:Q35)*$F$1</f>
        <v>64</v>
      </c>
      <c r="G35" s="21">
        <f>F35</f>
        <v>64</v>
      </c>
      <c r="H35" s="20" t="s">
        <v>1</v>
      </c>
      <c r="I35" s="20"/>
      <c r="J35" s="20" t="s">
        <v>1</v>
      </c>
      <c r="K35" s="20"/>
      <c r="L35" s="20"/>
      <c r="M35" s="21">
        <v>2</v>
      </c>
      <c r="N35" s="21">
        <v>2</v>
      </c>
      <c r="O35" s="21">
        <v>2</v>
      </c>
      <c r="P35" s="21">
        <v>2</v>
      </c>
      <c r="Q35" s="21">
        <v>0</v>
      </c>
      <c r="R35" s="106">
        <f>F35/$F$2/2</f>
        <v>2</v>
      </c>
      <c r="S35" s="47"/>
      <c r="T35" s="164"/>
    </row>
    <row r="36" spans="2:20" ht="16.5" customHeight="1">
      <c r="B36" s="360"/>
      <c r="C36" s="43" t="s">
        <v>85</v>
      </c>
      <c r="D36" s="143" t="s">
        <v>89</v>
      </c>
      <c r="E36" s="91" t="s">
        <v>62</v>
      </c>
      <c r="F36" s="24">
        <f t="shared" si="13"/>
        <v>16</v>
      </c>
      <c r="G36" s="24">
        <f t="shared" ref="G36" si="14">F36</f>
        <v>16</v>
      </c>
      <c r="H36" s="44" t="s">
        <v>1</v>
      </c>
      <c r="I36" s="44"/>
      <c r="J36" s="23" t="s">
        <v>1</v>
      </c>
      <c r="K36" s="44"/>
      <c r="L36" s="44"/>
      <c r="M36" s="60">
        <v>2</v>
      </c>
      <c r="N36" s="60">
        <v>0</v>
      </c>
      <c r="O36" s="60">
        <v>0</v>
      </c>
      <c r="P36" s="60">
        <v>0</v>
      </c>
      <c r="Q36" s="60">
        <v>0</v>
      </c>
      <c r="R36" s="24">
        <f t="shared" ref="R36:R61" si="15">F36/$F$2</f>
        <v>1</v>
      </c>
      <c r="S36" s="47"/>
      <c r="T36" s="164"/>
    </row>
    <row r="37" spans="2:20" ht="16.5" customHeight="1">
      <c r="B37" s="360"/>
      <c r="C37" s="43" t="s">
        <v>174</v>
      </c>
      <c r="D37" s="143" t="s">
        <v>89</v>
      </c>
      <c r="E37" s="91" t="s">
        <v>62</v>
      </c>
      <c r="F37" s="24">
        <f t="shared" si="13"/>
        <v>16</v>
      </c>
      <c r="G37" s="24">
        <f t="shared" ref="G37" si="16">F37</f>
        <v>16</v>
      </c>
      <c r="H37" s="44" t="s">
        <v>1</v>
      </c>
      <c r="I37" s="44"/>
      <c r="J37" s="23" t="s">
        <v>1</v>
      </c>
      <c r="K37" s="44"/>
      <c r="L37" s="44"/>
      <c r="M37" s="60">
        <v>0</v>
      </c>
      <c r="N37" s="60">
        <v>0</v>
      </c>
      <c r="O37" s="60">
        <v>0</v>
      </c>
      <c r="P37" s="60">
        <v>2</v>
      </c>
      <c r="Q37" s="60">
        <v>0</v>
      </c>
      <c r="R37" s="24">
        <f t="shared" si="15"/>
        <v>1</v>
      </c>
      <c r="S37" s="47"/>
      <c r="T37" s="164"/>
    </row>
    <row r="38" spans="2:20" ht="16.5" customHeight="1">
      <c r="B38" s="360"/>
      <c r="C38" s="43" t="s">
        <v>61</v>
      </c>
      <c r="D38" s="143" t="s">
        <v>89</v>
      </c>
      <c r="E38" s="91" t="s">
        <v>62</v>
      </c>
      <c r="F38" s="24">
        <f t="shared" si="13"/>
        <v>32</v>
      </c>
      <c r="G38" s="24">
        <f t="shared" ref="G38" si="17">F38</f>
        <v>32</v>
      </c>
      <c r="H38" s="44" t="s">
        <v>1</v>
      </c>
      <c r="I38" s="44"/>
      <c r="J38" s="23" t="s">
        <v>1</v>
      </c>
      <c r="K38" s="44"/>
      <c r="L38" s="44"/>
      <c r="M38" s="60">
        <v>0</v>
      </c>
      <c r="N38" s="60">
        <v>2</v>
      </c>
      <c r="O38" s="60">
        <v>2</v>
      </c>
      <c r="P38" s="60">
        <v>0</v>
      </c>
      <c r="Q38" s="60">
        <v>0</v>
      </c>
      <c r="R38" s="24">
        <f t="shared" si="15"/>
        <v>2</v>
      </c>
      <c r="S38" s="47"/>
      <c r="T38" s="164"/>
    </row>
    <row r="39" spans="2:20" ht="16.5" customHeight="1">
      <c r="B39" s="360"/>
      <c r="C39" s="43" t="s">
        <v>167</v>
      </c>
      <c r="D39" s="143" t="s">
        <v>89</v>
      </c>
      <c r="E39" s="91" t="s">
        <v>62</v>
      </c>
      <c r="F39" s="24">
        <f t="shared" ref="F39:F47" si="18">SUM(M39:Q39)*$F$1</f>
        <v>32</v>
      </c>
      <c r="G39" s="24">
        <f t="shared" ref="G39:G46" si="19">F39</f>
        <v>32</v>
      </c>
      <c r="H39" s="44" t="s">
        <v>1</v>
      </c>
      <c r="I39" s="44"/>
      <c r="J39" s="23" t="s">
        <v>1</v>
      </c>
      <c r="K39" s="44"/>
      <c r="L39" s="44"/>
      <c r="M39" s="60">
        <v>2</v>
      </c>
      <c r="N39" s="60">
        <v>2</v>
      </c>
      <c r="O39" s="60">
        <v>0</v>
      </c>
      <c r="P39" s="60">
        <v>0</v>
      </c>
      <c r="Q39" s="60">
        <v>0</v>
      </c>
      <c r="R39" s="24">
        <f t="shared" ref="R39:R47" si="20">F39/$F$2</f>
        <v>2</v>
      </c>
      <c r="S39" s="47"/>
      <c r="T39" s="164"/>
    </row>
    <row r="40" spans="2:20" ht="16.5" customHeight="1">
      <c r="B40" s="360"/>
      <c r="C40" s="141" t="s">
        <v>168</v>
      </c>
      <c r="D40" s="148" t="s">
        <v>89</v>
      </c>
      <c r="E40" s="91" t="s">
        <v>62</v>
      </c>
      <c r="F40" s="150">
        <f t="shared" si="18"/>
        <v>32</v>
      </c>
      <c r="G40" s="150">
        <f t="shared" si="19"/>
        <v>32</v>
      </c>
      <c r="H40" s="108" t="s">
        <v>1</v>
      </c>
      <c r="I40" s="151"/>
      <c r="J40" s="108" t="s">
        <v>1</v>
      </c>
      <c r="K40" s="151"/>
      <c r="L40" s="151"/>
      <c r="M40" s="152">
        <v>0</v>
      </c>
      <c r="N40" s="152">
        <v>0</v>
      </c>
      <c r="O40" s="152">
        <v>2</v>
      </c>
      <c r="P40" s="152">
        <v>2</v>
      </c>
      <c r="Q40" s="152">
        <v>0</v>
      </c>
      <c r="R40" s="150">
        <f t="shared" si="20"/>
        <v>2</v>
      </c>
      <c r="S40" s="47"/>
      <c r="T40" s="164"/>
    </row>
    <row r="41" spans="2:20" ht="16.5" customHeight="1" thickBot="1">
      <c r="B41" s="360"/>
      <c r="C41" s="141" t="s">
        <v>405</v>
      </c>
      <c r="D41" s="148" t="s">
        <v>89</v>
      </c>
      <c r="E41" s="92" t="s">
        <v>406</v>
      </c>
      <c r="F41" s="24">
        <f>SUM(M41:Q41)*$F$1</f>
        <v>320</v>
      </c>
      <c r="G41" s="24">
        <f>F41</f>
        <v>320</v>
      </c>
      <c r="H41" s="44" t="s">
        <v>0</v>
      </c>
      <c r="I41" s="44"/>
      <c r="J41" s="23" t="s">
        <v>1</v>
      </c>
      <c r="K41" s="44"/>
      <c r="L41" s="44"/>
      <c r="M41" s="60">
        <v>10</v>
      </c>
      <c r="N41" s="60">
        <v>10</v>
      </c>
      <c r="O41" s="60">
        <v>10</v>
      </c>
      <c r="P41" s="60">
        <v>10</v>
      </c>
      <c r="Q41" s="60">
        <v>0</v>
      </c>
      <c r="R41" s="163">
        <f>F41/$F$2/2</f>
        <v>10</v>
      </c>
      <c r="S41" s="47"/>
      <c r="T41" s="164"/>
    </row>
    <row r="42" spans="2:20" ht="16.5" customHeight="1">
      <c r="B42" s="360"/>
      <c r="C42" s="19" t="s">
        <v>63</v>
      </c>
      <c r="D42" s="142" t="s">
        <v>90</v>
      </c>
      <c r="E42" s="89" t="s">
        <v>28</v>
      </c>
      <c r="F42" s="21">
        <f t="shared" ref="F42" si="21">SUM(M42:Q42)*$F$1</f>
        <v>16</v>
      </c>
      <c r="G42" s="21">
        <f t="shared" ref="G42" si="22">F42</f>
        <v>16</v>
      </c>
      <c r="H42" s="20"/>
      <c r="I42" s="20" t="s">
        <v>1</v>
      </c>
      <c r="J42" s="20" t="s">
        <v>1</v>
      </c>
      <c r="K42" s="20"/>
      <c r="L42" s="20"/>
      <c r="M42" s="21">
        <v>2</v>
      </c>
      <c r="N42" s="21">
        <v>0</v>
      </c>
      <c r="O42" s="21">
        <v>0</v>
      </c>
      <c r="P42" s="21">
        <v>0</v>
      </c>
      <c r="Q42" s="21">
        <v>0</v>
      </c>
      <c r="R42" s="21">
        <f t="shared" ref="R42" si="23">F42/$F$2</f>
        <v>1</v>
      </c>
      <c r="S42" s="47"/>
      <c r="T42" s="164"/>
    </row>
    <row r="43" spans="2:20" ht="16.5" customHeight="1">
      <c r="B43" s="360"/>
      <c r="C43" s="43" t="s">
        <v>177</v>
      </c>
      <c r="D43" s="143" t="s">
        <v>90</v>
      </c>
      <c r="E43" s="91" t="s">
        <v>39</v>
      </c>
      <c r="F43" s="60">
        <f t="shared" ref="F43:F45" si="24">SUM(M43:Q43)*$F$1</f>
        <v>32</v>
      </c>
      <c r="G43" s="60">
        <f t="shared" ref="G43:G45" si="25">F43</f>
        <v>32</v>
      </c>
      <c r="H43" s="23"/>
      <c r="I43" s="23" t="s">
        <v>1</v>
      </c>
      <c r="J43" s="44" t="s">
        <v>1</v>
      </c>
      <c r="K43" s="44"/>
      <c r="L43" s="44"/>
      <c r="M43" s="60">
        <v>2</v>
      </c>
      <c r="N43" s="60">
        <v>2</v>
      </c>
      <c r="O43" s="60">
        <v>0</v>
      </c>
      <c r="P43" s="60">
        <v>0</v>
      </c>
      <c r="Q43" s="60">
        <v>0</v>
      </c>
      <c r="R43" s="60">
        <f t="shared" si="20"/>
        <v>2</v>
      </c>
      <c r="S43" s="47"/>
      <c r="T43" s="164"/>
    </row>
    <row r="44" spans="2:20" ht="16.5" customHeight="1">
      <c r="B44" s="360"/>
      <c r="C44" s="22" t="s">
        <v>198</v>
      </c>
      <c r="D44" s="143" t="s">
        <v>90</v>
      </c>
      <c r="E44" s="91" t="s">
        <v>39</v>
      </c>
      <c r="F44" s="24">
        <f t="shared" si="24"/>
        <v>32</v>
      </c>
      <c r="G44" s="24">
        <f t="shared" si="25"/>
        <v>32</v>
      </c>
      <c r="H44" s="23"/>
      <c r="I44" s="23" t="s">
        <v>1</v>
      </c>
      <c r="J44" s="23" t="s">
        <v>1</v>
      </c>
      <c r="K44" s="44"/>
      <c r="L44" s="44"/>
      <c r="M44" s="60">
        <v>0</v>
      </c>
      <c r="N44" s="60">
        <v>0</v>
      </c>
      <c r="O44" s="60">
        <v>2</v>
      </c>
      <c r="P44" s="60">
        <v>2</v>
      </c>
      <c r="Q44" s="60">
        <v>0</v>
      </c>
      <c r="R44" s="24">
        <f t="shared" si="20"/>
        <v>2</v>
      </c>
      <c r="S44" s="47"/>
      <c r="T44" s="164"/>
    </row>
    <row r="45" spans="2:20" ht="16.5" customHeight="1">
      <c r="B45" s="360"/>
      <c r="C45" s="43" t="s">
        <v>108</v>
      </c>
      <c r="D45" s="143" t="s">
        <v>90</v>
      </c>
      <c r="E45" s="91" t="s">
        <v>62</v>
      </c>
      <c r="F45" s="24">
        <f t="shared" si="24"/>
        <v>16</v>
      </c>
      <c r="G45" s="24">
        <f t="shared" si="25"/>
        <v>16</v>
      </c>
      <c r="H45" s="23"/>
      <c r="I45" s="23" t="s">
        <v>1</v>
      </c>
      <c r="J45" s="23" t="s">
        <v>1</v>
      </c>
      <c r="K45" s="44"/>
      <c r="L45" s="44"/>
      <c r="M45" s="60">
        <v>0</v>
      </c>
      <c r="N45" s="60">
        <v>2</v>
      </c>
      <c r="O45" s="60">
        <v>0</v>
      </c>
      <c r="P45" s="60">
        <v>0</v>
      </c>
      <c r="Q45" s="60">
        <v>0</v>
      </c>
      <c r="R45" s="24">
        <f t="shared" si="20"/>
        <v>1</v>
      </c>
      <c r="S45" s="47"/>
      <c r="T45" s="164"/>
    </row>
    <row r="46" spans="2:20" ht="16.5" customHeight="1">
      <c r="B46" s="360"/>
      <c r="C46" s="43" t="s">
        <v>289</v>
      </c>
      <c r="D46" s="143" t="s">
        <v>90</v>
      </c>
      <c r="E46" s="91" t="s">
        <v>39</v>
      </c>
      <c r="F46" s="24">
        <f t="shared" si="18"/>
        <v>32</v>
      </c>
      <c r="G46" s="24">
        <f t="shared" si="19"/>
        <v>32</v>
      </c>
      <c r="H46" s="23"/>
      <c r="I46" s="23" t="s">
        <v>1</v>
      </c>
      <c r="J46" s="23" t="s">
        <v>1</v>
      </c>
      <c r="K46" s="44"/>
      <c r="L46" s="44"/>
      <c r="M46" s="60">
        <v>2</v>
      </c>
      <c r="N46" s="60">
        <v>2</v>
      </c>
      <c r="O46" s="60">
        <v>0</v>
      </c>
      <c r="P46" s="60">
        <v>0</v>
      </c>
      <c r="Q46" s="60">
        <v>0</v>
      </c>
      <c r="R46" s="24">
        <f t="shared" si="20"/>
        <v>2</v>
      </c>
      <c r="S46" s="47"/>
      <c r="T46" s="164"/>
    </row>
    <row r="47" spans="2:20" ht="16.5" customHeight="1">
      <c r="B47" s="360"/>
      <c r="C47" s="43" t="s">
        <v>252</v>
      </c>
      <c r="D47" s="143" t="s">
        <v>90</v>
      </c>
      <c r="E47" s="91" t="s">
        <v>39</v>
      </c>
      <c r="F47" s="24">
        <f t="shared" si="18"/>
        <v>32</v>
      </c>
      <c r="G47" s="24">
        <f>F47</f>
        <v>32</v>
      </c>
      <c r="H47" s="23"/>
      <c r="I47" s="23" t="s">
        <v>1</v>
      </c>
      <c r="J47" s="23" t="s">
        <v>1</v>
      </c>
      <c r="K47" s="44"/>
      <c r="L47" s="44"/>
      <c r="M47" s="60">
        <v>0</v>
      </c>
      <c r="N47" s="60">
        <v>2</v>
      </c>
      <c r="O47" s="60">
        <v>2</v>
      </c>
      <c r="P47" s="60">
        <v>0</v>
      </c>
      <c r="Q47" s="60">
        <v>0</v>
      </c>
      <c r="R47" s="24">
        <f t="shared" si="20"/>
        <v>2</v>
      </c>
      <c r="S47" s="47"/>
      <c r="T47" s="164"/>
    </row>
    <row r="48" spans="2:20" ht="16.5" customHeight="1">
      <c r="B48" s="360"/>
      <c r="C48" s="43" t="s">
        <v>68</v>
      </c>
      <c r="D48" s="143" t="s">
        <v>90</v>
      </c>
      <c r="E48" s="91" t="s">
        <v>39</v>
      </c>
      <c r="F48" s="24">
        <f t="shared" ref="F48:F61" si="26">SUM(M48:Q48)*$F$1</f>
        <v>32</v>
      </c>
      <c r="G48" s="24">
        <f t="shared" ref="G48:G58" si="27">F48</f>
        <v>32</v>
      </c>
      <c r="H48" s="23"/>
      <c r="I48" s="23" t="s">
        <v>1</v>
      </c>
      <c r="J48" s="23" t="s">
        <v>1</v>
      </c>
      <c r="K48" s="44"/>
      <c r="L48" s="44"/>
      <c r="M48" s="60">
        <v>0</v>
      </c>
      <c r="N48" s="60">
        <v>0</v>
      </c>
      <c r="O48" s="60">
        <v>2</v>
      </c>
      <c r="P48" s="60">
        <v>2</v>
      </c>
      <c r="Q48" s="60">
        <v>0</v>
      </c>
      <c r="R48" s="24">
        <f t="shared" si="15"/>
        <v>2</v>
      </c>
      <c r="S48" s="47"/>
      <c r="T48" s="164"/>
    </row>
    <row r="49" spans="2:23" ht="16.5" customHeight="1">
      <c r="B49" s="360"/>
      <c r="C49" s="43" t="s">
        <v>69</v>
      </c>
      <c r="D49" s="143" t="s">
        <v>90</v>
      </c>
      <c r="E49" s="91" t="s">
        <v>39</v>
      </c>
      <c r="F49" s="24">
        <f t="shared" si="26"/>
        <v>32</v>
      </c>
      <c r="G49" s="24">
        <f t="shared" si="27"/>
        <v>32</v>
      </c>
      <c r="H49" s="23"/>
      <c r="I49" s="23" t="s">
        <v>1</v>
      </c>
      <c r="J49" s="23" t="s">
        <v>1</v>
      </c>
      <c r="K49" s="44"/>
      <c r="L49" s="44"/>
      <c r="M49" s="60">
        <v>0</v>
      </c>
      <c r="N49" s="60">
        <v>0</v>
      </c>
      <c r="O49" s="60">
        <v>0</v>
      </c>
      <c r="P49" s="60">
        <v>4</v>
      </c>
      <c r="Q49" s="60">
        <v>0</v>
      </c>
      <c r="R49" s="24">
        <f t="shared" si="15"/>
        <v>2</v>
      </c>
      <c r="S49" s="47"/>
      <c r="T49" s="164"/>
    </row>
    <row r="50" spans="2:23" ht="16.5" customHeight="1">
      <c r="B50" s="360"/>
      <c r="C50" s="43" t="s">
        <v>112</v>
      </c>
      <c r="D50" s="143" t="s">
        <v>90</v>
      </c>
      <c r="E50" s="92" t="s">
        <v>62</v>
      </c>
      <c r="F50" s="60">
        <f t="shared" ref="F50:F51" si="28">SUM(M50:Q50)*$F$1</f>
        <v>64</v>
      </c>
      <c r="G50" s="60">
        <f t="shared" ref="G50" si="29">F50</f>
        <v>64</v>
      </c>
      <c r="H50" s="44"/>
      <c r="I50" s="44" t="s">
        <v>1</v>
      </c>
      <c r="J50" s="44" t="s">
        <v>1</v>
      </c>
      <c r="K50" s="44"/>
      <c r="L50" s="44"/>
      <c r="M50" s="60">
        <v>2</v>
      </c>
      <c r="N50" s="60">
        <v>2</v>
      </c>
      <c r="O50" s="60">
        <v>2</v>
      </c>
      <c r="P50" s="60">
        <v>2</v>
      </c>
      <c r="Q50" s="60">
        <v>0</v>
      </c>
      <c r="R50" s="60">
        <f>F50/$F$2</f>
        <v>4</v>
      </c>
      <c r="S50" s="47"/>
      <c r="T50" s="164"/>
    </row>
    <row r="51" spans="2:23" ht="16.5" customHeight="1">
      <c r="B51" s="360"/>
      <c r="C51" s="43" t="s">
        <v>296</v>
      </c>
      <c r="D51" s="143" t="s">
        <v>90</v>
      </c>
      <c r="E51" s="92" t="s">
        <v>62</v>
      </c>
      <c r="F51" s="60">
        <f t="shared" si="28"/>
        <v>16</v>
      </c>
      <c r="G51" s="60">
        <v>16</v>
      </c>
      <c r="H51" s="44"/>
      <c r="I51" s="44" t="s">
        <v>1</v>
      </c>
      <c r="J51" s="44" t="s">
        <v>1</v>
      </c>
      <c r="K51" s="44"/>
      <c r="L51" s="44"/>
      <c r="M51" s="60">
        <v>0</v>
      </c>
      <c r="N51" s="60">
        <v>0</v>
      </c>
      <c r="O51" s="60">
        <v>2</v>
      </c>
      <c r="P51" s="60">
        <v>0</v>
      </c>
      <c r="Q51" s="60">
        <v>0</v>
      </c>
      <c r="R51" s="60">
        <f t="shared" si="15"/>
        <v>1</v>
      </c>
      <c r="S51" s="47"/>
      <c r="T51" s="164"/>
    </row>
    <row r="52" spans="2:23" ht="16.5" customHeight="1">
      <c r="B52" s="360"/>
      <c r="C52" s="43" t="s">
        <v>179</v>
      </c>
      <c r="D52" s="143" t="s">
        <v>90</v>
      </c>
      <c r="E52" s="92" t="s">
        <v>39</v>
      </c>
      <c r="F52" s="24">
        <f>SUM(M52:Q52)*$F$1</f>
        <v>64</v>
      </c>
      <c r="G52" s="84">
        <f>F52*$F$3</f>
        <v>192</v>
      </c>
      <c r="H52" s="23"/>
      <c r="I52" s="23" t="s">
        <v>1</v>
      </c>
      <c r="J52" s="23" t="s">
        <v>1</v>
      </c>
      <c r="K52" s="23"/>
      <c r="L52" s="23"/>
      <c r="M52" s="24">
        <v>4</v>
      </c>
      <c r="N52" s="24">
        <v>4</v>
      </c>
      <c r="O52" s="24">
        <v>0</v>
      </c>
      <c r="P52" s="24">
        <v>0</v>
      </c>
      <c r="Q52" s="24">
        <v>0</v>
      </c>
      <c r="R52" s="24">
        <f t="shared" si="15"/>
        <v>4</v>
      </c>
      <c r="S52" s="47"/>
      <c r="T52" s="164"/>
    </row>
    <row r="53" spans="2:23" ht="16.5" customHeight="1">
      <c r="B53" s="360"/>
      <c r="C53" s="43" t="s">
        <v>180</v>
      </c>
      <c r="D53" s="143" t="s">
        <v>90</v>
      </c>
      <c r="E53" s="92" t="s">
        <v>39</v>
      </c>
      <c r="F53" s="24">
        <f t="shared" si="26"/>
        <v>64</v>
      </c>
      <c r="G53" s="84">
        <f>F53*$F$3</f>
        <v>192</v>
      </c>
      <c r="H53" s="23"/>
      <c r="I53" s="23" t="s">
        <v>1</v>
      </c>
      <c r="J53" s="23" t="s">
        <v>1</v>
      </c>
      <c r="K53" s="23"/>
      <c r="L53" s="23"/>
      <c r="M53" s="24">
        <v>0</v>
      </c>
      <c r="N53" s="24">
        <v>0</v>
      </c>
      <c r="O53" s="24">
        <v>4</v>
      </c>
      <c r="P53" s="24">
        <v>4</v>
      </c>
      <c r="Q53" s="24">
        <v>0</v>
      </c>
      <c r="R53" s="24">
        <f t="shared" si="15"/>
        <v>4</v>
      </c>
      <c r="S53" s="47"/>
      <c r="T53" s="164"/>
    </row>
    <row r="54" spans="2:23" ht="16.5" customHeight="1">
      <c r="B54" s="360"/>
      <c r="C54" s="43" t="s">
        <v>246</v>
      </c>
      <c r="D54" s="143" t="s">
        <v>90</v>
      </c>
      <c r="E54" s="92" t="s">
        <v>62</v>
      </c>
      <c r="F54" s="24">
        <f t="shared" si="26"/>
        <v>16</v>
      </c>
      <c r="G54" s="24">
        <f t="shared" si="27"/>
        <v>16</v>
      </c>
      <c r="H54" s="23"/>
      <c r="I54" s="23" t="s">
        <v>1</v>
      </c>
      <c r="J54" s="23" t="s">
        <v>1</v>
      </c>
      <c r="K54" s="23"/>
      <c r="L54" s="23"/>
      <c r="M54" s="24">
        <v>2</v>
      </c>
      <c r="N54" s="24">
        <v>0</v>
      </c>
      <c r="O54" s="24">
        <v>0</v>
      </c>
      <c r="P54" s="24">
        <v>0</v>
      </c>
      <c r="Q54" s="24">
        <v>0</v>
      </c>
      <c r="R54" s="24">
        <f t="shared" si="15"/>
        <v>1</v>
      </c>
      <c r="S54" s="47"/>
      <c r="T54" s="164"/>
    </row>
    <row r="55" spans="2:23" ht="16.5" customHeight="1">
      <c r="B55" s="360"/>
      <c r="C55" s="43" t="s">
        <v>247</v>
      </c>
      <c r="D55" s="143" t="s">
        <v>90</v>
      </c>
      <c r="E55" s="92" t="s">
        <v>62</v>
      </c>
      <c r="F55" s="24">
        <f t="shared" si="26"/>
        <v>16</v>
      </c>
      <c r="G55" s="24">
        <f t="shared" si="27"/>
        <v>16</v>
      </c>
      <c r="H55" s="23"/>
      <c r="I55" s="23" t="s">
        <v>1</v>
      </c>
      <c r="J55" s="23" t="s">
        <v>1</v>
      </c>
      <c r="K55" s="23"/>
      <c r="L55" s="23"/>
      <c r="M55" s="24">
        <v>0</v>
      </c>
      <c r="N55" s="24">
        <v>2</v>
      </c>
      <c r="O55" s="24">
        <v>0</v>
      </c>
      <c r="P55" s="24">
        <v>0</v>
      </c>
      <c r="Q55" s="24">
        <v>0</v>
      </c>
      <c r="R55" s="24">
        <f t="shared" si="15"/>
        <v>1</v>
      </c>
      <c r="S55" s="47"/>
      <c r="T55" s="164"/>
    </row>
    <row r="56" spans="2:23" ht="16.5" customHeight="1">
      <c r="B56" s="360"/>
      <c r="C56" s="43" t="s">
        <v>248</v>
      </c>
      <c r="D56" s="143" t="s">
        <v>90</v>
      </c>
      <c r="E56" s="92" t="s">
        <v>62</v>
      </c>
      <c r="F56" s="24">
        <f t="shared" si="26"/>
        <v>16</v>
      </c>
      <c r="G56" s="24">
        <f t="shared" si="27"/>
        <v>16</v>
      </c>
      <c r="H56" s="23"/>
      <c r="I56" s="23" t="s">
        <v>1</v>
      </c>
      <c r="J56" s="23" t="s">
        <v>1</v>
      </c>
      <c r="K56" s="23"/>
      <c r="L56" s="23"/>
      <c r="M56" s="24">
        <v>0</v>
      </c>
      <c r="N56" s="24">
        <v>0</v>
      </c>
      <c r="O56" s="24">
        <v>2</v>
      </c>
      <c r="P56" s="24">
        <v>0</v>
      </c>
      <c r="Q56" s="24">
        <v>0</v>
      </c>
      <c r="R56" s="24">
        <f t="shared" si="15"/>
        <v>1</v>
      </c>
      <c r="S56" s="47"/>
      <c r="T56" s="164"/>
    </row>
    <row r="57" spans="2:23" ht="16.5" customHeight="1">
      <c r="B57" s="360"/>
      <c r="C57" s="43" t="s">
        <v>249</v>
      </c>
      <c r="D57" s="143" t="s">
        <v>90</v>
      </c>
      <c r="E57" s="92" t="s">
        <v>62</v>
      </c>
      <c r="F57" s="24">
        <f t="shared" si="26"/>
        <v>16</v>
      </c>
      <c r="G57" s="24">
        <f t="shared" si="27"/>
        <v>16</v>
      </c>
      <c r="H57" s="23"/>
      <c r="I57" s="23" t="s">
        <v>1</v>
      </c>
      <c r="J57" s="23" t="s">
        <v>1</v>
      </c>
      <c r="K57" s="23"/>
      <c r="L57" s="23"/>
      <c r="M57" s="24">
        <v>0</v>
      </c>
      <c r="N57" s="24">
        <v>0</v>
      </c>
      <c r="O57" s="24">
        <v>0</v>
      </c>
      <c r="P57" s="24">
        <v>2</v>
      </c>
      <c r="Q57" s="24">
        <v>0</v>
      </c>
      <c r="R57" s="24">
        <f t="shared" si="15"/>
        <v>1</v>
      </c>
      <c r="S57" s="47"/>
      <c r="T57" s="164"/>
    </row>
    <row r="58" spans="2:23" ht="16.5" customHeight="1">
      <c r="B58" s="360"/>
      <c r="C58" s="43" t="s">
        <v>189</v>
      </c>
      <c r="D58" s="143" t="s">
        <v>90</v>
      </c>
      <c r="E58" s="92" t="s">
        <v>62</v>
      </c>
      <c r="F58" s="24">
        <f t="shared" si="26"/>
        <v>32</v>
      </c>
      <c r="G58" s="24">
        <f t="shared" si="27"/>
        <v>32</v>
      </c>
      <c r="H58" s="23"/>
      <c r="I58" s="25" t="s">
        <v>1</v>
      </c>
      <c r="J58" s="25" t="s">
        <v>1</v>
      </c>
      <c r="K58" s="23"/>
      <c r="L58" s="23"/>
      <c r="M58" s="24">
        <v>4</v>
      </c>
      <c r="N58" s="24">
        <v>0</v>
      </c>
      <c r="O58" s="24">
        <v>0</v>
      </c>
      <c r="P58" s="24">
        <v>0</v>
      </c>
      <c r="Q58" s="24">
        <v>0</v>
      </c>
      <c r="R58" s="24">
        <f t="shared" si="15"/>
        <v>2</v>
      </c>
      <c r="S58" s="47"/>
      <c r="T58" s="164"/>
    </row>
    <row r="59" spans="2:23" ht="16.5" customHeight="1">
      <c r="B59" s="360"/>
      <c r="C59" s="43" t="s">
        <v>239</v>
      </c>
      <c r="D59" s="143" t="s">
        <v>90</v>
      </c>
      <c r="E59" s="92" t="s">
        <v>62</v>
      </c>
      <c r="F59" s="24">
        <f t="shared" ref="F59:F60" si="30">SUM(M59:Q59)*$F$1</f>
        <v>32</v>
      </c>
      <c r="G59" s="24">
        <f t="shared" ref="G59:G60" si="31">F59</f>
        <v>32</v>
      </c>
      <c r="H59" s="108"/>
      <c r="I59" s="25" t="s">
        <v>1</v>
      </c>
      <c r="J59" s="25" t="s">
        <v>1</v>
      </c>
      <c r="K59" s="23"/>
      <c r="L59" s="23"/>
      <c r="M59" s="24">
        <v>0</v>
      </c>
      <c r="N59" s="24">
        <v>4</v>
      </c>
      <c r="O59" s="24">
        <v>0</v>
      </c>
      <c r="P59" s="24">
        <v>0</v>
      </c>
      <c r="Q59" s="24">
        <v>0</v>
      </c>
      <c r="R59" s="24">
        <f t="shared" si="15"/>
        <v>2</v>
      </c>
      <c r="S59" s="47"/>
      <c r="T59" s="164"/>
    </row>
    <row r="60" spans="2:23" ht="16.5" customHeight="1">
      <c r="B60" s="360"/>
      <c r="C60" s="43" t="s">
        <v>240</v>
      </c>
      <c r="D60" s="143" t="s">
        <v>90</v>
      </c>
      <c r="E60" s="92" t="s">
        <v>62</v>
      </c>
      <c r="F60" s="24">
        <f t="shared" si="30"/>
        <v>32</v>
      </c>
      <c r="G60" s="24">
        <f t="shared" si="31"/>
        <v>32</v>
      </c>
      <c r="H60" s="108"/>
      <c r="I60" s="25" t="s">
        <v>1</v>
      </c>
      <c r="J60" s="25" t="s">
        <v>1</v>
      </c>
      <c r="K60" s="23"/>
      <c r="L60" s="23"/>
      <c r="M60" s="24">
        <v>0</v>
      </c>
      <c r="N60" s="24">
        <v>0</v>
      </c>
      <c r="O60" s="24">
        <v>4</v>
      </c>
      <c r="P60" s="24">
        <v>0</v>
      </c>
      <c r="Q60" s="24">
        <v>0</v>
      </c>
      <c r="R60" s="24">
        <f t="shared" si="15"/>
        <v>2</v>
      </c>
      <c r="S60" s="47"/>
      <c r="T60" s="164"/>
    </row>
    <row r="61" spans="2:23" ht="16.5" customHeight="1" thickBot="1">
      <c r="B61" s="360"/>
      <c r="C61" s="162" t="s">
        <v>241</v>
      </c>
      <c r="D61" s="161" t="s">
        <v>90</v>
      </c>
      <c r="E61" s="92" t="s">
        <v>62</v>
      </c>
      <c r="F61" s="154">
        <f t="shared" si="26"/>
        <v>32</v>
      </c>
      <c r="G61" s="154">
        <f t="shared" ref="G61" si="32">F61</f>
        <v>32</v>
      </c>
      <c r="H61" s="28"/>
      <c r="I61" s="31" t="s">
        <v>1</v>
      </c>
      <c r="J61" s="31" t="s">
        <v>1</v>
      </c>
      <c r="K61" s="31"/>
      <c r="L61" s="31"/>
      <c r="M61" s="32">
        <v>0</v>
      </c>
      <c r="N61" s="32">
        <v>0</v>
      </c>
      <c r="O61" s="32">
        <v>0</v>
      </c>
      <c r="P61" s="32">
        <v>4</v>
      </c>
      <c r="Q61" s="32">
        <v>0</v>
      </c>
      <c r="R61" s="154">
        <f t="shared" si="15"/>
        <v>2</v>
      </c>
      <c r="S61" s="47"/>
      <c r="T61" s="164"/>
      <c r="U61" s="6"/>
      <c r="V61" s="6"/>
    </row>
    <row r="62" spans="2:23" ht="16.5" customHeight="1" thickBot="1">
      <c r="B62" s="361"/>
      <c r="C62" s="17" t="s">
        <v>11</v>
      </c>
      <c r="D62" s="17"/>
      <c r="E62" s="4"/>
      <c r="F62" s="5">
        <f>SUM(F35:F61)</f>
        <v>1136</v>
      </c>
      <c r="G62" s="5">
        <f>SUM(G35:G61)</f>
        <v>1392</v>
      </c>
      <c r="H62" s="94">
        <f>SUMIF(E35:E61,"必須",G35:G61)</f>
        <v>80</v>
      </c>
      <c r="I62" s="103">
        <f>SUMIF(E35:E61,"選必",G35:G61)</f>
        <v>0</v>
      </c>
      <c r="J62" s="96">
        <f>SUMIF(E35:E61,"選択",G35:G61)</f>
        <v>1312</v>
      </c>
      <c r="K62" s="4"/>
      <c r="L62" s="4"/>
      <c r="M62" s="5">
        <f t="shared" ref="M62:R62" si="33">SUM(M35:M61)</f>
        <v>34</v>
      </c>
      <c r="N62" s="5">
        <f t="shared" si="33"/>
        <v>36</v>
      </c>
      <c r="O62" s="5">
        <f t="shared" si="33"/>
        <v>36</v>
      </c>
      <c r="P62" s="5">
        <f t="shared" si="33"/>
        <v>36</v>
      </c>
      <c r="Q62" s="5">
        <f t="shared" si="33"/>
        <v>0</v>
      </c>
      <c r="R62" s="5">
        <f t="shared" si="33"/>
        <v>59</v>
      </c>
      <c r="S62" s="47"/>
      <c r="T62" s="164"/>
      <c r="U62" s="6"/>
      <c r="V62" s="6"/>
      <c r="W62" s="6"/>
    </row>
    <row r="63" spans="2:23" ht="16.5" customHeight="1">
      <c r="B63" s="362" t="s">
        <v>355</v>
      </c>
      <c r="C63" s="19" t="s">
        <v>64</v>
      </c>
      <c r="D63" s="142" t="s">
        <v>89</v>
      </c>
      <c r="E63" s="89" t="s">
        <v>27</v>
      </c>
      <c r="F63" s="105">
        <f>SUM(M63:Q63)*$F$1</f>
        <v>64</v>
      </c>
      <c r="G63" s="105">
        <f>F63</f>
        <v>64</v>
      </c>
      <c r="H63" s="20" t="s">
        <v>1</v>
      </c>
      <c r="I63" s="20"/>
      <c r="J63" s="20" t="s">
        <v>1</v>
      </c>
      <c r="K63" s="20"/>
      <c r="L63" s="20"/>
      <c r="M63" s="21">
        <v>2</v>
      </c>
      <c r="N63" s="21">
        <v>2</v>
      </c>
      <c r="O63" s="21">
        <v>2</v>
      </c>
      <c r="P63" s="21">
        <v>2</v>
      </c>
      <c r="Q63" s="21">
        <v>0</v>
      </c>
      <c r="R63" s="106">
        <f>F63/$F$2/2</f>
        <v>2</v>
      </c>
      <c r="S63" s="47"/>
      <c r="T63" s="164"/>
    </row>
    <row r="64" spans="2:23" ht="16.5" customHeight="1">
      <c r="B64" s="360"/>
      <c r="C64" s="43" t="s">
        <v>199</v>
      </c>
      <c r="D64" s="143" t="s">
        <v>89</v>
      </c>
      <c r="E64" s="90" t="s">
        <v>28</v>
      </c>
      <c r="F64" s="24">
        <f>SUM(M64:Q64)*$F$1</f>
        <v>64</v>
      </c>
      <c r="G64" s="26">
        <f>F64</f>
        <v>64</v>
      </c>
      <c r="H64" s="44" t="s">
        <v>1</v>
      </c>
      <c r="I64" s="44"/>
      <c r="J64" s="23" t="s">
        <v>1</v>
      </c>
      <c r="K64" s="45"/>
      <c r="L64" s="45"/>
      <c r="M64" s="46">
        <v>2</v>
      </c>
      <c r="N64" s="46">
        <v>2</v>
      </c>
      <c r="O64" s="46">
        <v>2</v>
      </c>
      <c r="P64" s="46">
        <v>2</v>
      </c>
      <c r="Q64" s="46">
        <v>0</v>
      </c>
      <c r="R64" s="24">
        <f>F64/$F$2</f>
        <v>4</v>
      </c>
      <c r="S64" s="47"/>
      <c r="T64" s="164"/>
    </row>
    <row r="65" spans="2:23" ht="16.5" customHeight="1">
      <c r="B65" s="360"/>
      <c r="C65" s="140" t="s">
        <v>65</v>
      </c>
      <c r="D65" s="148" t="s">
        <v>89</v>
      </c>
      <c r="E65" s="155" t="s">
        <v>62</v>
      </c>
      <c r="F65" s="109">
        <f t="shared" ref="F65" si="34">SUM(M65:Q65)*$F$1</f>
        <v>32</v>
      </c>
      <c r="G65" s="109">
        <f t="shared" ref="G65:G66" si="35">F65</f>
        <v>32</v>
      </c>
      <c r="H65" s="151" t="s">
        <v>1</v>
      </c>
      <c r="I65" s="151"/>
      <c r="J65" s="108" t="s">
        <v>1</v>
      </c>
      <c r="K65" s="86"/>
      <c r="L65" s="85"/>
      <c r="M65" s="87">
        <v>4</v>
      </c>
      <c r="N65" s="87">
        <v>0</v>
      </c>
      <c r="O65" s="87">
        <v>0</v>
      </c>
      <c r="P65" s="87">
        <v>0</v>
      </c>
      <c r="Q65" s="87">
        <v>0</v>
      </c>
      <c r="R65" s="150">
        <f t="shared" ref="R65:R67" si="36">F65/$F$2</f>
        <v>2</v>
      </c>
      <c r="S65" s="47"/>
      <c r="T65" s="164"/>
    </row>
    <row r="66" spans="2:23" ht="16.5" customHeight="1" thickBot="1">
      <c r="B66" s="360"/>
      <c r="C66" s="141" t="s">
        <v>204</v>
      </c>
      <c r="D66" s="148" t="s">
        <v>89</v>
      </c>
      <c r="E66" s="155" t="s">
        <v>62</v>
      </c>
      <c r="F66" s="109">
        <f t="shared" ref="F66" si="37">SUM(M66:Q66)*$F$1</f>
        <v>320</v>
      </c>
      <c r="G66" s="109">
        <f t="shared" si="35"/>
        <v>320</v>
      </c>
      <c r="H66" s="151" t="s">
        <v>0</v>
      </c>
      <c r="I66" s="151"/>
      <c r="J66" s="108" t="s">
        <v>0</v>
      </c>
      <c r="K66" s="85"/>
      <c r="L66" s="85"/>
      <c r="M66" s="60">
        <v>10</v>
      </c>
      <c r="N66" s="60">
        <v>10</v>
      </c>
      <c r="O66" s="60">
        <v>10</v>
      </c>
      <c r="P66" s="60">
        <v>10</v>
      </c>
      <c r="Q66" s="60">
        <v>0</v>
      </c>
      <c r="R66" s="163">
        <f>F66/$F$2/2</f>
        <v>10</v>
      </c>
      <c r="S66" s="47"/>
      <c r="T66" s="164"/>
    </row>
    <row r="67" spans="2:23" ht="16.5" customHeight="1">
      <c r="B67" s="360"/>
      <c r="C67" s="19" t="s">
        <v>99</v>
      </c>
      <c r="D67" s="142" t="s">
        <v>90</v>
      </c>
      <c r="E67" s="153" t="s">
        <v>62</v>
      </c>
      <c r="F67" s="30">
        <f t="shared" ref="F67" si="38">SUM(M67:Q67)*$F$1</f>
        <v>64</v>
      </c>
      <c r="G67" s="110">
        <f>F67*$F$3</f>
        <v>192</v>
      </c>
      <c r="H67" s="20"/>
      <c r="I67" s="20" t="s">
        <v>1</v>
      </c>
      <c r="J67" s="20" t="s">
        <v>1</v>
      </c>
      <c r="K67" s="29"/>
      <c r="L67" s="29"/>
      <c r="M67" s="21">
        <v>4</v>
      </c>
      <c r="N67" s="21">
        <v>4</v>
      </c>
      <c r="O67" s="21">
        <v>0</v>
      </c>
      <c r="P67" s="21">
        <v>0</v>
      </c>
      <c r="Q67" s="21">
        <v>0</v>
      </c>
      <c r="R67" s="21">
        <f t="shared" si="36"/>
        <v>4</v>
      </c>
      <c r="S67" s="47"/>
      <c r="T67" s="164"/>
    </row>
    <row r="68" spans="2:23" ht="16.5" customHeight="1">
      <c r="B68" s="360"/>
      <c r="C68" s="43" t="s">
        <v>100</v>
      </c>
      <c r="D68" s="143" t="s">
        <v>90</v>
      </c>
      <c r="E68" s="91" t="s">
        <v>62</v>
      </c>
      <c r="F68" s="26">
        <f t="shared" ref="F68:F77" si="39">SUM(M68:Q68)*$F$1</f>
        <v>64</v>
      </c>
      <c r="G68" s="104">
        <f>F68*$F$3</f>
        <v>192</v>
      </c>
      <c r="H68" s="44"/>
      <c r="I68" s="23" t="s">
        <v>1</v>
      </c>
      <c r="J68" s="23" t="s">
        <v>1</v>
      </c>
      <c r="K68" s="25"/>
      <c r="L68" s="45"/>
      <c r="M68" s="60">
        <v>0</v>
      </c>
      <c r="N68" s="60">
        <v>0</v>
      </c>
      <c r="O68" s="60">
        <v>4</v>
      </c>
      <c r="P68" s="60">
        <v>4</v>
      </c>
      <c r="Q68" s="60">
        <v>0</v>
      </c>
      <c r="R68" s="24">
        <f t="shared" ref="R68:R73" si="40">F68/$F$2</f>
        <v>4</v>
      </c>
      <c r="S68" s="47"/>
      <c r="T68" s="164"/>
    </row>
    <row r="69" spans="2:23" ht="16.5" customHeight="1">
      <c r="B69" s="360"/>
      <c r="C69" s="391" t="s">
        <v>111</v>
      </c>
      <c r="D69" s="143" t="s">
        <v>90</v>
      </c>
      <c r="E69" s="91" t="s">
        <v>62</v>
      </c>
      <c r="F69" s="26">
        <f t="shared" si="39"/>
        <v>16</v>
      </c>
      <c r="G69" s="26">
        <f t="shared" ref="G69:G72" si="41">F69</f>
        <v>16</v>
      </c>
      <c r="H69" s="392"/>
      <c r="I69" s="211" t="s">
        <v>1</v>
      </c>
      <c r="J69" s="211" t="s">
        <v>1</v>
      </c>
      <c r="K69" s="393"/>
      <c r="L69" s="394"/>
      <c r="M69" s="395">
        <v>0</v>
      </c>
      <c r="N69" s="395">
        <v>2</v>
      </c>
      <c r="O69" s="395">
        <v>0</v>
      </c>
      <c r="P69" s="395">
        <v>0</v>
      </c>
      <c r="Q69" s="395">
        <v>0</v>
      </c>
      <c r="R69" s="396">
        <f t="shared" si="40"/>
        <v>1</v>
      </c>
      <c r="S69" s="47"/>
      <c r="T69" s="164"/>
    </row>
    <row r="70" spans="2:23" ht="16.5" customHeight="1">
      <c r="B70" s="360"/>
      <c r="C70" s="43" t="s">
        <v>109</v>
      </c>
      <c r="D70" s="143" t="s">
        <v>90</v>
      </c>
      <c r="E70" s="90" t="s">
        <v>28</v>
      </c>
      <c r="F70" s="26">
        <f t="shared" si="39"/>
        <v>96</v>
      </c>
      <c r="G70" s="26">
        <f t="shared" si="41"/>
        <v>96</v>
      </c>
      <c r="H70" s="44"/>
      <c r="I70" s="23" t="s">
        <v>1</v>
      </c>
      <c r="J70" s="23" t="s">
        <v>1</v>
      </c>
      <c r="K70" s="25"/>
      <c r="L70" s="45"/>
      <c r="M70" s="26">
        <v>0</v>
      </c>
      <c r="N70" s="26">
        <v>4</v>
      </c>
      <c r="O70" s="26">
        <v>4</v>
      </c>
      <c r="P70" s="26">
        <v>4</v>
      </c>
      <c r="Q70" s="26">
        <v>0</v>
      </c>
      <c r="R70" s="24">
        <f t="shared" si="40"/>
        <v>6</v>
      </c>
      <c r="S70" s="47"/>
      <c r="T70" s="164"/>
    </row>
    <row r="71" spans="2:23" ht="16.5" customHeight="1">
      <c r="B71" s="360"/>
      <c r="C71" s="391" t="s">
        <v>244</v>
      </c>
      <c r="D71" s="143" t="s">
        <v>90</v>
      </c>
      <c r="E71" s="91" t="s">
        <v>62</v>
      </c>
      <c r="F71" s="26">
        <f t="shared" ref="F71:F72" si="42">SUM(M71:Q71)*$F$1</f>
        <v>32</v>
      </c>
      <c r="G71" s="26">
        <f t="shared" si="41"/>
        <v>32</v>
      </c>
      <c r="H71" s="394"/>
      <c r="I71" s="211" t="s">
        <v>1</v>
      </c>
      <c r="J71" s="211" t="s">
        <v>1</v>
      </c>
      <c r="K71" s="393"/>
      <c r="L71" s="394"/>
      <c r="M71" s="395">
        <v>0</v>
      </c>
      <c r="N71" s="395">
        <v>0</v>
      </c>
      <c r="O71" s="395">
        <v>2</v>
      </c>
      <c r="P71" s="395">
        <v>2</v>
      </c>
      <c r="Q71" s="395">
        <v>0</v>
      </c>
      <c r="R71" s="396">
        <f t="shared" si="40"/>
        <v>2</v>
      </c>
      <c r="S71" s="47"/>
      <c r="T71" s="164"/>
    </row>
    <row r="72" spans="2:23" ht="16.5" customHeight="1">
      <c r="B72" s="360"/>
      <c r="C72" s="22" t="s">
        <v>297</v>
      </c>
      <c r="D72" s="143" t="s">
        <v>90</v>
      </c>
      <c r="E72" s="91" t="s">
        <v>62</v>
      </c>
      <c r="F72" s="26">
        <f t="shared" si="42"/>
        <v>32</v>
      </c>
      <c r="G72" s="26">
        <f t="shared" si="41"/>
        <v>32</v>
      </c>
      <c r="H72" s="45"/>
      <c r="I72" s="23" t="s">
        <v>1</v>
      </c>
      <c r="J72" s="23" t="s">
        <v>1</v>
      </c>
      <c r="K72" s="25"/>
      <c r="L72" s="45"/>
      <c r="M72" s="46">
        <v>2</v>
      </c>
      <c r="N72" s="46">
        <v>2</v>
      </c>
      <c r="O72" s="46">
        <v>0</v>
      </c>
      <c r="P72" s="46">
        <v>0</v>
      </c>
      <c r="Q72" s="46">
        <v>0</v>
      </c>
      <c r="R72" s="24">
        <f t="shared" si="40"/>
        <v>2</v>
      </c>
      <c r="S72" s="47"/>
      <c r="T72" s="164"/>
    </row>
    <row r="73" spans="2:23" ht="16.5" customHeight="1">
      <c r="B73" s="360"/>
      <c r="C73" s="22" t="s">
        <v>298</v>
      </c>
      <c r="D73" s="143" t="s">
        <v>90</v>
      </c>
      <c r="E73" s="91" t="s">
        <v>62</v>
      </c>
      <c r="F73" s="26">
        <f t="shared" ref="F73" si="43">SUM(M73:Q73)*$F$1</f>
        <v>32</v>
      </c>
      <c r="G73" s="26">
        <f t="shared" ref="G73" si="44">F73</f>
        <v>32</v>
      </c>
      <c r="H73" s="45"/>
      <c r="I73" s="23" t="s">
        <v>1</v>
      </c>
      <c r="J73" s="23" t="s">
        <v>1</v>
      </c>
      <c r="K73" s="86"/>
      <c r="L73" s="85"/>
      <c r="M73" s="87">
        <v>0</v>
      </c>
      <c r="N73" s="87">
        <v>0</v>
      </c>
      <c r="O73" s="87">
        <v>2</v>
      </c>
      <c r="P73" s="87">
        <v>2</v>
      </c>
      <c r="Q73" s="87">
        <v>0</v>
      </c>
      <c r="R73" s="24">
        <f t="shared" si="40"/>
        <v>2</v>
      </c>
      <c r="S73" s="47"/>
      <c r="T73" s="164"/>
    </row>
    <row r="74" spans="2:23" ht="16.5" customHeight="1">
      <c r="B74" s="360"/>
      <c r="C74" s="22" t="s">
        <v>120</v>
      </c>
      <c r="D74" s="143" t="s">
        <v>90</v>
      </c>
      <c r="E74" s="91" t="s">
        <v>62</v>
      </c>
      <c r="F74" s="26">
        <f t="shared" ref="F74" si="45">SUM(M74:Q74)*$F$1</f>
        <v>32</v>
      </c>
      <c r="G74" s="26">
        <f t="shared" ref="G74" si="46">F74</f>
        <v>32</v>
      </c>
      <c r="H74" s="85"/>
      <c r="I74" s="23" t="s">
        <v>1</v>
      </c>
      <c r="J74" s="23" t="s">
        <v>1</v>
      </c>
      <c r="K74" s="86"/>
      <c r="L74" s="85" t="s">
        <v>119</v>
      </c>
      <c r="M74" s="87">
        <v>0</v>
      </c>
      <c r="N74" s="87">
        <v>0</v>
      </c>
      <c r="O74" s="87">
        <v>0</v>
      </c>
      <c r="P74" s="87">
        <v>0</v>
      </c>
      <c r="Q74" s="87">
        <v>4</v>
      </c>
      <c r="R74" s="163">
        <f>F74/$F$2/2</f>
        <v>1</v>
      </c>
      <c r="S74" s="47"/>
      <c r="T74" s="164"/>
    </row>
    <row r="75" spans="2:23" ht="16.5" customHeight="1">
      <c r="B75" s="360"/>
      <c r="C75" s="22" t="s">
        <v>385</v>
      </c>
      <c r="D75" s="143" t="s">
        <v>90</v>
      </c>
      <c r="E75" s="91" t="s">
        <v>62</v>
      </c>
      <c r="F75" s="26">
        <f t="shared" ref="F75" si="47">SUM(M75:Q75)*$F$1</f>
        <v>64</v>
      </c>
      <c r="G75" s="26">
        <f t="shared" ref="G75" si="48">F75</f>
        <v>64</v>
      </c>
      <c r="H75" s="85"/>
      <c r="I75" s="23" t="s">
        <v>1</v>
      </c>
      <c r="J75" s="23" t="s">
        <v>1</v>
      </c>
      <c r="K75" s="86"/>
      <c r="L75" s="85"/>
      <c r="M75" s="87">
        <v>4</v>
      </c>
      <c r="N75" s="87">
        <v>4</v>
      </c>
      <c r="O75" s="87">
        <v>0</v>
      </c>
      <c r="P75" s="87">
        <v>0</v>
      </c>
      <c r="Q75" s="87">
        <v>0</v>
      </c>
      <c r="R75" s="24">
        <f>F75/$F$2</f>
        <v>4</v>
      </c>
      <c r="S75" s="47"/>
      <c r="T75" s="164"/>
    </row>
    <row r="76" spans="2:23" ht="16.5" customHeight="1">
      <c r="B76" s="360"/>
      <c r="C76" s="22" t="s">
        <v>66</v>
      </c>
      <c r="D76" s="143" t="s">
        <v>90</v>
      </c>
      <c r="E76" s="91" t="s">
        <v>62</v>
      </c>
      <c r="F76" s="231">
        <f t="shared" ref="F76" si="49">SUM(M76:Q76)*$F$1</f>
        <v>128</v>
      </c>
      <c r="G76" s="231">
        <f t="shared" ref="G76" si="50">F76</f>
        <v>128</v>
      </c>
      <c r="H76" s="230"/>
      <c r="I76" s="230" t="s">
        <v>1</v>
      </c>
      <c r="J76" s="230" t="s">
        <v>1</v>
      </c>
      <c r="K76" s="230"/>
      <c r="L76" s="230"/>
      <c r="M76" s="231">
        <v>8</v>
      </c>
      <c r="N76" s="231">
        <v>8</v>
      </c>
      <c r="O76" s="231">
        <v>0</v>
      </c>
      <c r="P76" s="231">
        <v>0</v>
      </c>
      <c r="Q76" s="231">
        <v>0</v>
      </c>
      <c r="R76" s="231">
        <f>F76/$F$2</f>
        <v>8</v>
      </c>
      <c r="S76" s="164"/>
      <c r="T76" s="164"/>
    </row>
    <row r="77" spans="2:23" ht="16.5" customHeight="1" thickBot="1">
      <c r="B77" s="360"/>
      <c r="C77" s="22" t="s">
        <v>163</v>
      </c>
      <c r="D77" s="143" t="s">
        <v>90</v>
      </c>
      <c r="E77" s="91" t="s">
        <v>62</v>
      </c>
      <c r="F77" s="231">
        <f t="shared" si="39"/>
        <v>192</v>
      </c>
      <c r="G77" s="231">
        <f t="shared" ref="G77" si="51">F77</f>
        <v>192</v>
      </c>
      <c r="H77" s="230"/>
      <c r="I77" s="230" t="s">
        <v>1</v>
      </c>
      <c r="J77" s="230"/>
      <c r="K77" s="230" t="s">
        <v>1</v>
      </c>
      <c r="L77" s="230"/>
      <c r="M77" s="231">
        <v>0</v>
      </c>
      <c r="N77" s="231">
        <v>0</v>
      </c>
      <c r="O77" s="231">
        <v>12</v>
      </c>
      <c r="P77" s="231">
        <v>12</v>
      </c>
      <c r="Q77" s="231">
        <v>0</v>
      </c>
      <c r="R77" s="232">
        <f>F77/$F$2/3*2</f>
        <v>8</v>
      </c>
      <c r="S77" s="47"/>
      <c r="T77" s="164"/>
    </row>
    <row r="78" spans="2:23" ht="16.5" customHeight="1" thickBot="1">
      <c r="B78" s="361"/>
      <c r="C78" s="17" t="s">
        <v>11</v>
      </c>
      <c r="D78" s="17"/>
      <c r="E78" s="4"/>
      <c r="F78" s="11">
        <f>SUM(F63:F77)</f>
        <v>1232</v>
      </c>
      <c r="G78" s="11">
        <f>SUM(G63:G77)</f>
        <v>1488</v>
      </c>
      <c r="H78" s="94">
        <f>SUMIF(E63:E77,"必須",G63:G77)</f>
        <v>224</v>
      </c>
      <c r="I78" s="103">
        <f>SUMIF(E63:E77,"選必",G63:G77)</f>
        <v>0</v>
      </c>
      <c r="J78" s="96">
        <f>SUMIF(E63:E77,"選択",G63:G77)</f>
        <v>1264</v>
      </c>
      <c r="K78" s="12"/>
      <c r="L78" s="12"/>
      <c r="M78" s="11">
        <f t="shared" ref="M78:R78" si="52">SUM(M63:M77)</f>
        <v>36</v>
      </c>
      <c r="N78" s="11">
        <f t="shared" si="52"/>
        <v>38</v>
      </c>
      <c r="O78" s="11">
        <f t="shared" si="52"/>
        <v>38</v>
      </c>
      <c r="P78" s="11">
        <f t="shared" si="52"/>
        <v>38</v>
      </c>
      <c r="Q78" s="11">
        <f t="shared" si="52"/>
        <v>4</v>
      </c>
      <c r="R78" s="11">
        <f t="shared" si="52"/>
        <v>60</v>
      </c>
      <c r="S78" s="47"/>
      <c r="T78" s="164"/>
      <c r="U78" s="6"/>
      <c r="V78" s="6"/>
      <c r="W78" s="6"/>
    </row>
    <row r="79" spans="2:23" ht="16.5" customHeight="1" thickBot="1">
      <c r="B79" s="55"/>
      <c r="C79" s="48"/>
      <c r="D79" s="48"/>
      <c r="E79" s="13"/>
      <c r="F79" s="13"/>
      <c r="G79" s="13"/>
      <c r="H79" s="47"/>
      <c r="I79" s="47"/>
      <c r="J79" s="47"/>
      <c r="K79" s="47"/>
      <c r="L79" s="47"/>
      <c r="M79" s="13"/>
      <c r="N79" s="13"/>
      <c r="O79" s="13"/>
      <c r="P79" s="13"/>
      <c r="Q79" s="13"/>
      <c r="R79" s="13"/>
      <c r="S79" s="47"/>
      <c r="T79" s="164"/>
    </row>
    <row r="80" spans="2:23" ht="16.5" customHeight="1" thickBot="1">
      <c r="C80" s="138"/>
      <c r="D80" s="35"/>
      <c r="E80" s="34"/>
      <c r="F80" s="34"/>
      <c r="G80" s="34"/>
      <c r="H80" s="34"/>
      <c r="I80" s="4" t="s">
        <v>12</v>
      </c>
      <c r="J80" s="372" t="s">
        <v>8</v>
      </c>
      <c r="K80" s="373"/>
      <c r="L80" s="374" t="s">
        <v>45</v>
      </c>
      <c r="M80" s="375"/>
      <c r="N80" s="83" t="s">
        <v>46</v>
      </c>
      <c r="O80" s="70"/>
      <c r="P80" s="218" t="s">
        <v>220</v>
      </c>
      <c r="Q80" s="219" t="s">
        <v>222</v>
      </c>
      <c r="R80" s="220" t="s">
        <v>221</v>
      </c>
      <c r="S80" s="36" t="s">
        <v>224</v>
      </c>
      <c r="T80" s="215"/>
    </row>
    <row r="81" spans="1:20" ht="16.5" customHeight="1">
      <c r="B81" s="6"/>
      <c r="C81" s="138"/>
      <c r="D81" s="35"/>
      <c r="E81" s="14"/>
      <c r="F81" s="18"/>
      <c r="G81" s="18"/>
      <c r="H81" s="34"/>
      <c r="I81" s="7" t="s">
        <v>13</v>
      </c>
      <c r="J81" s="37">
        <f>SUMIF(H35:H61,"○",G35:G61)</f>
        <v>512</v>
      </c>
      <c r="K81" s="38">
        <f>J81/N81</f>
        <v>0.36781609195402298</v>
      </c>
      <c r="L81" s="61">
        <f>SUMIF(I35:I61,"○",G35:G61)</f>
        <v>880</v>
      </c>
      <c r="M81" s="62">
        <f>L81/N81</f>
        <v>0.63218390804597702</v>
      </c>
      <c r="N81" s="69">
        <f>G62</f>
        <v>1392</v>
      </c>
      <c r="O81" s="73"/>
      <c r="P81" s="224">
        <f>SUMIF($E35:$E61,"必須",$R35:$R61)</f>
        <v>3</v>
      </c>
      <c r="Q81" s="225">
        <f>SUMIF($E35:$E61,"選必",$R35:$R61)</f>
        <v>0</v>
      </c>
      <c r="R81" s="226">
        <f>SUMIF($E35:$E61,"選択",$R35:$R61)</f>
        <v>56</v>
      </c>
      <c r="S81" s="36">
        <v>31</v>
      </c>
      <c r="T81" s="215"/>
    </row>
    <row r="82" spans="1:20" ht="16.5" customHeight="1" thickBot="1">
      <c r="C82" s="138"/>
      <c r="D82" s="35"/>
      <c r="E82" s="14"/>
      <c r="F82" s="18"/>
      <c r="G82" s="18"/>
      <c r="H82" s="34"/>
      <c r="I82" s="8" t="s">
        <v>14</v>
      </c>
      <c r="J82" s="39">
        <f>SUMIF(H63:H77,"○",G63:G77)</f>
        <v>480</v>
      </c>
      <c r="K82" s="40">
        <f>J82/N82</f>
        <v>0.32258064516129031</v>
      </c>
      <c r="L82" s="63">
        <f>SUMIF(I63:I77,"○",G63:G77)</f>
        <v>1008</v>
      </c>
      <c r="M82" s="64">
        <f>L82/N82</f>
        <v>0.67741935483870963</v>
      </c>
      <c r="N82" s="39">
        <f>G78</f>
        <v>1488</v>
      </c>
      <c r="O82" s="73"/>
      <c r="P82" s="227">
        <f>SUMIF($E63:$E77,"必須",$R63:$R77)</f>
        <v>12</v>
      </c>
      <c r="Q82" s="228">
        <f>SUMIF($E63:$E77,"選必",$R63:$R77)</f>
        <v>0</v>
      </c>
      <c r="R82" s="229">
        <f>SUMIF($E63:$E77,"選択",$R63:$R77)</f>
        <v>48</v>
      </c>
      <c r="S82" s="36">
        <v>62</v>
      </c>
      <c r="T82" s="215"/>
    </row>
    <row r="83" spans="1:20" ht="16.5" customHeight="1" thickBot="1">
      <c r="C83" s="138"/>
      <c r="D83" s="35"/>
      <c r="E83" s="14"/>
      <c r="F83" s="18"/>
      <c r="G83" s="18"/>
      <c r="H83" s="34"/>
      <c r="I83" s="52" t="s">
        <v>11</v>
      </c>
      <c r="J83" s="53">
        <f>SUM(J81:J82)</f>
        <v>992</v>
      </c>
      <c r="K83" s="54">
        <f>J83/N83</f>
        <v>0.34444444444444444</v>
      </c>
      <c r="L83" s="67">
        <f>SUM(L81:L82)</f>
        <v>1888</v>
      </c>
      <c r="M83" s="68">
        <f>L83/N83</f>
        <v>0.65555555555555556</v>
      </c>
      <c r="N83" s="53">
        <f>SUM(N81:N82)</f>
        <v>2880</v>
      </c>
      <c r="O83" s="73"/>
      <c r="P83" s="227">
        <f>SUM(P81:P82)</f>
        <v>15</v>
      </c>
      <c r="Q83" s="228">
        <f>SUM(Q81:Q82)</f>
        <v>0</v>
      </c>
      <c r="R83" s="229">
        <f>SUM(R81:R82)</f>
        <v>104</v>
      </c>
      <c r="S83" s="36"/>
      <c r="T83" s="215"/>
    </row>
    <row r="84" spans="1:20" ht="16.5" customHeight="1">
      <c r="C84" s="139"/>
      <c r="S84" s="36"/>
      <c r="T84" s="215"/>
    </row>
    <row r="85" spans="1:20" ht="21">
      <c r="A85" s="1"/>
      <c r="B85" s="1" t="s">
        <v>381</v>
      </c>
      <c r="C85" s="139"/>
      <c r="S85" s="36"/>
      <c r="T85" s="215"/>
    </row>
    <row r="86" spans="1:20" ht="13.8" thickBot="1">
      <c r="B86" s="3"/>
      <c r="C86" s="16"/>
      <c r="D86" s="1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56"/>
      <c r="T86" s="216"/>
    </row>
    <row r="87" spans="1:20" ht="18" customHeight="1" thickBot="1">
      <c r="B87" s="344" t="s">
        <v>2</v>
      </c>
      <c r="C87" s="363" t="s">
        <v>3</v>
      </c>
      <c r="D87" s="368" t="s">
        <v>88</v>
      </c>
      <c r="E87" s="344" t="s">
        <v>4</v>
      </c>
      <c r="F87" s="370" t="s">
        <v>48</v>
      </c>
      <c r="G87" s="370" t="s">
        <v>49</v>
      </c>
      <c r="H87" s="340" t="s">
        <v>5</v>
      </c>
      <c r="I87" s="382"/>
      <c r="J87" s="340" t="s">
        <v>6</v>
      </c>
      <c r="K87" s="382"/>
      <c r="L87" s="380" t="s">
        <v>26</v>
      </c>
      <c r="M87" s="340" t="s">
        <v>7</v>
      </c>
      <c r="N87" s="341"/>
      <c r="O87" s="341"/>
      <c r="P87" s="341"/>
      <c r="Q87" s="382"/>
      <c r="R87" s="344" t="s">
        <v>35</v>
      </c>
      <c r="S87" s="57"/>
      <c r="T87" s="213"/>
    </row>
    <row r="88" spans="1:20" ht="18" customHeight="1" thickBot="1">
      <c r="B88" s="384"/>
      <c r="C88" s="364"/>
      <c r="D88" s="386"/>
      <c r="E88" s="384"/>
      <c r="F88" s="385"/>
      <c r="G88" s="385"/>
      <c r="H88" s="88" t="s">
        <v>8</v>
      </c>
      <c r="I88" s="88" t="s">
        <v>9</v>
      </c>
      <c r="J88" s="59" t="s">
        <v>29</v>
      </c>
      <c r="K88" s="59" t="s">
        <v>30</v>
      </c>
      <c r="L88" s="381"/>
      <c r="M88" s="10" t="s">
        <v>22</v>
      </c>
      <c r="N88" s="10" t="s">
        <v>23</v>
      </c>
      <c r="O88" s="10" t="s">
        <v>24</v>
      </c>
      <c r="P88" s="10" t="s">
        <v>25</v>
      </c>
      <c r="Q88" s="10" t="s">
        <v>116</v>
      </c>
      <c r="R88" s="384"/>
      <c r="S88" s="58"/>
      <c r="T88" s="214"/>
    </row>
    <row r="89" spans="1:20" ht="16.5" customHeight="1">
      <c r="B89" s="360" t="s">
        <v>357</v>
      </c>
      <c r="C89" s="19" t="s">
        <v>64</v>
      </c>
      <c r="D89" s="143" t="s">
        <v>89</v>
      </c>
      <c r="E89" s="89" t="s">
        <v>27</v>
      </c>
      <c r="F89" s="21">
        <f>SUM(M89:Q89)*$F$1</f>
        <v>64</v>
      </c>
      <c r="G89" s="21">
        <f>F89</f>
        <v>64</v>
      </c>
      <c r="H89" s="20" t="s">
        <v>1</v>
      </c>
      <c r="I89" s="20"/>
      <c r="J89" s="20" t="s">
        <v>1</v>
      </c>
      <c r="K89" s="20"/>
      <c r="L89" s="20"/>
      <c r="M89" s="21">
        <v>2</v>
      </c>
      <c r="N89" s="21">
        <v>2</v>
      </c>
      <c r="O89" s="21">
        <v>2</v>
      </c>
      <c r="P89" s="21">
        <v>2</v>
      </c>
      <c r="Q89" s="21">
        <v>0</v>
      </c>
      <c r="R89" s="106">
        <f>F89/$F$2/2</f>
        <v>2</v>
      </c>
      <c r="S89" s="47"/>
      <c r="T89" s="164"/>
    </row>
    <row r="90" spans="1:20" ht="16.5" customHeight="1">
      <c r="B90" s="360"/>
      <c r="C90" s="43" t="s">
        <v>85</v>
      </c>
      <c r="D90" s="143" t="s">
        <v>89</v>
      </c>
      <c r="E90" s="91" t="s">
        <v>62</v>
      </c>
      <c r="F90" s="24">
        <f>SUM(M90:Q90)*$F$1</f>
        <v>16</v>
      </c>
      <c r="G90" s="24">
        <f t="shared" ref="G90" si="53">F90</f>
        <v>16</v>
      </c>
      <c r="H90" s="44" t="s">
        <v>1</v>
      </c>
      <c r="I90" s="44"/>
      <c r="J90" s="23" t="s">
        <v>1</v>
      </c>
      <c r="K90" s="44"/>
      <c r="L90" s="44"/>
      <c r="M90" s="60">
        <v>2</v>
      </c>
      <c r="N90" s="60">
        <v>0</v>
      </c>
      <c r="O90" s="60">
        <v>0</v>
      </c>
      <c r="P90" s="60">
        <v>0</v>
      </c>
      <c r="Q90" s="60">
        <v>0</v>
      </c>
      <c r="R90" s="24">
        <f t="shared" ref="R90:R92" si="54">F90/$F$2</f>
        <v>1</v>
      </c>
      <c r="S90" s="47"/>
      <c r="T90" s="164"/>
    </row>
    <row r="91" spans="1:20" ht="16.5" customHeight="1">
      <c r="B91" s="360"/>
      <c r="C91" s="43" t="s">
        <v>167</v>
      </c>
      <c r="D91" s="143" t="s">
        <v>89</v>
      </c>
      <c r="E91" s="91" t="s">
        <v>62</v>
      </c>
      <c r="F91" s="24">
        <f>SUM(M91:Q91)*$F$1</f>
        <v>32</v>
      </c>
      <c r="G91" s="24">
        <f t="shared" ref="G91" si="55">F91</f>
        <v>32</v>
      </c>
      <c r="H91" s="44" t="s">
        <v>1</v>
      </c>
      <c r="I91" s="44"/>
      <c r="J91" s="23" t="s">
        <v>1</v>
      </c>
      <c r="K91" s="44"/>
      <c r="L91" s="44"/>
      <c r="M91" s="60">
        <v>2</v>
      </c>
      <c r="N91" s="60">
        <v>2</v>
      </c>
      <c r="O91" s="60">
        <v>0</v>
      </c>
      <c r="P91" s="60">
        <v>0</v>
      </c>
      <c r="Q91" s="60">
        <v>0</v>
      </c>
      <c r="R91" s="24">
        <f t="shared" si="54"/>
        <v>2</v>
      </c>
      <c r="S91" s="47"/>
      <c r="T91" s="164"/>
    </row>
    <row r="92" spans="1:20" ht="16.5" customHeight="1">
      <c r="B92" s="360"/>
      <c r="C92" s="43" t="s">
        <v>168</v>
      </c>
      <c r="D92" s="143" t="s">
        <v>89</v>
      </c>
      <c r="E92" s="91" t="s">
        <v>62</v>
      </c>
      <c r="F92" s="24">
        <f>SUM(M92:Q92)*$F$1</f>
        <v>32</v>
      </c>
      <c r="G92" s="24">
        <f t="shared" ref="G92" si="56">F92</f>
        <v>32</v>
      </c>
      <c r="H92" s="44" t="s">
        <v>1</v>
      </c>
      <c r="I92" s="44"/>
      <c r="J92" s="23" t="s">
        <v>1</v>
      </c>
      <c r="K92" s="44"/>
      <c r="L92" s="44"/>
      <c r="M92" s="60">
        <v>0</v>
      </c>
      <c r="N92" s="60">
        <v>0</v>
      </c>
      <c r="O92" s="60">
        <v>2</v>
      </c>
      <c r="P92" s="60">
        <v>2</v>
      </c>
      <c r="Q92" s="60">
        <v>0</v>
      </c>
      <c r="R92" s="24">
        <f t="shared" si="54"/>
        <v>2</v>
      </c>
      <c r="S92" s="47"/>
      <c r="T92" s="164"/>
    </row>
    <row r="93" spans="1:20" s="128" customFormat="1" ht="16.5" customHeight="1">
      <c r="B93" s="360"/>
      <c r="C93" s="43" t="s">
        <v>236</v>
      </c>
      <c r="D93" s="143" t="s">
        <v>89</v>
      </c>
      <c r="E93" s="91" t="s">
        <v>62</v>
      </c>
      <c r="F93" s="24">
        <f t="shared" ref="F93:F111" si="57">SUM(M93:Q93)*$F$1</f>
        <v>64</v>
      </c>
      <c r="G93" s="24">
        <f t="shared" ref="G93:G109" si="58">F93</f>
        <v>64</v>
      </c>
      <c r="H93" s="44" t="s">
        <v>0</v>
      </c>
      <c r="I93" s="44"/>
      <c r="J93" s="23" t="s">
        <v>0</v>
      </c>
      <c r="K93" s="44"/>
      <c r="L93" s="44"/>
      <c r="M93" s="60">
        <v>2</v>
      </c>
      <c r="N93" s="60">
        <v>2</v>
      </c>
      <c r="O93" s="60">
        <v>2</v>
      </c>
      <c r="P93" s="60">
        <v>2</v>
      </c>
      <c r="Q93" s="60">
        <v>0</v>
      </c>
      <c r="R93" s="24">
        <f t="shared" ref="R93:R111" si="59">F93/$F$2</f>
        <v>4</v>
      </c>
      <c r="S93" s="47"/>
      <c r="T93" s="164"/>
    </row>
    <row r="94" spans="1:20" s="128" customFormat="1" ht="16.5" customHeight="1">
      <c r="B94" s="360"/>
      <c r="C94" s="43" t="s">
        <v>60</v>
      </c>
      <c r="D94" s="143" t="s">
        <v>89</v>
      </c>
      <c r="E94" s="91" t="s">
        <v>62</v>
      </c>
      <c r="F94" s="24">
        <f>SUM(M94:Q94)*$F$1</f>
        <v>64</v>
      </c>
      <c r="G94" s="24">
        <f>F94</f>
        <v>64</v>
      </c>
      <c r="H94" s="44" t="s">
        <v>0</v>
      </c>
      <c r="I94" s="44"/>
      <c r="J94" s="23" t="s">
        <v>1</v>
      </c>
      <c r="K94" s="44"/>
      <c r="L94" s="44"/>
      <c r="M94" s="60">
        <v>2</v>
      </c>
      <c r="N94" s="60">
        <v>2</v>
      </c>
      <c r="O94" s="60">
        <v>2</v>
      </c>
      <c r="P94" s="60">
        <v>2</v>
      </c>
      <c r="Q94" s="60">
        <v>0</v>
      </c>
      <c r="R94" s="24">
        <f t="shared" ref="R94:R95" si="60">F94/$F$2</f>
        <v>4</v>
      </c>
      <c r="S94" s="47"/>
      <c r="T94" s="164"/>
    </row>
    <row r="95" spans="1:20" s="128" customFormat="1" ht="16.5" customHeight="1">
      <c r="B95" s="360"/>
      <c r="C95" s="316" t="s">
        <v>350</v>
      </c>
      <c r="D95" s="143" t="s">
        <v>89</v>
      </c>
      <c r="E95" s="91" t="s">
        <v>62</v>
      </c>
      <c r="F95" s="24">
        <f t="shared" ref="F95" si="61">SUM(M95:Q95)*$F$1</f>
        <v>16</v>
      </c>
      <c r="G95" s="24">
        <f t="shared" ref="G95" si="62">F95</f>
        <v>16</v>
      </c>
      <c r="H95" s="44" t="s">
        <v>0</v>
      </c>
      <c r="I95" s="44"/>
      <c r="J95" s="23" t="s">
        <v>1</v>
      </c>
      <c r="K95" s="44"/>
      <c r="L95" s="44"/>
      <c r="M95" s="60">
        <v>0</v>
      </c>
      <c r="N95" s="60">
        <v>0</v>
      </c>
      <c r="O95" s="60">
        <v>2</v>
      </c>
      <c r="P95" s="60">
        <v>0</v>
      </c>
      <c r="Q95" s="60">
        <v>0</v>
      </c>
      <c r="R95" s="24">
        <f t="shared" si="60"/>
        <v>1</v>
      </c>
      <c r="S95" s="47"/>
      <c r="T95" s="318"/>
    </row>
    <row r="96" spans="1:20" ht="16.5" customHeight="1">
      <c r="B96" s="360"/>
      <c r="C96" s="43" t="s">
        <v>200</v>
      </c>
      <c r="D96" s="143" t="s">
        <v>89</v>
      </c>
      <c r="E96" s="365" t="s">
        <v>97</v>
      </c>
      <c r="F96" s="24">
        <f t="shared" ref="F96:F97" si="63">SUM(M96:Q96)*$F$1</f>
        <v>320</v>
      </c>
      <c r="G96" s="24">
        <f t="shared" ref="G96:G102" si="64">F96</f>
        <v>320</v>
      </c>
      <c r="H96" s="44" t="s">
        <v>0</v>
      </c>
      <c r="I96" s="44"/>
      <c r="J96" s="23" t="s">
        <v>1</v>
      </c>
      <c r="K96" s="44"/>
      <c r="L96" s="44"/>
      <c r="M96" s="60">
        <v>10</v>
      </c>
      <c r="N96" s="60">
        <v>10</v>
      </c>
      <c r="O96" s="60">
        <v>10</v>
      </c>
      <c r="P96" s="60">
        <v>10</v>
      </c>
      <c r="Q96" s="60"/>
      <c r="R96" s="163">
        <f>F96/$F$2/2</f>
        <v>10</v>
      </c>
      <c r="S96" s="47"/>
      <c r="T96" s="164"/>
    </row>
    <row r="97" spans="2:24" ht="16.5" customHeight="1" thickBot="1">
      <c r="B97" s="360"/>
      <c r="C97" s="141" t="s">
        <v>201</v>
      </c>
      <c r="D97" s="148" t="s">
        <v>89</v>
      </c>
      <c r="E97" s="387"/>
      <c r="F97" s="150">
        <f t="shared" si="63"/>
        <v>0</v>
      </c>
      <c r="G97" s="150">
        <f t="shared" si="64"/>
        <v>0</v>
      </c>
      <c r="H97" s="151" t="s">
        <v>0</v>
      </c>
      <c r="I97" s="151"/>
      <c r="J97" s="108" t="s">
        <v>1</v>
      </c>
      <c r="K97" s="151"/>
      <c r="L97" s="151"/>
      <c r="M97" s="152"/>
      <c r="N97" s="152"/>
      <c r="O97" s="152"/>
      <c r="P97" s="152"/>
      <c r="Q97" s="152"/>
      <c r="R97" s="150">
        <f t="shared" ref="R97:R102" si="65">F97/$F$2</f>
        <v>0</v>
      </c>
      <c r="S97" s="47"/>
      <c r="T97" s="164"/>
    </row>
    <row r="98" spans="2:24" ht="16.5" customHeight="1">
      <c r="B98" s="360"/>
      <c r="C98" s="19" t="s">
        <v>63</v>
      </c>
      <c r="D98" s="142" t="s">
        <v>90</v>
      </c>
      <c r="E98" s="89" t="s">
        <v>28</v>
      </c>
      <c r="F98" s="21">
        <f t="shared" ref="F98" si="66">SUM(M98:Q98)*$F$1</f>
        <v>16</v>
      </c>
      <c r="G98" s="21">
        <f t="shared" si="64"/>
        <v>16</v>
      </c>
      <c r="H98" s="20"/>
      <c r="I98" s="20" t="s">
        <v>1</v>
      </c>
      <c r="J98" s="20" t="s">
        <v>1</v>
      </c>
      <c r="K98" s="20"/>
      <c r="L98" s="20"/>
      <c r="M98" s="21">
        <v>2</v>
      </c>
      <c r="N98" s="21">
        <v>0</v>
      </c>
      <c r="O98" s="21">
        <v>0</v>
      </c>
      <c r="P98" s="21">
        <v>0</v>
      </c>
      <c r="Q98" s="21">
        <v>0</v>
      </c>
      <c r="R98" s="21">
        <f t="shared" si="65"/>
        <v>1</v>
      </c>
      <c r="S98" s="47"/>
      <c r="T98" s="164"/>
    </row>
    <row r="99" spans="2:24" ht="16.5" customHeight="1">
      <c r="B99" s="360"/>
      <c r="C99" s="43" t="s">
        <v>235</v>
      </c>
      <c r="D99" s="143" t="s">
        <v>90</v>
      </c>
      <c r="E99" s="92" t="s">
        <v>62</v>
      </c>
      <c r="F99" s="60">
        <f t="shared" ref="F99:F102" si="67">SUM(M99:Q99)*$F$1</f>
        <v>16</v>
      </c>
      <c r="G99" s="60">
        <f t="shared" si="64"/>
        <v>16</v>
      </c>
      <c r="H99" s="44"/>
      <c r="I99" s="44" t="s">
        <v>1</v>
      </c>
      <c r="J99" s="44" t="s">
        <v>1</v>
      </c>
      <c r="K99" s="44"/>
      <c r="L99" s="44"/>
      <c r="M99" s="60">
        <v>2</v>
      </c>
      <c r="N99" s="60">
        <v>0</v>
      </c>
      <c r="O99" s="60">
        <v>0</v>
      </c>
      <c r="P99" s="60">
        <v>0</v>
      </c>
      <c r="Q99" s="60">
        <v>0</v>
      </c>
      <c r="R99" s="60">
        <f t="shared" si="65"/>
        <v>1</v>
      </c>
      <c r="S99" s="47"/>
      <c r="T99" s="164"/>
    </row>
    <row r="100" spans="2:24" ht="16.5" customHeight="1">
      <c r="B100" s="360"/>
      <c r="C100" s="43" t="s">
        <v>323</v>
      </c>
      <c r="D100" s="143" t="s">
        <v>90</v>
      </c>
      <c r="E100" s="91" t="s">
        <v>39</v>
      </c>
      <c r="F100" s="60">
        <f t="shared" si="67"/>
        <v>16</v>
      </c>
      <c r="G100" s="60">
        <f t="shared" si="64"/>
        <v>16</v>
      </c>
      <c r="H100" s="44"/>
      <c r="I100" s="44" t="s">
        <v>1</v>
      </c>
      <c r="J100" s="44" t="s">
        <v>1</v>
      </c>
      <c r="K100" s="44"/>
      <c r="L100" s="44"/>
      <c r="M100" s="60">
        <v>0</v>
      </c>
      <c r="N100" s="60">
        <v>2</v>
      </c>
      <c r="O100" s="60">
        <v>0</v>
      </c>
      <c r="P100" s="60">
        <v>0</v>
      </c>
      <c r="Q100" s="60">
        <v>0</v>
      </c>
      <c r="R100" s="60">
        <f t="shared" si="65"/>
        <v>1</v>
      </c>
      <c r="S100" s="47"/>
      <c r="T100" s="164"/>
    </row>
    <row r="101" spans="2:24" ht="16.5" customHeight="1">
      <c r="B101" s="360"/>
      <c r="C101" s="43" t="s">
        <v>324</v>
      </c>
      <c r="D101" s="143" t="s">
        <v>90</v>
      </c>
      <c r="E101" s="92" t="s">
        <v>62</v>
      </c>
      <c r="F101" s="60">
        <f t="shared" si="67"/>
        <v>16</v>
      </c>
      <c r="G101" s="60">
        <f t="shared" si="64"/>
        <v>16</v>
      </c>
      <c r="H101" s="44"/>
      <c r="I101" s="44" t="s">
        <v>1</v>
      </c>
      <c r="J101" s="44" t="s">
        <v>1</v>
      </c>
      <c r="K101" s="44"/>
      <c r="L101" s="44"/>
      <c r="M101" s="60">
        <v>0</v>
      </c>
      <c r="N101" s="60">
        <v>0</v>
      </c>
      <c r="O101" s="60">
        <v>2</v>
      </c>
      <c r="P101" s="60">
        <v>0</v>
      </c>
      <c r="Q101" s="60">
        <v>0</v>
      </c>
      <c r="R101" s="60">
        <f t="shared" si="65"/>
        <v>1</v>
      </c>
      <c r="S101" s="47"/>
      <c r="T101" s="164"/>
    </row>
    <row r="102" spans="2:24" ht="16.5" customHeight="1">
      <c r="B102" s="360"/>
      <c r="C102" s="43" t="s">
        <v>325</v>
      </c>
      <c r="D102" s="143" t="s">
        <v>90</v>
      </c>
      <c r="E102" s="91" t="s">
        <v>39</v>
      </c>
      <c r="F102" s="60">
        <f t="shared" si="67"/>
        <v>16</v>
      </c>
      <c r="G102" s="60">
        <f t="shared" si="64"/>
        <v>16</v>
      </c>
      <c r="H102" s="44"/>
      <c r="I102" s="44" t="s">
        <v>1</v>
      </c>
      <c r="J102" s="23" t="s">
        <v>1</v>
      </c>
      <c r="K102" s="44"/>
      <c r="L102" s="44"/>
      <c r="M102" s="60">
        <v>0</v>
      </c>
      <c r="N102" s="60">
        <v>0</v>
      </c>
      <c r="O102" s="60">
        <v>0</v>
      </c>
      <c r="P102" s="60">
        <v>2</v>
      </c>
      <c r="Q102" s="60">
        <v>0</v>
      </c>
      <c r="R102" s="60">
        <f t="shared" si="65"/>
        <v>1</v>
      </c>
      <c r="S102" s="47"/>
      <c r="T102" s="164"/>
    </row>
    <row r="103" spans="2:24" ht="16.5" customHeight="1">
      <c r="B103" s="360"/>
      <c r="C103" s="43" t="s">
        <v>202</v>
      </c>
      <c r="D103" s="143" t="s">
        <v>90</v>
      </c>
      <c r="E103" s="91" t="s">
        <v>39</v>
      </c>
      <c r="F103" s="24">
        <f t="shared" ref="F103" si="68">SUM(M103:Q103)*$F$1</f>
        <v>32</v>
      </c>
      <c r="G103" s="24">
        <f t="shared" ref="G103" si="69">F103</f>
        <v>32</v>
      </c>
      <c r="H103" s="44"/>
      <c r="I103" s="44" t="s">
        <v>1</v>
      </c>
      <c r="J103" s="23" t="s">
        <v>1</v>
      </c>
      <c r="K103" s="44"/>
      <c r="L103" s="44"/>
      <c r="M103" s="60">
        <v>2</v>
      </c>
      <c r="N103" s="60">
        <v>2</v>
      </c>
      <c r="O103" s="60">
        <v>0</v>
      </c>
      <c r="P103" s="60">
        <v>0</v>
      </c>
      <c r="Q103" s="60">
        <v>0</v>
      </c>
      <c r="R103" s="24">
        <f t="shared" si="59"/>
        <v>2</v>
      </c>
      <c r="S103" s="47"/>
      <c r="T103" s="164"/>
    </row>
    <row r="104" spans="2:24" ht="16.5" customHeight="1">
      <c r="B104" s="360"/>
      <c r="C104" s="22" t="s">
        <v>178</v>
      </c>
      <c r="D104" s="143" t="s">
        <v>90</v>
      </c>
      <c r="E104" s="91" t="s">
        <v>39</v>
      </c>
      <c r="F104" s="24">
        <f t="shared" ref="F104:F105" si="70">SUM(M104:Q104)*$F$1</f>
        <v>32</v>
      </c>
      <c r="G104" s="24">
        <f t="shared" ref="G104:G105" si="71">F104</f>
        <v>32</v>
      </c>
      <c r="H104" s="44"/>
      <c r="I104" s="44" t="s">
        <v>1</v>
      </c>
      <c r="J104" s="23" t="s">
        <v>1</v>
      </c>
      <c r="K104" s="44"/>
      <c r="L104" s="44"/>
      <c r="M104" s="60">
        <v>0</v>
      </c>
      <c r="N104" s="60">
        <v>0</v>
      </c>
      <c r="O104" s="60">
        <v>2</v>
      </c>
      <c r="P104" s="60">
        <v>2</v>
      </c>
      <c r="Q104" s="60">
        <v>0</v>
      </c>
      <c r="R104" s="24">
        <f t="shared" si="59"/>
        <v>2</v>
      </c>
      <c r="S104" s="47"/>
      <c r="T104" s="164"/>
    </row>
    <row r="105" spans="2:24" ht="16.5" customHeight="1">
      <c r="B105" s="360"/>
      <c r="C105" s="43" t="s">
        <v>108</v>
      </c>
      <c r="D105" s="143" t="s">
        <v>90</v>
      </c>
      <c r="E105" s="91" t="s">
        <v>62</v>
      </c>
      <c r="F105" s="24">
        <f t="shared" si="70"/>
        <v>16</v>
      </c>
      <c r="G105" s="24">
        <f t="shared" si="71"/>
        <v>16</v>
      </c>
      <c r="H105" s="44"/>
      <c r="I105" s="44" t="s">
        <v>1</v>
      </c>
      <c r="J105" s="23" t="s">
        <v>1</v>
      </c>
      <c r="K105" s="44"/>
      <c r="L105" s="44"/>
      <c r="M105" s="60">
        <v>0</v>
      </c>
      <c r="N105" s="60">
        <v>2</v>
      </c>
      <c r="O105" s="60">
        <v>0</v>
      </c>
      <c r="P105" s="60">
        <v>0</v>
      </c>
      <c r="Q105" s="60">
        <v>0</v>
      </c>
      <c r="R105" s="24">
        <f t="shared" si="59"/>
        <v>1</v>
      </c>
      <c r="S105" s="47"/>
      <c r="T105" s="164"/>
    </row>
    <row r="106" spans="2:24" ht="16.5" customHeight="1">
      <c r="B106" s="360"/>
      <c r="C106" s="22" t="s">
        <v>251</v>
      </c>
      <c r="D106" s="143" t="s">
        <v>90</v>
      </c>
      <c r="E106" s="91" t="s">
        <v>39</v>
      </c>
      <c r="F106" s="24">
        <f>SUM(M106:Q106)*$F$1</f>
        <v>32</v>
      </c>
      <c r="G106" s="24">
        <f t="shared" si="58"/>
        <v>32</v>
      </c>
      <c r="H106" s="44"/>
      <c r="I106" s="44" t="s">
        <v>1</v>
      </c>
      <c r="J106" s="23" t="s">
        <v>1</v>
      </c>
      <c r="K106" s="44"/>
      <c r="L106" s="44"/>
      <c r="M106" s="60">
        <v>2</v>
      </c>
      <c r="N106" s="60">
        <v>2</v>
      </c>
      <c r="O106" s="60">
        <v>0</v>
      </c>
      <c r="P106" s="60">
        <v>0</v>
      </c>
      <c r="Q106" s="60">
        <v>0</v>
      </c>
      <c r="R106" s="24">
        <f t="shared" si="59"/>
        <v>2</v>
      </c>
      <c r="S106" s="47"/>
      <c r="T106" s="164"/>
    </row>
    <row r="107" spans="2:24" ht="16.5" customHeight="1">
      <c r="B107" s="360"/>
      <c r="C107" s="43" t="s">
        <v>252</v>
      </c>
      <c r="D107" s="143" t="s">
        <v>90</v>
      </c>
      <c r="E107" s="91" t="s">
        <v>39</v>
      </c>
      <c r="F107" s="24">
        <f t="shared" si="57"/>
        <v>32</v>
      </c>
      <c r="G107" s="24">
        <f t="shared" si="58"/>
        <v>32</v>
      </c>
      <c r="H107" s="44"/>
      <c r="I107" s="44" t="s">
        <v>1</v>
      </c>
      <c r="J107" s="23" t="s">
        <v>1</v>
      </c>
      <c r="K107" s="44"/>
      <c r="L107" s="44"/>
      <c r="M107" s="60">
        <v>0</v>
      </c>
      <c r="N107" s="60">
        <v>2</v>
      </c>
      <c r="O107" s="60">
        <v>2</v>
      </c>
      <c r="P107" s="60">
        <v>0</v>
      </c>
      <c r="Q107" s="60">
        <v>0</v>
      </c>
      <c r="R107" s="24">
        <f t="shared" si="59"/>
        <v>2</v>
      </c>
      <c r="S107" s="47"/>
      <c r="T107" s="164"/>
    </row>
    <row r="108" spans="2:24" ht="16.5" customHeight="1">
      <c r="B108" s="360"/>
      <c r="C108" s="43" t="s">
        <v>68</v>
      </c>
      <c r="D108" s="143" t="s">
        <v>90</v>
      </c>
      <c r="E108" s="91" t="s">
        <v>39</v>
      </c>
      <c r="F108" s="24">
        <f t="shared" si="57"/>
        <v>32</v>
      </c>
      <c r="G108" s="24">
        <f t="shared" si="58"/>
        <v>32</v>
      </c>
      <c r="H108" s="44"/>
      <c r="I108" s="23" t="s">
        <v>1</v>
      </c>
      <c r="J108" s="23" t="s">
        <v>1</v>
      </c>
      <c r="K108" s="44"/>
      <c r="L108" s="44"/>
      <c r="M108" s="60">
        <v>0</v>
      </c>
      <c r="N108" s="60">
        <v>0</v>
      </c>
      <c r="O108" s="60">
        <v>2</v>
      </c>
      <c r="P108" s="60">
        <v>2</v>
      </c>
      <c r="Q108" s="60">
        <v>0</v>
      </c>
      <c r="R108" s="24">
        <f>F108/$F$2</f>
        <v>2</v>
      </c>
      <c r="S108" s="47"/>
      <c r="T108" s="164"/>
    </row>
    <row r="109" spans="2:24" ht="16.5" customHeight="1">
      <c r="B109" s="360"/>
      <c r="C109" s="43" t="s">
        <v>69</v>
      </c>
      <c r="D109" s="143" t="s">
        <v>90</v>
      </c>
      <c r="E109" s="91" t="s">
        <v>39</v>
      </c>
      <c r="F109" s="24">
        <f t="shared" si="57"/>
        <v>32</v>
      </c>
      <c r="G109" s="24">
        <f t="shared" si="58"/>
        <v>32</v>
      </c>
      <c r="H109" s="44"/>
      <c r="I109" s="23" t="s">
        <v>1</v>
      </c>
      <c r="J109" s="23" t="s">
        <v>1</v>
      </c>
      <c r="K109" s="44"/>
      <c r="L109" s="44"/>
      <c r="M109" s="60">
        <v>0</v>
      </c>
      <c r="N109" s="60">
        <v>0</v>
      </c>
      <c r="O109" s="60">
        <v>0</v>
      </c>
      <c r="P109" s="60">
        <v>4</v>
      </c>
      <c r="Q109" s="60">
        <v>0</v>
      </c>
      <c r="R109" s="24">
        <f t="shared" si="59"/>
        <v>2</v>
      </c>
      <c r="S109" s="47"/>
      <c r="T109" s="164"/>
    </row>
    <row r="110" spans="2:24" ht="16.5" customHeight="1">
      <c r="B110" s="360"/>
      <c r="C110" s="43" t="s">
        <v>179</v>
      </c>
      <c r="D110" s="143" t="s">
        <v>90</v>
      </c>
      <c r="E110" s="92" t="s">
        <v>39</v>
      </c>
      <c r="F110" s="24">
        <f t="shared" si="57"/>
        <v>64</v>
      </c>
      <c r="G110" s="84">
        <f>F110*$F$3</f>
        <v>192</v>
      </c>
      <c r="H110" s="23"/>
      <c r="I110" s="23" t="s">
        <v>1</v>
      </c>
      <c r="J110" s="23" t="s">
        <v>1</v>
      </c>
      <c r="K110" s="23"/>
      <c r="L110" s="23"/>
      <c r="M110" s="24">
        <v>4</v>
      </c>
      <c r="N110" s="24">
        <v>4</v>
      </c>
      <c r="O110" s="24">
        <v>0</v>
      </c>
      <c r="P110" s="24">
        <v>0</v>
      </c>
      <c r="Q110" s="24">
        <v>0</v>
      </c>
      <c r="R110" s="24">
        <f t="shared" si="59"/>
        <v>4</v>
      </c>
      <c r="S110" s="47"/>
      <c r="T110" s="164"/>
    </row>
    <row r="111" spans="2:24" ht="16.5" customHeight="1" thickBot="1">
      <c r="B111" s="360"/>
      <c r="C111" s="43" t="s">
        <v>180</v>
      </c>
      <c r="D111" s="143" t="s">
        <v>90</v>
      </c>
      <c r="E111" s="92" t="s">
        <v>39</v>
      </c>
      <c r="F111" s="24">
        <f t="shared" si="57"/>
        <v>64</v>
      </c>
      <c r="G111" s="84">
        <f>F111*$F$3</f>
        <v>192</v>
      </c>
      <c r="H111" s="23"/>
      <c r="I111" s="23" t="s">
        <v>1</v>
      </c>
      <c r="J111" s="23" t="s">
        <v>1</v>
      </c>
      <c r="K111" s="23"/>
      <c r="L111" s="23"/>
      <c r="M111" s="24">
        <v>0</v>
      </c>
      <c r="N111" s="24">
        <v>0</v>
      </c>
      <c r="O111" s="24">
        <v>4</v>
      </c>
      <c r="P111" s="24">
        <v>4</v>
      </c>
      <c r="Q111" s="24">
        <v>0</v>
      </c>
      <c r="R111" s="24">
        <f t="shared" si="59"/>
        <v>4</v>
      </c>
      <c r="S111" s="47"/>
      <c r="T111" s="164"/>
    </row>
    <row r="112" spans="2:24" ht="16.5" customHeight="1" thickBot="1">
      <c r="B112" s="361"/>
      <c r="C112" s="17" t="s">
        <v>11</v>
      </c>
      <c r="D112" s="17"/>
      <c r="E112" s="4"/>
      <c r="F112" s="5">
        <f>SUM(F89:F111)</f>
        <v>1024</v>
      </c>
      <c r="G112" s="5">
        <f>SUM(G89:G111)</f>
        <v>1280</v>
      </c>
      <c r="H112" s="94">
        <f>SUMIF(E89:E111,"必須",G89:G111)</f>
        <v>80</v>
      </c>
      <c r="I112" s="103">
        <f>SUMIF(E89:E111,"選必",G89:G111)</f>
        <v>0</v>
      </c>
      <c r="J112" s="96">
        <f>SUMIF(E89:E111,"選択",G89:G111)</f>
        <v>1200</v>
      </c>
      <c r="K112" s="4"/>
      <c r="L112" s="4"/>
      <c r="M112" s="5">
        <f t="shared" ref="M112:R112" si="72">SUM(M89:M111)</f>
        <v>32</v>
      </c>
      <c r="N112" s="5">
        <f t="shared" si="72"/>
        <v>32</v>
      </c>
      <c r="O112" s="5">
        <f t="shared" si="72"/>
        <v>32</v>
      </c>
      <c r="P112" s="5">
        <f t="shared" si="72"/>
        <v>32</v>
      </c>
      <c r="Q112" s="5">
        <f t="shared" si="72"/>
        <v>0</v>
      </c>
      <c r="R112" s="5">
        <f t="shared" si="72"/>
        <v>52</v>
      </c>
      <c r="S112" s="47"/>
      <c r="T112" s="164"/>
      <c r="U112" s="6"/>
      <c r="V112" s="6"/>
      <c r="W112" s="6"/>
      <c r="X112" s="107"/>
    </row>
    <row r="113" spans="2:20" ht="16.5" customHeight="1">
      <c r="B113" s="362" t="s">
        <v>358</v>
      </c>
      <c r="C113" s="19" t="s">
        <v>64</v>
      </c>
      <c r="D113" s="143" t="s">
        <v>89</v>
      </c>
      <c r="E113" s="89" t="s">
        <v>27</v>
      </c>
      <c r="F113" s="30">
        <f>SUM(M113:Q113)*$F$1</f>
        <v>64</v>
      </c>
      <c r="G113" s="30">
        <f>F113</f>
        <v>64</v>
      </c>
      <c r="H113" s="29" t="s">
        <v>1</v>
      </c>
      <c r="I113" s="20"/>
      <c r="J113" s="20" t="s">
        <v>1</v>
      </c>
      <c r="K113" s="29"/>
      <c r="L113" s="29"/>
      <c r="M113" s="30">
        <v>2</v>
      </c>
      <c r="N113" s="30">
        <v>2</v>
      </c>
      <c r="O113" s="30">
        <v>2</v>
      </c>
      <c r="P113" s="30">
        <v>2</v>
      </c>
      <c r="Q113" s="30">
        <v>0</v>
      </c>
      <c r="R113" s="106">
        <f>F113/$F$2/2</f>
        <v>2</v>
      </c>
      <c r="S113" s="47"/>
      <c r="T113" s="164"/>
    </row>
    <row r="114" spans="2:20" ht="16.5" customHeight="1">
      <c r="B114" s="360"/>
      <c r="C114" s="43" t="s">
        <v>174</v>
      </c>
      <c r="D114" s="143" t="s">
        <v>89</v>
      </c>
      <c r="E114" s="91" t="s">
        <v>62</v>
      </c>
      <c r="F114" s="26">
        <f>SUM(M114:Q114)*$F$1</f>
        <v>16</v>
      </c>
      <c r="G114" s="26">
        <f>F114</f>
        <v>16</v>
      </c>
      <c r="H114" s="25" t="s">
        <v>1</v>
      </c>
      <c r="I114" s="25"/>
      <c r="J114" s="25" t="s">
        <v>1</v>
      </c>
      <c r="K114" s="45"/>
      <c r="L114" s="45"/>
      <c r="M114" s="46">
        <v>0</v>
      </c>
      <c r="N114" s="46">
        <v>0</v>
      </c>
      <c r="O114" s="46">
        <v>0</v>
      </c>
      <c r="P114" s="46">
        <v>2</v>
      </c>
      <c r="Q114" s="46">
        <v>0</v>
      </c>
      <c r="R114" s="24">
        <f>F114/$F$2</f>
        <v>1</v>
      </c>
      <c r="S114" s="47"/>
      <c r="T114" s="164"/>
    </row>
    <row r="115" spans="2:20" ht="16.350000000000001" customHeight="1">
      <c r="B115" s="360"/>
      <c r="C115" s="43" t="s">
        <v>65</v>
      </c>
      <c r="D115" s="143" t="s">
        <v>89</v>
      </c>
      <c r="E115" s="91" t="s">
        <v>62</v>
      </c>
      <c r="F115" s="26">
        <f>SUM(M115:Q115)*$F$1</f>
        <v>32</v>
      </c>
      <c r="G115" s="26">
        <f>F115</f>
        <v>32</v>
      </c>
      <c r="H115" s="25" t="s">
        <v>1</v>
      </c>
      <c r="I115" s="25"/>
      <c r="J115" s="25" t="s">
        <v>1</v>
      </c>
      <c r="K115" s="45"/>
      <c r="L115" s="45"/>
      <c r="M115" s="46">
        <v>4</v>
      </c>
      <c r="N115" s="26">
        <v>0</v>
      </c>
      <c r="O115" s="46">
        <v>0</v>
      </c>
      <c r="P115" s="46">
        <v>0</v>
      </c>
      <c r="Q115" s="46">
        <v>0</v>
      </c>
      <c r="R115" s="24">
        <f>F115/$F$2</f>
        <v>2</v>
      </c>
      <c r="S115" s="47"/>
      <c r="T115" s="164"/>
    </row>
    <row r="116" spans="2:20" s="128" customFormat="1" ht="16.350000000000001" customHeight="1">
      <c r="B116" s="360"/>
      <c r="C116" s="43" t="s">
        <v>326</v>
      </c>
      <c r="D116" s="143" t="s">
        <v>89</v>
      </c>
      <c r="E116" s="91" t="s">
        <v>62</v>
      </c>
      <c r="F116" s="26">
        <f>SUM(M116:Q116)*$F$1</f>
        <v>64</v>
      </c>
      <c r="G116" s="26">
        <f>F116</f>
        <v>64</v>
      </c>
      <c r="H116" s="25" t="s">
        <v>1</v>
      </c>
      <c r="I116" s="45"/>
      <c r="J116" s="25" t="s">
        <v>1</v>
      </c>
      <c r="K116" s="45"/>
      <c r="L116" s="45"/>
      <c r="M116" s="46">
        <v>2</v>
      </c>
      <c r="N116" s="46">
        <v>2</v>
      </c>
      <c r="O116" s="46">
        <v>2</v>
      </c>
      <c r="P116" s="46">
        <v>2</v>
      </c>
      <c r="Q116" s="46">
        <v>0</v>
      </c>
      <c r="R116" s="24">
        <f>F116/$F$2</f>
        <v>4</v>
      </c>
      <c r="S116" s="47"/>
      <c r="T116" s="164"/>
    </row>
    <row r="117" spans="2:20" s="128" customFormat="1" ht="16.5" customHeight="1">
      <c r="B117" s="360"/>
      <c r="C117" s="43" t="s">
        <v>67</v>
      </c>
      <c r="D117" s="143" t="s">
        <v>89</v>
      </c>
      <c r="E117" s="91" t="s">
        <v>62</v>
      </c>
      <c r="F117" s="26">
        <f t="shared" ref="F117:F131" si="73">SUM(M117:Q117)*$F$1</f>
        <v>64</v>
      </c>
      <c r="G117" s="26">
        <f t="shared" ref="G117:G118" si="74">F117</f>
        <v>64</v>
      </c>
      <c r="H117" s="44" t="s">
        <v>0</v>
      </c>
      <c r="I117" s="44"/>
      <c r="J117" s="23" t="s">
        <v>0</v>
      </c>
      <c r="K117" s="25"/>
      <c r="L117" s="45"/>
      <c r="M117" s="60">
        <v>2</v>
      </c>
      <c r="N117" s="60">
        <v>2</v>
      </c>
      <c r="O117" s="60">
        <v>2</v>
      </c>
      <c r="P117" s="60">
        <v>2</v>
      </c>
      <c r="Q117" s="60">
        <v>0</v>
      </c>
      <c r="R117" s="24">
        <f t="shared" ref="R117:R131" si="75">F117/$F$2</f>
        <v>4</v>
      </c>
      <c r="S117" s="47"/>
      <c r="T117" s="317"/>
    </row>
    <row r="118" spans="2:20" s="128" customFormat="1" ht="16.5" customHeight="1">
      <c r="B118" s="360"/>
      <c r="C118" s="43" t="s">
        <v>407</v>
      </c>
      <c r="D118" s="143" t="s">
        <v>89</v>
      </c>
      <c r="E118" s="91" t="s">
        <v>62</v>
      </c>
      <c r="F118" s="26">
        <f t="shared" si="73"/>
        <v>128</v>
      </c>
      <c r="G118" s="26">
        <f t="shared" si="74"/>
        <v>128</v>
      </c>
      <c r="H118" s="44" t="s">
        <v>0</v>
      </c>
      <c r="I118" s="44"/>
      <c r="J118" s="23" t="s">
        <v>0</v>
      </c>
      <c r="K118" s="25"/>
      <c r="L118" s="45"/>
      <c r="M118" s="60">
        <v>4</v>
      </c>
      <c r="N118" s="60">
        <v>4</v>
      </c>
      <c r="O118" s="60">
        <v>4</v>
      </c>
      <c r="P118" s="60">
        <v>4</v>
      </c>
      <c r="Q118" s="60">
        <v>0</v>
      </c>
      <c r="R118" s="24">
        <f>F118/$F$2</f>
        <v>8</v>
      </c>
      <c r="S118" s="47"/>
      <c r="T118" s="317"/>
    </row>
    <row r="119" spans="2:20" ht="16.5" customHeight="1">
      <c r="B119" s="360"/>
      <c r="C119" s="43" t="s">
        <v>203</v>
      </c>
      <c r="D119" s="143" t="s">
        <v>89</v>
      </c>
      <c r="E119" s="91" t="s">
        <v>62</v>
      </c>
      <c r="F119" s="26">
        <f>SUM(M119:Q119)*$F$1</f>
        <v>320</v>
      </c>
      <c r="G119" s="26">
        <f t="shared" ref="G119:G120" si="76">F119</f>
        <v>320</v>
      </c>
      <c r="H119" s="44" t="s">
        <v>0</v>
      </c>
      <c r="I119" s="44"/>
      <c r="J119" s="23" t="s">
        <v>0</v>
      </c>
      <c r="K119" s="25"/>
      <c r="L119" s="45"/>
      <c r="M119" s="60">
        <v>10</v>
      </c>
      <c r="N119" s="60">
        <v>10</v>
      </c>
      <c r="O119" s="60">
        <v>10</v>
      </c>
      <c r="P119" s="60">
        <v>10</v>
      </c>
      <c r="Q119" s="60">
        <v>0</v>
      </c>
      <c r="R119" s="163">
        <f>F119/$F$2/2</f>
        <v>10</v>
      </c>
      <c r="S119" s="47"/>
      <c r="T119" s="164"/>
    </row>
    <row r="120" spans="2:20" ht="16.5" customHeight="1">
      <c r="B120" s="360"/>
      <c r="C120" s="141" t="s">
        <v>204</v>
      </c>
      <c r="D120" s="148" t="s">
        <v>89</v>
      </c>
      <c r="E120" s="155" t="s">
        <v>62</v>
      </c>
      <c r="F120" s="109">
        <f t="shared" ref="F120" si="77">SUM(M120:Q120)*$F$1</f>
        <v>0</v>
      </c>
      <c r="G120" s="109">
        <f t="shared" si="76"/>
        <v>0</v>
      </c>
      <c r="H120" s="151" t="s">
        <v>0</v>
      </c>
      <c r="I120" s="151"/>
      <c r="J120" s="108" t="s">
        <v>0</v>
      </c>
      <c r="K120" s="86"/>
      <c r="L120" s="85"/>
      <c r="M120" s="152"/>
      <c r="N120" s="152"/>
      <c r="O120" s="152"/>
      <c r="P120" s="152"/>
      <c r="Q120" s="152"/>
      <c r="R120" s="150">
        <f t="shared" ref="R120" si="78">F120/$F$2</f>
        <v>0</v>
      </c>
      <c r="S120" s="47"/>
      <c r="T120" s="164"/>
    </row>
    <row r="121" spans="2:20" ht="16.5" customHeight="1">
      <c r="B121" s="360"/>
      <c r="C121" s="43" t="s">
        <v>317</v>
      </c>
      <c r="D121" s="143" t="s">
        <v>90</v>
      </c>
      <c r="E121" s="92" t="s">
        <v>39</v>
      </c>
      <c r="F121" s="24">
        <f t="shared" ref="F121:F124" si="79">SUM(M121:Q121)*$F$1</f>
        <v>16</v>
      </c>
      <c r="G121" s="26">
        <f t="shared" ref="G121:G124" si="80">F121</f>
        <v>16</v>
      </c>
      <c r="H121" s="45"/>
      <c r="I121" s="23" t="s">
        <v>1</v>
      </c>
      <c r="J121" s="23" t="s">
        <v>1</v>
      </c>
      <c r="K121" s="45"/>
      <c r="L121" s="45"/>
      <c r="M121" s="60">
        <v>2</v>
      </c>
      <c r="N121" s="60">
        <v>0</v>
      </c>
      <c r="O121" s="60">
        <v>0</v>
      </c>
      <c r="P121" s="60">
        <v>0</v>
      </c>
      <c r="Q121" s="60">
        <v>0</v>
      </c>
      <c r="R121" s="24">
        <f t="shared" si="75"/>
        <v>1</v>
      </c>
      <c r="S121" s="47"/>
      <c r="T121" s="164"/>
    </row>
    <row r="122" spans="2:20" ht="16.5" customHeight="1">
      <c r="B122" s="360"/>
      <c r="C122" s="43" t="s">
        <v>318</v>
      </c>
      <c r="D122" s="143" t="s">
        <v>90</v>
      </c>
      <c r="E122" s="92" t="s">
        <v>39</v>
      </c>
      <c r="F122" s="24">
        <f t="shared" si="79"/>
        <v>16</v>
      </c>
      <c r="G122" s="26">
        <f t="shared" si="80"/>
        <v>16</v>
      </c>
      <c r="H122" s="45"/>
      <c r="I122" s="23" t="s">
        <v>1</v>
      </c>
      <c r="J122" s="23" t="s">
        <v>1</v>
      </c>
      <c r="K122" s="45"/>
      <c r="L122" s="45"/>
      <c r="M122" s="60">
        <v>0</v>
      </c>
      <c r="N122" s="60">
        <v>2</v>
      </c>
      <c r="O122" s="60">
        <v>0</v>
      </c>
      <c r="P122" s="60">
        <v>0</v>
      </c>
      <c r="Q122" s="60">
        <v>0</v>
      </c>
      <c r="R122" s="24">
        <f t="shared" si="75"/>
        <v>1</v>
      </c>
      <c r="S122" s="47"/>
      <c r="T122" s="164"/>
    </row>
    <row r="123" spans="2:20" ht="16.5" customHeight="1">
      <c r="B123" s="360"/>
      <c r="C123" s="43" t="s">
        <v>319</v>
      </c>
      <c r="D123" s="143" t="s">
        <v>90</v>
      </c>
      <c r="E123" s="92" t="s">
        <v>39</v>
      </c>
      <c r="F123" s="24">
        <f t="shared" si="79"/>
        <v>16</v>
      </c>
      <c r="G123" s="26">
        <f t="shared" si="80"/>
        <v>16</v>
      </c>
      <c r="H123" s="45"/>
      <c r="I123" s="23" t="s">
        <v>1</v>
      </c>
      <c r="J123" s="23" t="s">
        <v>1</v>
      </c>
      <c r="K123" s="45"/>
      <c r="L123" s="45"/>
      <c r="M123" s="60">
        <v>0</v>
      </c>
      <c r="N123" s="60">
        <v>0</v>
      </c>
      <c r="O123" s="60">
        <v>2</v>
      </c>
      <c r="P123" s="60">
        <v>0</v>
      </c>
      <c r="Q123" s="60">
        <v>0</v>
      </c>
      <c r="R123" s="24">
        <f t="shared" si="75"/>
        <v>1</v>
      </c>
      <c r="S123" s="47"/>
      <c r="T123" s="164"/>
    </row>
    <row r="124" spans="2:20" ht="16.5" customHeight="1">
      <c r="B124" s="360"/>
      <c r="C124" s="43" t="s">
        <v>320</v>
      </c>
      <c r="D124" s="143" t="s">
        <v>90</v>
      </c>
      <c r="E124" s="92" t="s">
        <v>39</v>
      </c>
      <c r="F124" s="24">
        <f t="shared" si="79"/>
        <v>16</v>
      </c>
      <c r="G124" s="26">
        <f t="shared" si="80"/>
        <v>16</v>
      </c>
      <c r="H124" s="45"/>
      <c r="I124" s="23" t="s">
        <v>1</v>
      </c>
      <c r="J124" s="23" t="s">
        <v>1</v>
      </c>
      <c r="K124" s="45"/>
      <c r="L124" s="45"/>
      <c r="M124" s="60">
        <v>0</v>
      </c>
      <c r="N124" s="60">
        <v>0</v>
      </c>
      <c r="O124" s="60">
        <v>0</v>
      </c>
      <c r="P124" s="60">
        <v>2</v>
      </c>
      <c r="Q124" s="60">
        <v>0</v>
      </c>
      <c r="R124" s="24">
        <f t="shared" si="75"/>
        <v>1</v>
      </c>
      <c r="S124" s="47"/>
      <c r="T124" s="164"/>
    </row>
    <row r="125" spans="2:20" ht="16.5" customHeight="1">
      <c r="B125" s="360"/>
      <c r="C125" s="22" t="s">
        <v>183</v>
      </c>
      <c r="D125" s="143" t="s">
        <v>90</v>
      </c>
      <c r="E125" s="92" t="s">
        <v>39</v>
      </c>
      <c r="F125" s="26">
        <f t="shared" si="73"/>
        <v>64</v>
      </c>
      <c r="G125" s="104">
        <f>F125*$F$3</f>
        <v>192</v>
      </c>
      <c r="H125" s="45"/>
      <c r="I125" s="23" t="s">
        <v>1</v>
      </c>
      <c r="J125" s="23" t="s">
        <v>1</v>
      </c>
      <c r="K125" s="25"/>
      <c r="L125" s="45"/>
      <c r="M125" s="60">
        <v>4</v>
      </c>
      <c r="N125" s="60">
        <v>4</v>
      </c>
      <c r="O125" s="60">
        <v>0</v>
      </c>
      <c r="P125" s="60">
        <v>0</v>
      </c>
      <c r="Q125" s="60">
        <v>0</v>
      </c>
      <c r="R125" s="24">
        <f t="shared" si="75"/>
        <v>4</v>
      </c>
      <c r="S125" s="47"/>
      <c r="T125" s="164"/>
    </row>
    <row r="126" spans="2:20" ht="16.5" customHeight="1">
      <c r="B126" s="360"/>
      <c r="C126" s="22" t="s">
        <v>184</v>
      </c>
      <c r="D126" s="143" t="s">
        <v>90</v>
      </c>
      <c r="E126" s="92" t="s">
        <v>39</v>
      </c>
      <c r="F126" s="26">
        <f t="shared" ref="F126:F128" si="81">SUM(M126:Q126)*$F$1</f>
        <v>64</v>
      </c>
      <c r="G126" s="104">
        <f>F126*$F$3</f>
        <v>192</v>
      </c>
      <c r="H126" s="44"/>
      <c r="I126" s="23" t="s">
        <v>1</v>
      </c>
      <c r="J126" s="23" t="s">
        <v>1</v>
      </c>
      <c r="K126" s="45"/>
      <c r="L126" s="45"/>
      <c r="M126" s="60">
        <v>0</v>
      </c>
      <c r="N126" s="60">
        <v>0</v>
      </c>
      <c r="O126" s="60">
        <v>4</v>
      </c>
      <c r="P126" s="60">
        <v>4</v>
      </c>
      <c r="Q126" s="60">
        <v>0</v>
      </c>
      <c r="R126" s="24">
        <f t="shared" si="75"/>
        <v>4</v>
      </c>
      <c r="S126" s="47"/>
      <c r="T126" s="164"/>
    </row>
    <row r="127" spans="2:20" ht="16.5" customHeight="1">
      <c r="B127" s="360"/>
      <c r="C127" s="43" t="s">
        <v>111</v>
      </c>
      <c r="D127" s="143" t="s">
        <v>90</v>
      </c>
      <c r="E127" s="91" t="s">
        <v>62</v>
      </c>
      <c r="F127" s="26">
        <f t="shared" ref="F127" si="82">SUM(M127:Q127)*$F$1</f>
        <v>16</v>
      </c>
      <c r="G127" s="26">
        <f t="shared" ref="G127" si="83">F127</f>
        <v>16</v>
      </c>
      <c r="H127" s="44"/>
      <c r="I127" s="23" t="s">
        <v>1</v>
      </c>
      <c r="J127" s="23" t="s">
        <v>1</v>
      </c>
      <c r="K127" s="25"/>
      <c r="L127" s="45"/>
      <c r="M127" s="46">
        <v>2</v>
      </c>
      <c r="N127" s="46">
        <v>0</v>
      </c>
      <c r="O127" s="46">
        <v>0</v>
      </c>
      <c r="P127" s="46">
        <v>0</v>
      </c>
      <c r="Q127" s="46">
        <v>0</v>
      </c>
      <c r="R127" s="24">
        <f t="shared" si="75"/>
        <v>1</v>
      </c>
      <c r="S127" s="47"/>
      <c r="T127" s="164"/>
    </row>
    <row r="128" spans="2:20" ht="16.5" customHeight="1">
      <c r="B128" s="360"/>
      <c r="C128" s="22" t="s">
        <v>340</v>
      </c>
      <c r="D128" s="143" t="s">
        <v>90</v>
      </c>
      <c r="E128" s="91" t="s">
        <v>62</v>
      </c>
      <c r="F128" s="26">
        <f t="shared" si="81"/>
        <v>32</v>
      </c>
      <c r="G128" s="26">
        <f t="shared" ref="G128" si="84">F128</f>
        <v>32</v>
      </c>
      <c r="H128" s="45"/>
      <c r="I128" s="23" t="s">
        <v>1</v>
      </c>
      <c r="J128" s="23" t="s">
        <v>1</v>
      </c>
      <c r="K128" s="45"/>
      <c r="L128" s="45"/>
      <c r="M128" s="60">
        <v>4</v>
      </c>
      <c r="N128" s="60">
        <v>0</v>
      </c>
      <c r="O128" s="60">
        <v>0</v>
      </c>
      <c r="P128" s="60">
        <v>0</v>
      </c>
      <c r="Q128" s="60">
        <v>0</v>
      </c>
      <c r="R128" s="24">
        <f t="shared" si="75"/>
        <v>2</v>
      </c>
      <c r="S128" s="47"/>
      <c r="T128" s="164"/>
    </row>
    <row r="129" spans="2:24" ht="16.5" customHeight="1">
      <c r="B129" s="360"/>
      <c r="C129" s="43" t="s">
        <v>101</v>
      </c>
      <c r="D129" s="143" t="s">
        <v>90</v>
      </c>
      <c r="E129" s="90" t="s">
        <v>28</v>
      </c>
      <c r="F129" s="26">
        <f t="shared" ref="F129" si="85">SUM(M129:Q129)*$F$1</f>
        <v>96</v>
      </c>
      <c r="G129" s="26">
        <f t="shared" ref="G129:G131" si="86">F129</f>
        <v>96</v>
      </c>
      <c r="H129" s="45"/>
      <c r="I129" s="23" t="s">
        <v>1</v>
      </c>
      <c r="J129" s="23" t="s">
        <v>1</v>
      </c>
      <c r="K129" s="45"/>
      <c r="L129" s="45"/>
      <c r="M129" s="60">
        <v>0</v>
      </c>
      <c r="N129" s="60">
        <v>4</v>
      </c>
      <c r="O129" s="60">
        <v>4</v>
      </c>
      <c r="P129" s="60">
        <v>4</v>
      </c>
      <c r="Q129" s="60">
        <v>0</v>
      </c>
      <c r="R129" s="24">
        <f t="shared" si="75"/>
        <v>6</v>
      </c>
      <c r="S129" s="47"/>
      <c r="T129" s="164"/>
    </row>
    <row r="130" spans="2:24" ht="16.5" customHeight="1">
      <c r="B130" s="360"/>
      <c r="C130" s="43" t="s">
        <v>113</v>
      </c>
      <c r="D130" s="143" t="s">
        <v>90</v>
      </c>
      <c r="E130" s="92" t="s">
        <v>39</v>
      </c>
      <c r="F130" s="26">
        <f t="shared" si="73"/>
        <v>96</v>
      </c>
      <c r="G130" s="26">
        <f t="shared" si="86"/>
        <v>96</v>
      </c>
      <c r="H130" s="45"/>
      <c r="I130" s="23" t="s">
        <v>1</v>
      </c>
      <c r="J130" s="23" t="s">
        <v>1</v>
      </c>
      <c r="K130" s="44"/>
      <c r="L130" s="44"/>
      <c r="M130" s="60">
        <v>0</v>
      </c>
      <c r="N130" s="60">
        <v>4</v>
      </c>
      <c r="O130" s="60">
        <v>4</v>
      </c>
      <c r="P130" s="60">
        <v>4</v>
      </c>
      <c r="Q130" s="60">
        <v>0</v>
      </c>
      <c r="R130" s="24">
        <f t="shared" si="75"/>
        <v>6</v>
      </c>
      <c r="S130" s="47"/>
      <c r="T130" s="164"/>
    </row>
    <row r="131" spans="2:24" ht="16.5" customHeight="1" thickBot="1">
      <c r="B131" s="360"/>
      <c r="C131" s="43" t="s">
        <v>327</v>
      </c>
      <c r="D131" s="143" t="s">
        <v>90</v>
      </c>
      <c r="E131" s="92" t="s">
        <v>39</v>
      </c>
      <c r="F131" s="26">
        <f t="shared" si="73"/>
        <v>32</v>
      </c>
      <c r="G131" s="26">
        <f t="shared" si="86"/>
        <v>32</v>
      </c>
      <c r="H131" s="45"/>
      <c r="I131" s="44" t="s">
        <v>1</v>
      </c>
      <c r="J131" s="23" t="s">
        <v>1</v>
      </c>
      <c r="K131" s="44"/>
      <c r="L131" s="44"/>
      <c r="M131" s="60">
        <v>0</v>
      </c>
      <c r="N131" s="60">
        <v>2</v>
      </c>
      <c r="O131" s="60">
        <v>2</v>
      </c>
      <c r="P131" s="60">
        <v>0</v>
      </c>
      <c r="Q131" s="60">
        <v>0</v>
      </c>
      <c r="R131" s="24">
        <f t="shared" si="75"/>
        <v>2</v>
      </c>
      <c r="S131" s="47"/>
      <c r="T131" s="164"/>
    </row>
    <row r="132" spans="2:24" ht="16.5" customHeight="1" thickBot="1">
      <c r="B132" s="361"/>
      <c r="C132" s="17" t="s">
        <v>11</v>
      </c>
      <c r="D132" s="17"/>
      <c r="E132" s="4"/>
      <c r="F132" s="11">
        <f>SUM(F113:F131)</f>
        <v>1152</v>
      </c>
      <c r="G132" s="11">
        <f>SUM(G113:G131)</f>
        <v>1408</v>
      </c>
      <c r="H132" s="94">
        <f>SUMIF(E113:E131,"必須",G113:G131)</f>
        <v>160</v>
      </c>
      <c r="I132" s="103">
        <f>SUMIF(E113:E131,"選必",G113:G131)</f>
        <v>0</v>
      </c>
      <c r="J132" s="96">
        <f>SUMIF(E113:E131,"選択",G113:G131)</f>
        <v>1248</v>
      </c>
      <c r="K132" s="12"/>
      <c r="L132" s="12"/>
      <c r="M132" s="11">
        <f t="shared" ref="M132:R132" si="87">SUM(M113:M131)</f>
        <v>36</v>
      </c>
      <c r="N132" s="11">
        <f t="shared" si="87"/>
        <v>36</v>
      </c>
      <c r="O132" s="11">
        <f t="shared" si="87"/>
        <v>36</v>
      </c>
      <c r="P132" s="11">
        <f t="shared" si="87"/>
        <v>36</v>
      </c>
      <c r="Q132" s="11">
        <f t="shared" si="87"/>
        <v>0</v>
      </c>
      <c r="R132" s="11">
        <f t="shared" si="87"/>
        <v>60</v>
      </c>
      <c r="S132" s="47"/>
      <c r="T132" s="164"/>
      <c r="U132" s="6"/>
      <c r="V132" s="6"/>
      <c r="W132" s="6"/>
      <c r="X132" s="107"/>
    </row>
    <row r="133" spans="2:24" ht="16.5" customHeight="1">
      <c r="B133" s="357" t="s">
        <v>359</v>
      </c>
      <c r="C133" s="19" t="s">
        <v>64</v>
      </c>
      <c r="D133" s="142" t="s">
        <v>89</v>
      </c>
      <c r="E133" s="89" t="s">
        <v>27</v>
      </c>
      <c r="F133" s="30">
        <f>SUM(M133:Q133)*$F$1</f>
        <v>64</v>
      </c>
      <c r="G133" s="30">
        <f>F133</f>
        <v>64</v>
      </c>
      <c r="H133" s="20" t="s">
        <v>1</v>
      </c>
      <c r="I133" s="20"/>
      <c r="J133" s="20" t="s">
        <v>1</v>
      </c>
      <c r="K133" s="20"/>
      <c r="L133" s="20"/>
      <c r="M133" s="21">
        <v>2</v>
      </c>
      <c r="N133" s="21">
        <v>2</v>
      </c>
      <c r="O133" s="21">
        <v>2</v>
      </c>
      <c r="P133" s="21">
        <v>2</v>
      </c>
      <c r="Q133" s="21">
        <v>0</v>
      </c>
      <c r="R133" s="106">
        <f>F133/$F$2/2</f>
        <v>2</v>
      </c>
      <c r="S133" s="47"/>
      <c r="T133" s="164"/>
    </row>
    <row r="134" spans="2:24" ht="16.5" customHeight="1">
      <c r="B134" s="358"/>
      <c r="C134" s="43" t="s">
        <v>205</v>
      </c>
      <c r="D134" s="143" t="s">
        <v>89</v>
      </c>
      <c r="E134" s="90" t="s">
        <v>28</v>
      </c>
      <c r="F134" s="26">
        <f>SUM(M134:Q134)*$F$1</f>
        <v>64</v>
      </c>
      <c r="G134" s="26">
        <f>F134</f>
        <v>64</v>
      </c>
      <c r="H134" s="44" t="s">
        <v>0</v>
      </c>
      <c r="I134" s="44"/>
      <c r="J134" s="23" t="s">
        <v>0</v>
      </c>
      <c r="K134" s="45"/>
      <c r="L134" s="45"/>
      <c r="M134" s="46">
        <v>2</v>
      </c>
      <c r="N134" s="46">
        <v>2</v>
      </c>
      <c r="O134" s="46">
        <v>2</v>
      </c>
      <c r="P134" s="46">
        <v>2</v>
      </c>
      <c r="Q134" s="46">
        <v>0</v>
      </c>
      <c r="R134" s="24">
        <f>F134/$F$2</f>
        <v>4</v>
      </c>
      <c r="S134" s="47"/>
      <c r="T134" s="164"/>
    </row>
    <row r="135" spans="2:24" ht="16.5" customHeight="1">
      <c r="B135" s="358"/>
      <c r="C135" s="43" t="s">
        <v>206</v>
      </c>
      <c r="D135" s="143" t="s">
        <v>89</v>
      </c>
      <c r="E135" s="91" t="s">
        <v>62</v>
      </c>
      <c r="F135" s="26">
        <f t="shared" ref="F135:F136" si="88">SUM(M135:Q135)*$F$1</f>
        <v>160</v>
      </c>
      <c r="G135" s="26">
        <f t="shared" ref="G135:G136" si="89">F135</f>
        <v>160</v>
      </c>
      <c r="H135" s="44" t="s">
        <v>0</v>
      </c>
      <c r="I135" s="44"/>
      <c r="J135" s="23" t="s">
        <v>0</v>
      </c>
      <c r="K135" s="45"/>
      <c r="L135" s="45"/>
      <c r="M135" s="60">
        <v>10</v>
      </c>
      <c r="N135" s="60">
        <v>10</v>
      </c>
      <c r="O135" s="60">
        <v>0</v>
      </c>
      <c r="P135" s="60">
        <v>0</v>
      </c>
      <c r="Q135" s="60">
        <v>0</v>
      </c>
      <c r="R135" s="163">
        <f>F135/$F$2/2</f>
        <v>5</v>
      </c>
      <c r="S135" s="47"/>
      <c r="T135" s="164"/>
    </row>
    <row r="136" spans="2:24" ht="16.5" customHeight="1" thickBot="1">
      <c r="B136" s="358"/>
      <c r="C136" s="162" t="s">
        <v>207</v>
      </c>
      <c r="D136" s="161" t="s">
        <v>89</v>
      </c>
      <c r="E136" s="184" t="s">
        <v>62</v>
      </c>
      <c r="F136" s="32">
        <f t="shared" si="88"/>
        <v>0</v>
      </c>
      <c r="G136" s="32">
        <f t="shared" si="89"/>
        <v>0</v>
      </c>
      <c r="H136" s="52" t="s">
        <v>0</v>
      </c>
      <c r="I136" s="52"/>
      <c r="J136" s="28" t="s">
        <v>0</v>
      </c>
      <c r="K136" s="159"/>
      <c r="L136" s="159"/>
      <c r="M136" s="183"/>
      <c r="N136" s="183"/>
      <c r="O136" s="183"/>
      <c r="P136" s="183"/>
      <c r="Q136" s="183"/>
      <c r="R136" s="154">
        <f t="shared" ref="R136" si="90">F136/$F$2</f>
        <v>0</v>
      </c>
      <c r="S136" s="47"/>
      <c r="T136" s="164"/>
    </row>
    <row r="137" spans="2:24" ht="16.5" customHeight="1">
      <c r="B137" s="358"/>
      <c r="C137" s="43" t="s">
        <v>351</v>
      </c>
      <c r="D137" s="143" t="s">
        <v>90</v>
      </c>
      <c r="E137" s="91" t="s">
        <v>62</v>
      </c>
      <c r="F137" s="46">
        <f>SUM(M137:Q137)*$F$1</f>
        <v>64</v>
      </c>
      <c r="G137" s="182">
        <f>F137*$F$3</f>
        <v>192</v>
      </c>
      <c r="H137" s="45"/>
      <c r="I137" s="44" t="s">
        <v>1</v>
      </c>
      <c r="J137" s="44" t="s">
        <v>1</v>
      </c>
      <c r="K137" s="45"/>
      <c r="L137" s="45"/>
      <c r="M137" s="46">
        <v>4</v>
      </c>
      <c r="N137" s="46">
        <v>4</v>
      </c>
      <c r="O137" s="46">
        <v>0</v>
      </c>
      <c r="P137" s="46">
        <v>0</v>
      </c>
      <c r="Q137" s="46">
        <v>0</v>
      </c>
      <c r="R137" s="60">
        <f t="shared" ref="R137" si="91">F137/$F$2</f>
        <v>4</v>
      </c>
      <c r="S137" s="47"/>
      <c r="T137" s="164"/>
    </row>
    <row r="138" spans="2:24" ht="16.5" customHeight="1">
      <c r="B138" s="358"/>
      <c r="C138" s="22" t="s">
        <v>352</v>
      </c>
      <c r="D138" s="143" t="s">
        <v>90</v>
      </c>
      <c r="E138" s="91" t="s">
        <v>62</v>
      </c>
      <c r="F138" s="26">
        <f t="shared" ref="F138:F142" si="92">SUM(M138:Q138)*$F$1</f>
        <v>64</v>
      </c>
      <c r="G138" s="104">
        <f>F138*$F$3</f>
        <v>192</v>
      </c>
      <c r="H138" s="45"/>
      <c r="I138" s="23" t="s">
        <v>1</v>
      </c>
      <c r="J138" s="23" t="s">
        <v>1</v>
      </c>
      <c r="K138" s="25"/>
      <c r="L138" s="45"/>
      <c r="M138" s="46">
        <v>0</v>
      </c>
      <c r="N138" s="46">
        <v>0</v>
      </c>
      <c r="O138" s="46">
        <v>4</v>
      </c>
      <c r="P138" s="46">
        <v>4</v>
      </c>
      <c r="Q138" s="46">
        <v>0</v>
      </c>
      <c r="R138" s="24">
        <f t="shared" ref="R138:R140" si="93">F138/$F$2</f>
        <v>4</v>
      </c>
      <c r="S138" s="47"/>
      <c r="T138" s="164"/>
    </row>
    <row r="139" spans="2:24" ht="16.5" customHeight="1">
      <c r="B139" s="358"/>
      <c r="C139" s="22" t="s">
        <v>208</v>
      </c>
      <c r="D139" s="143" t="s">
        <v>90</v>
      </c>
      <c r="E139" s="91" t="s">
        <v>62</v>
      </c>
      <c r="F139" s="26">
        <f t="shared" ref="F139" si="94">SUM(M139:Q139)*$F$1</f>
        <v>32</v>
      </c>
      <c r="G139" s="26">
        <f t="shared" ref="G139:G142" si="95">F139</f>
        <v>32</v>
      </c>
      <c r="H139" s="45"/>
      <c r="I139" s="23" t="s">
        <v>1</v>
      </c>
      <c r="J139" s="23" t="s">
        <v>1</v>
      </c>
      <c r="K139" s="25"/>
      <c r="L139" s="45"/>
      <c r="M139" s="60">
        <v>2</v>
      </c>
      <c r="N139" s="60">
        <v>2</v>
      </c>
      <c r="O139" s="60">
        <v>0</v>
      </c>
      <c r="P139" s="60">
        <v>0</v>
      </c>
      <c r="Q139" s="60">
        <v>0</v>
      </c>
      <c r="R139" s="24">
        <f t="shared" si="93"/>
        <v>2</v>
      </c>
      <c r="S139" s="47"/>
      <c r="T139" s="164"/>
    </row>
    <row r="140" spans="2:24" ht="16.5" customHeight="1">
      <c r="B140" s="358"/>
      <c r="C140" s="22" t="s">
        <v>209</v>
      </c>
      <c r="D140" s="143" t="s">
        <v>90</v>
      </c>
      <c r="E140" s="91" t="s">
        <v>62</v>
      </c>
      <c r="F140" s="26">
        <f t="shared" ref="F140" si="96">SUM(M140:Q140)*$F$1</f>
        <v>32</v>
      </c>
      <c r="G140" s="26">
        <f t="shared" ref="G140" si="97">F140</f>
        <v>32</v>
      </c>
      <c r="H140" s="85"/>
      <c r="I140" s="23" t="s">
        <v>238</v>
      </c>
      <c r="J140" s="23" t="s">
        <v>1</v>
      </c>
      <c r="K140" s="86"/>
      <c r="L140" s="85"/>
      <c r="M140" s="60">
        <v>2</v>
      </c>
      <c r="N140" s="60">
        <v>2</v>
      </c>
      <c r="O140" s="60">
        <v>0</v>
      </c>
      <c r="P140" s="60">
        <v>0</v>
      </c>
      <c r="Q140" s="60">
        <v>0</v>
      </c>
      <c r="R140" s="24">
        <f t="shared" si="93"/>
        <v>2</v>
      </c>
      <c r="S140" s="47"/>
      <c r="T140" s="164"/>
    </row>
    <row r="141" spans="2:24" ht="16.5" customHeight="1">
      <c r="B141" s="358"/>
      <c r="C141" s="22" t="s">
        <v>120</v>
      </c>
      <c r="D141" s="143" t="s">
        <v>90</v>
      </c>
      <c r="E141" s="91" t="s">
        <v>62</v>
      </c>
      <c r="F141" s="26">
        <f t="shared" ref="F141" si="98">SUM(M141:Q141)*$F$1</f>
        <v>32</v>
      </c>
      <c r="G141" s="26">
        <f t="shared" ref="G141" si="99">F141</f>
        <v>32</v>
      </c>
      <c r="H141" s="85"/>
      <c r="I141" s="23" t="s">
        <v>1</v>
      </c>
      <c r="J141" s="23" t="s">
        <v>1</v>
      </c>
      <c r="K141" s="86"/>
      <c r="L141" s="85" t="s">
        <v>119</v>
      </c>
      <c r="M141" s="152">
        <v>0</v>
      </c>
      <c r="N141" s="152">
        <v>0</v>
      </c>
      <c r="O141" s="152">
        <v>0</v>
      </c>
      <c r="P141" s="152">
        <v>0</v>
      </c>
      <c r="Q141" s="152">
        <v>4</v>
      </c>
      <c r="R141" s="163">
        <f>F141/$F$2/2</f>
        <v>1</v>
      </c>
      <c r="S141" s="47"/>
      <c r="T141" s="164"/>
    </row>
    <row r="142" spans="2:24" ht="16.5" customHeight="1">
      <c r="B142" s="358"/>
      <c r="C142" s="22" t="s">
        <v>321</v>
      </c>
      <c r="D142" s="143" t="s">
        <v>90</v>
      </c>
      <c r="E142" s="365" t="s">
        <v>39</v>
      </c>
      <c r="F142" s="348">
        <f t="shared" si="92"/>
        <v>128</v>
      </c>
      <c r="G142" s="348">
        <f t="shared" si="95"/>
        <v>128</v>
      </c>
      <c r="H142" s="334"/>
      <c r="I142" s="334" t="s">
        <v>1</v>
      </c>
      <c r="J142" s="334" t="s">
        <v>1</v>
      </c>
      <c r="K142" s="334"/>
      <c r="L142" s="334"/>
      <c r="M142" s="348">
        <v>8</v>
      </c>
      <c r="N142" s="348">
        <v>8</v>
      </c>
      <c r="O142" s="348">
        <v>0</v>
      </c>
      <c r="P142" s="348">
        <v>0</v>
      </c>
      <c r="Q142" s="348">
        <v>0</v>
      </c>
      <c r="R142" s="348">
        <f>F142/$F$2</f>
        <v>8</v>
      </c>
      <c r="S142" s="47"/>
      <c r="T142" s="164"/>
    </row>
    <row r="143" spans="2:24" ht="16.5" customHeight="1">
      <c r="B143" s="358"/>
      <c r="C143" s="22" t="s">
        <v>210</v>
      </c>
      <c r="D143" s="143" t="s">
        <v>90</v>
      </c>
      <c r="E143" s="366"/>
      <c r="F143" s="377"/>
      <c r="G143" s="377"/>
      <c r="H143" s="378"/>
      <c r="I143" s="378"/>
      <c r="J143" s="378"/>
      <c r="K143" s="378"/>
      <c r="L143" s="378"/>
      <c r="M143" s="377"/>
      <c r="N143" s="377"/>
      <c r="O143" s="377"/>
      <c r="P143" s="377"/>
      <c r="Q143" s="377"/>
      <c r="R143" s="379"/>
      <c r="S143" s="47"/>
      <c r="T143" s="164"/>
    </row>
    <row r="144" spans="2:24" ht="16.5" customHeight="1">
      <c r="B144" s="358"/>
      <c r="C144" s="22" t="s">
        <v>322</v>
      </c>
      <c r="D144" s="143" t="s">
        <v>90</v>
      </c>
      <c r="E144" s="365" t="s">
        <v>39</v>
      </c>
      <c r="F144" s="348">
        <f t="shared" ref="F144" si="100">SUM(M144:Q144)*$F$1</f>
        <v>192</v>
      </c>
      <c r="G144" s="348">
        <f t="shared" ref="G144" si="101">F144</f>
        <v>192</v>
      </c>
      <c r="H144" s="334"/>
      <c r="I144" s="334" t="s">
        <v>1</v>
      </c>
      <c r="J144" s="334"/>
      <c r="K144" s="334" t="s">
        <v>1</v>
      </c>
      <c r="L144" s="334"/>
      <c r="M144" s="348">
        <v>0</v>
      </c>
      <c r="N144" s="348">
        <v>0</v>
      </c>
      <c r="O144" s="348">
        <v>12</v>
      </c>
      <c r="P144" s="348">
        <v>12</v>
      </c>
      <c r="Q144" s="348">
        <v>0</v>
      </c>
      <c r="R144" s="351">
        <f>F144/$F$2/3*2</f>
        <v>8</v>
      </c>
      <c r="S144" s="47"/>
      <c r="T144" s="164"/>
    </row>
    <row r="145" spans="2:24" ht="16.5" customHeight="1" thickBot="1">
      <c r="B145" s="358"/>
      <c r="C145" s="22" t="s">
        <v>211</v>
      </c>
      <c r="D145" s="143" t="s">
        <v>90</v>
      </c>
      <c r="E145" s="366"/>
      <c r="F145" s="377"/>
      <c r="G145" s="377"/>
      <c r="H145" s="378"/>
      <c r="I145" s="378"/>
      <c r="J145" s="378"/>
      <c r="K145" s="383"/>
      <c r="L145" s="378"/>
      <c r="M145" s="377"/>
      <c r="N145" s="377"/>
      <c r="O145" s="377"/>
      <c r="P145" s="377"/>
      <c r="Q145" s="377"/>
      <c r="R145" s="376"/>
      <c r="S145" s="47"/>
      <c r="T145" s="164"/>
    </row>
    <row r="146" spans="2:24" ht="16.5" customHeight="1" thickBot="1">
      <c r="B146" s="359"/>
      <c r="C146" s="33" t="s">
        <v>11</v>
      </c>
      <c r="D146" s="33"/>
      <c r="E146" s="5"/>
      <c r="F146" s="11">
        <f>SUM(F133:F145)</f>
        <v>832</v>
      </c>
      <c r="G146" s="11">
        <f>SUM(G133:G145)</f>
        <v>1088</v>
      </c>
      <c r="H146" s="94">
        <f>SUMIF(E133:E145,"必須",G133:G145)</f>
        <v>128</v>
      </c>
      <c r="I146" s="103">
        <f>SUMIF(E133:E145,"選必",G133:G145)</f>
        <v>0</v>
      </c>
      <c r="J146" s="96">
        <f>SUMIF(E133:E145,"選択",G133:G145)</f>
        <v>960</v>
      </c>
      <c r="K146" s="12"/>
      <c r="L146" s="12"/>
      <c r="M146" s="11">
        <f t="shared" ref="M146:Q146" si="102">SUM(M133:M145)</f>
        <v>30</v>
      </c>
      <c r="N146" s="11">
        <f t="shared" si="102"/>
        <v>30</v>
      </c>
      <c r="O146" s="11">
        <f t="shared" si="102"/>
        <v>20</v>
      </c>
      <c r="P146" s="11">
        <f t="shared" si="102"/>
        <v>20</v>
      </c>
      <c r="Q146" s="11">
        <f t="shared" si="102"/>
        <v>4</v>
      </c>
      <c r="R146" s="11">
        <f>SUM(R133:R145)</f>
        <v>40</v>
      </c>
      <c r="S146" s="47"/>
      <c r="T146" s="164"/>
      <c r="U146" s="6"/>
      <c r="V146" s="6"/>
      <c r="W146" s="6"/>
      <c r="X146" s="107"/>
    </row>
    <row r="147" spans="2:24" ht="16.5" customHeight="1" thickBot="1">
      <c r="B147" s="55"/>
      <c r="C147" s="48"/>
      <c r="D147" s="48"/>
      <c r="E147" s="13"/>
      <c r="F147" s="13"/>
      <c r="G147" s="13"/>
      <c r="H147" s="47"/>
      <c r="I147" s="47"/>
      <c r="J147" s="47"/>
      <c r="K147" s="47"/>
      <c r="L147" s="47"/>
      <c r="M147" s="13"/>
      <c r="N147" s="13"/>
      <c r="O147" s="13"/>
      <c r="P147" s="13"/>
      <c r="Q147" s="13"/>
      <c r="R147" s="13"/>
      <c r="S147" s="47"/>
      <c r="T147" s="164"/>
    </row>
    <row r="148" spans="2:24" ht="16.5" customHeight="1" thickBot="1">
      <c r="C148" s="35"/>
      <c r="D148" s="35"/>
      <c r="E148" s="34"/>
      <c r="F148" s="34"/>
      <c r="G148" s="34"/>
      <c r="H148" s="34"/>
      <c r="I148" s="4" t="s">
        <v>12</v>
      </c>
      <c r="J148" s="372" t="s">
        <v>8</v>
      </c>
      <c r="K148" s="373"/>
      <c r="L148" s="374" t="s">
        <v>45</v>
      </c>
      <c r="M148" s="375"/>
      <c r="N148" s="83" t="s">
        <v>46</v>
      </c>
      <c r="O148" s="70"/>
      <c r="P148" s="72"/>
      <c r="Q148" s="71"/>
      <c r="R148" s="72"/>
      <c r="S148" s="36"/>
      <c r="T148" s="215"/>
    </row>
    <row r="149" spans="2:24" ht="16.5" customHeight="1">
      <c r="B149" s="6"/>
      <c r="C149" s="35"/>
      <c r="D149" s="35"/>
      <c r="E149" s="14"/>
      <c r="F149" s="18"/>
      <c r="G149" s="18"/>
      <c r="H149" s="34"/>
      <c r="I149" s="7" t="s">
        <v>13</v>
      </c>
      <c r="J149" s="37">
        <f>SUMIF(H89:H111,"○",G89:G111)</f>
        <v>608</v>
      </c>
      <c r="K149" s="38">
        <f>J149/N149</f>
        <v>0.47499999999999998</v>
      </c>
      <c r="L149" s="61">
        <f>SUMIF(I89:I111,"○",G89:G111)</f>
        <v>672</v>
      </c>
      <c r="M149" s="62">
        <f>L149/N149</f>
        <v>0.52500000000000002</v>
      </c>
      <c r="N149" s="69">
        <f>G112</f>
        <v>1280</v>
      </c>
      <c r="O149" s="73"/>
      <c r="P149" s="75"/>
      <c r="Q149" s="74"/>
      <c r="R149" s="75"/>
      <c r="S149" s="36"/>
      <c r="T149" s="215"/>
    </row>
    <row r="150" spans="2:24" ht="16.5" customHeight="1">
      <c r="C150" s="35"/>
      <c r="D150" s="35"/>
      <c r="E150" s="14"/>
      <c r="F150" s="18"/>
      <c r="G150" s="18"/>
      <c r="H150" s="34"/>
      <c r="I150" s="8" t="s">
        <v>14</v>
      </c>
      <c r="J150" s="39">
        <f>SUMIF(H113:H131,"○",G113:G131)</f>
        <v>688</v>
      </c>
      <c r="K150" s="40">
        <f>J150/N150</f>
        <v>0.48863636363636365</v>
      </c>
      <c r="L150" s="63">
        <f>SUMIF(I113:I131,"○",G113:G131)</f>
        <v>720</v>
      </c>
      <c r="M150" s="64">
        <f>L150/N150</f>
        <v>0.51136363636363635</v>
      </c>
      <c r="N150" s="39">
        <f>G132</f>
        <v>1408</v>
      </c>
      <c r="O150" s="73"/>
      <c r="P150" s="75"/>
      <c r="Q150" s="74"/>
      <c r="R150" s="75"/>
      <c r="S150" s="36"/>
      <c r="T150" s="215"/>
    </row>
    <row r="151" spans="2:24" ht="16.5" customHeight="1" thickBot="1">
      <c r="C151" s="35"/>
      <c r="D151" s="35"/>
      <c r="E151" s="14"/>
      <c r="F151" s="18"/>
      <c r="G151" s="18"/>
      <c r="H151" s="34"/>
      <c r="I151" s="50" t="s">
        <v>17</v>
      </c>
      <c r="J151" s="51">
        <f>SUMIF(H133:H145,"○",G133:G145)</f>
        <v>288</v>
      </c>
      <c r="K151" s="49">
        <f>J151/N151</f>
        <v>0.26470588235294118</v>
      </c>
      <c r="L151" s="76">
        <f>SUMIF(I133:I145,"○",G133:G145)</f>
        <v>800</v>
      </c>
      <c r="M151" s="77">
        <f>L151/N151</f>
        <v>0.73529411764705888</v>
      </c>
      <c r="N151" s="51">
        <f>G146</f>
        <v>1088</v>
      </c>
      <c r="O151" s="73"/>
      <c r="P151" s="75"/>
      <c r="Q151" s="74"/>
      <c r="R151" s="75"/>
      <c r="S151" s="36"/>
      <c r="T151" s="215"/>
    </row>
    <row r="152" spans="2:24" ht="16.5" customHeight="1" thickBot="1">
      <c r="C152" s="35"/>
      <c r="D152" s="35"/>
      <c r="E152" s="14"/>
      <c r="F152" s="18"/>
      <c r="G152" s="18"/>
      <c r="H152" s="34"/>
      <c r="I152" s="4" t="s">
        <v>11</v>
      </c>
      <c r="J152" s="78">
        <f>SUM(J149:J151)</f>
        <v>1584</v>
      </c>
      <c r="K152" s="79">
        <f>J152/N152</f>
        <v>0.41949152542372881</v>
      </c>
      <c r="L152" s="80">
        <f>SUM(L149:L151)</f>
        <v>2192</v>
      </c>
      <c r="M152" s="81">
        <f>L152/N152</f>
        <v>0.58050847457627119</v>
      </c>
      <c r="N152" s="82">
        <f>SUM(N149:N151)</f>
        <v>3776</v>
      </c>
      <c r="O152" s="73"/>
      <c r="P152" s="75"/>
      <c r="Q152" s="74"/>
      <c r="R152" s="75"/>
      <c r="S152" s="36"/>
      <c r="T152" s="215"/>
    </row>
    <row r="153" spans="2:24" ht="16.5" customHeight="1">
      <c r="S153" s="36"/>
      <c r="T153" s="215"/>
    </row>
  </sheetData>
  <mergeCells count="74">
    <mergeCell ref="M144:M145"/>
    <mergeCell ref="J144:J145"/>
    <mergeCell ref="J87:K87"/>
    <mergeCell ref="E96:E97"/>
    <mergeCell ref="M33:Q33"/>
    <mergeCell ref="D33:D34"/>
    <mergeCell ref="J27:K27"/>
    <mergeCell ref="L27:M27"/>
    <mergeCell ref="D87:D88"/>
    <mergeCell ref="F33:F34"/>
    <mergeCell ref="G33:G34"/>
    <mergeCell ref="H33:I33"/>
    <mergeCell ref="J33:K33"/>
    <mergeCell ref="L33:L34"/>
    <mergeCell ref="R5:R6"/>
    <mergeCell ref="B7:B25"/>
    <mergeCell ref="B5:B6"/>
    <mergeCell ref="C5:C6"/>
    <mergeCell ref="E5:E6"/>
    <mergeCell ref="F5:F6"/>
    <mergeCell ref="G5:G6"/>
    <mergeCell ref="H5:I5"/>
    <mergeCell ref="D5:D6"/>
    <mergeCell ref="J5:K5"/>
    <mergeCell ref="L5:L6"/>
    <mergeCell ref="M5:Q5"/>
    <mergeCell ref="R33:R34"/>
    <mergeCell ref="B35:B62"/>
    <mergeCell ref="B63:B78"/>
    <mergeCell ref="R87:R88"/>
    <mergeCell ref="B89:B112"/>
    <mergeCell ref="J80:K80"/>
    <mergeCell ref="L80:M80"/>
    <mergeCell ref="B87:B88"/>
    <mergeCell ref="C87:C88"/>
    <mergeCell ref="E87:E88"/>
    <mergeCell ref="F87:F88"/>
    <mergeCell ref="G87:G88"/>
    <mergeCell ref="H87:I87"/>
    <mergeCell ref="B33:B34"/>
    <mergeCell ref="C33:C34"/>
    <mergeCell ref="E33:E34"/>
    <mergeCell ref="B133:B146"/>
    <mergeCell ref="L87:L88"/>
    <mergeCell ref="M87:Q87"/>
    <mergeCell ref="B113:B132"/>
    <mergeCell ref="K144:K145"/>
    <mergeCell ref="L144:L145"/>
    <mergeCell ref="H144:H145"/>
    <mergeCell ref="I144:I145"/>
    <mergeCell ref="O142:O143"/>
    <mergeCell ref="Q142:Q143"/>
    <mergeCell ref="G144:G145"/>
    <mergeCell ref="F144:F145"/>
    <mergeCell ref="J142:J143"/>
    <mergeCell ref="K142:K143"/>
    <mergeCell ref="L142:L143"/>
    <mergeCell ref="M142:M143"/>
    <mergeCell ref="J148:K148"/>
    <mergeCell ref="L148:M148"/>
    <mergeCell ref="R144:R145"/>
    <mergeCell ref="E144:E145"/>
    <mergeCell ref="E142:E143"/>
    <mergeCell ref="F142:F143"/>
    <mergeCell ref="G142:G143"/>
    <mergeCell ref="H142:H143"/>
    <mergeCell ref="I142:I143"/>
    <mergeCell ref="R142:R143"/>
    <mergeCell ref="P142:P143"/>
    <mergeCell ref="N142:N143"/>
    <mergeCell ref="N144:N145"/>
    <mergeCell ref="O144:O145"/>
    <mergeCell ref="Q144:Q145"/>
    <mergeCell ref="P144:P145"/>
  </mergeCells>
  <phoneticPr fontId="1"/>
  <pageMargins left="0.78740157480314965" right="0.78740157480314965" top="0.19685039370078741" bottom="0.23622047244094491" header="0" footer="0"/>
  <pageSetup paperSize="8" scale="70" fitToHeight="0" orientation="portrait" r:id="rId1"/>
  <headerFooter alignWithMargins="0"/>
  <rowBreaks count="2" manualBreakCount="2">
    <brk id="30" max="16383" man="1"/>
    <brk id="84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71"/>
  <sheetViews>
    <sheetView view="pageBreakPreview" topLeftCell="A10" zoomScale="86" zoomScaleNormal="85" zoomScaleSheetLayoutView="86" workbookViewId="0">
      <selection activeCell="H38" sqref="H38"/>
    </sheetView>
  </sheetViews>
  <sheetFormatPr defaultColWidth="9.21875" defaultRowHeight="13.2"/>
  <cols>
    <col min="1" max="1" width="1.77734375" style="2" customWidth="1"/>
    <col min="2" max="2" width="9.21875" style="2" customWidth="1"/>
    <col min="3" max="3" width="28.6640625" style="15" customWidth="1"/>
    <col min="4" max="4" width="11" style="15" bestFit="1" customWidth="1"/>
    <col min="5" max="5" width="10" style="2" customWidth="1"/>
    <col min="6" max="7" width="9.109375" style="2" customWidth="1"/>
    <col min="8" max="18" width="7" style="2" customWidth="1"/>
    <col min="19" max="19" width="6" style="2" customWidth="1"/>
    <col min="20" max="16384" width="9.21875" style="2"/>
  </cols>
  <sheetData>
    <row r="1" spans="1:18">
      <c r="E1" s="2" t="s">
        <v>53</v>
      </c>
      <c r="F1" s="2">
        <v>8</v>
      </c>
      <c r="G1" s="2" t="s">
        <v>50</v>
      </c>
    </row>
    <row r="2" spans="1:18">
      <c r="E2" s="2" t="s">
        <v>52</v>
      </c>
      <c r="F2" s="2">
        <v>16</v>
      </c>
      <c r="G2" s="2" t="s">
        <v>54</v>
      </c>
    </row>
    <row r="3" spans="1:18">
      <c r="E3" s="2" t="s">
        <v>51</v>
      </c>
      <c r="F3" s="2">
        <v>3</v>
      </c>
    </row>
    <row r="4" spans="1:18" ht="21">
      <c r="A4" s="1"/>
      <c r="B4" s="1" t="s">
        <v>57</v>
      </c>
    </row>
    <row r="5" spans="1:18" ht="13.8" thickBot="1">
      <c r="B5" s="3"/>
      <c r="C5" s="16"/>
      <c r="D5" s="1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8" customHeight="1" thickBot="1">
      <c r="B6" s="344" t="s">
        <v>2</v>
      </c>
      <c r="C6" s="388" t="s">
        <v>3</v>
      </c>
      <c r="D6" s="368" t="s">
        <v>88</v>
      </c>
      <c r="E6" s="344" t="s">
        <v>4</v>
      </c>
      <c r="F6" s="370" t="s">
        <v>48</v>
      </c>
      <c r="G6" s="370" t="s">
        <v>49</v>
      </c>
      <c r="H6" s="340" t="s">
        <v>5</v>
      </c>
      <c r="I6" s="382"/>
      <c r="J6" s="340" t="s">
        <v>6</v>
      </c>
      <c r="K6" s="382"/>
      <c r="L6" s="380" t="s">
        <v>26</v>
      </c>
      <c r="M6" s="340" t="s">
        <v>7</v>
      </c>
      <c r="N6" s="341"/>
      <c r="O6" s="341"/>
      <c r="P6" s="341"/>
      <c r="Q6" s="382"/>
      <c r="R6" s="344" t="s">
        <v>35</v>
      </c>
    </row>
    <row r="7" spans="1:18" ht="18" customHeight="1" thickBot="1">
      <c r="B7" s="384"/>
      <c r="C7" s="389"/>
      <c r="D7" s="386"/>
      <c r="E7" s="384"/>
      <c r="F7" s="385"/>
      <c r="G7" s="385"/>
      <c r="H7" s="88" t="s">
        <v>8</v>
      </c>
      <c r="I7" s="88" t="s">
        <v>9</v>
      </c>
      <c r="J7" s="59" t="s">
        <v>29</v>
      </c>
      <c r="K7" s="59" t="s">
        <v>30</v>
      </c>
      <c r="L7" s="381"/>
      <c r="M7" s="10" t="s">
        <v>22</v>
      </c>
      <c r="N7" s="10" t="s">
        <v>23</v>
      </c>
      <c r="O7" s="10" t="s">
        <v>24</v>
      </c>
      <c r="P7" s="10" t="s">
        <v>25</v>
      </c>
      <c r="Q7" s="10" t="s">
        <v>116</v>
      </c>
      <c r="R7" s="384"/>
    </row>
    <row r="8" spans="1:18" s="128" customFormat="1" ht="16.5" customHeight="1">
      <c r="B8" s="360" t="s">
        <v>15</v>
      </c>
      <c r="C8" s="19" t="s">
        <v>36</v>
      </c>
      <c r="D8" s="142" t="s">
        <v>89</v>
      </c>
      <c r="E8" s="89" t="s">
        <v>27</v>
      </c>
      <c r="F8" s="21">
        <f>SUM(M8:Q8)*$F$1</f>
        <v>64</v>
      </c>
      <c r="G8" s="21">
        <f>F8</f>
        <v>64</v>
      </c>
      <c r="H8" s="20" t="s">
        <v>1</v>
      </c>
      <c r="I8" s="20"/>
      <c r="J8" s="20" t="s">
        <v>1</v>
      </c>
      <c r="K8" s="20"/>
      <c r="L8" s="20"/>
      <c r="M8" s="21">
        <v>2</v>
      </c>
      <c r="N8" s="21">
        <v>2</v>
      </c>
      <c r="O8" s="21">
        <v>2</v>
      </c>
      <c r="P8" s="21">
        <v>2</v>
      </c>
      <c r="Q8" s="21">
        <v>0</v>
      </c>
      <c r="R8" s="106">
        <f>F8/$F$2/2</f>
        <v>2</v>
      </c>
    </row>
    <row r="9" spans="1:18" s="128" customFormat="1" ht="16.5" customHeight="1">
      <c r="B9" s="360"/>
      <c r="C9" s="43" t="s">
        <v>169</v>
      </c>
      <c r="D9" s="143" t="s">
        <v>89</v>
      </c>
      <c r="E9" s="91" t="s">
        <v>39</v>
      </c>
      <c r="F9" s="24">
        <f t="shared" ref="F9" si="0">SUM(M9:Q9)*$F$1</f>
        <v>32</v>
      </c>
      <c r="G9" s="24">
        <f t="shared" ref="G9" si="1">F9</f>
        <v>32</v>
      </c>
      <c r="H9" s="44" t="s">
        <v>1</v>
      </c>
      <c r="I9" s="44"/>
      <c r="J9" s="44" t="s">
        <v>1</v>
      </c>
      <c r="K9" s="44"/>
      <c r="L9" s="44"/>
      <c r="M9" s="60">
        <v>2</v>
      </c>
      <c r="N9" s="60">
        <v>2</v>
      </c>
      <c r="O9" s="60">
        <v>0</v>
      </c>
      <c r="P9" s="60">
        <v>0</v>
      </c>
      <c r="Q9" s="60">
        <v>0</v>
      </c>
      <c r="R9" s="24">
        <f t="shared" ref="R9:R22" si="2">F9/$F$2</f>
        <v>2</v>
      </c>
    </row>
    <row r="10" spans="1:18" s="128" customFormat="1" ht="16.5" customHeight="1">
      <c r="B10" s="360"/>
      <c r="C10" s="43" t="s">
        <v>212</v>
      </c>
      <c r="D10" s="143" t="s">
        <v>93</v>
      </c>
      <c r="E10" s="91" t="s">
        <v>39</v>
      </c>
      <c r="F10" s="24">
        <f>SUM(M10:Q10)*$F$1</f>
        <v>32</v>
      </c>
      <c r="G10" s="24">
        <f t="shared" ref="G10:G17" si="3">F10</f>
        <v>32</v>
      </c>
      <c r="H10" s="44" t="s">
        <v>1</v>
      </c>
      <c r="I10" s="44"/>
      <c r="J10" s="23" t="s">
        <v>1</v>
      </c>
      <c r="K10" s="44"/>
      <c r="L10" s="44"/>
      <c r="M10" s="60">
        <v>0</v>
      </c>
      <c r="N10" s="60">
        <v>0</v>
      </c>
      <c r="O10" s="60">
        <v>2</v>
      </c>
      <c r="P10" s="60">
        <v>2</v>
      </c>
      <c r="Q10" s="60">
        <v>0</v>
      </c>
      <c r="R10" s="24">
        <f t="shared" si="2"/>
        <v>2</v>
      </c>
    </row>
    <row r="11" spans="1:18" s="128" customFormat="1" ht="16.5" customHeight="1">
      <c r="B11" s="360"/>
      <c r="C11" s="43" t="s">
        <v>170</v>
      </c>
      <c r="D11" s="143" t="s">
        <v>93</v>
      </c>
      <c r="E11" s="91" t="s">
        <v>39</v>
      </c>
      <c r="F11" s="24">
        <f t="shared" ref="F11:F19" si="4">SUM(M11:Q11)*$F$1</f>
        <v>32</v>
      </c>
      <c r="G11" s="24">
        <f t="shared" si="3"/>
        <v>32</v>
      </c>
      <c r="H11" s="44" t="s">
        <v>1</v>
      </c>
      <c r="I11" s="44"/>
      <c r="J11" s="23" t="s">
        <v>1</v>
      </c>
      <c r="K11" s="44"/>
      <c r="L11" s="44"/>
      <c r="M11" s="60">
        <v>2</v>
      </c>
      <c r="N11" s="60">
        <v>2</v>
      </c>
      <c r="O11" s="60">
        <v>0</v>
      </c>
      <c r="P11" s="60">
        <v>0</v>
      </c>
      <c r="Q11" s="60">
        <v>0</v>
      </c>
      <c r="R11" s="24">
        <f t="shared" si="2"/>
        <v>2</v>
      </c>
    </row>
    <row r="12" spans="1:18" s="128" customFormat="1" ht="16.5" customHeight="1">
      <c r="B12" s="360"/>
      <c r="C12" s="43" t="s">
        <v>171</v>
      </c>
      <c r="D12" s="143" t="s">
        <v>93</v>
      </c>
      <c r="E12" s="91" t="s">
        <v>39</v>
      </c>
      <c r="F12" s="24">
        <f t="shared" si="4"/>
        <v>32</v>
      </c>
      <c r="G12" s="24">
        <f t="shared" si="3"/>
        <v>32</v>
      </c>
      <c r="H12" s="44" t="s">
        <v>1</v>
      </c>
      <c r="I12" s="23"/>
      <c r="J12" s="23" t="s">
        <v>1</v>
      </c>
      <c r="K12" s="44"/>
      <c r="L12" s="44"/>
      <c r="M12" s="60">
        <v>0</v>
      </c>
      <c r="N12" s="60">
        <v>0</v>
      </c>
      <c r="O12" s="60">
        <v>2</v>
      </c>
      <c r="P12" s="60">
        <v>2</v>
      </c>
      <c r="Q12" s="60">
        <v>0</v>
      </c>
      <c r="R12" s="24">
        <f t="shared" si="2"/>
        <v>2</v>
      </c>
    </row>
    <row r="13" spans="1:18" s="128" customFormat="1" ht="16.5" customHeight="1">
      <c r="B13" s="360"/>
      <c r="C13" s="43" t="s">
        <v>213</v>
      </c>
      <c r="D13" s="143" t="s">
        <v>93</v>
      </c>
      <c r="E13" s="91" t="s">
        <v>39</v>
      </c>
      <c r="F13" s="24">
        <f t="shared" si="4"/>
        <v>32</v>
      </c>
      <c r="G13" s="24">
        <f t="shared" si="3"/>
        <v>32</v>
      </c>
      <c r="H13" s="44" t="s">
        <v>1</v>
      </c>
      <c r="I13" s="23"/>
      <c r="J13" s="23" t="s">
        <v>1</v>
      </c>
      <c r="K13" s="44"/>
      <c r="L13" s="44"/>
      <c r="M13" s="60">
        <v>2</v>
      </c>
      <c r="N13" s="60">
        <v>2</v>
      </c>
      <c r="O13" s="60">
        <v>0</v>
      </c>
      <c r="P13" s="60">
        <v>0</v>
      </c>
      <c r="Q13" s="60">
        <v>0</v>
      </c>
      <c r="R13" s="24">
        <f t="shared" si="2"/>
        <v>2</v>
      </c>
    </row>
    <row r="14" spans="1:18" s="128" customFormat="1" ht="16.5" customHeight="1">
      <c r="B14" s="360"/>
      <c r="C14" s="43" t="s">
        <v>214</v>
      </c>
      <c r="D14" s="143" t="s">
        <v>93</v>
      </c>
      <c r="E14" s="91" t="s">
        <v>39</v>
      </c>
      <c r="F14" s="24">
        <f t="shared" si="4"/>
        <v>32</v>
      </c>
      <c r="G14" s="24">
        <f t="shared" si="3"/>
        <v>32</v>
      </c>
      <c r="H14" s="44" t="s">
        <v>1</v>
      </c>
      <c r="I14" s="23"/>
      <c r="J14" s="23" t="s">
        <v>1</v>
      </c>
      <c r="K14" s="44"/>
      <c r="L14" s="44"/>
      <c r="M14" s="60">
        <v>0</v>
      </c>
      <c r="N14" s="60">
        <v>0</v>
      </c>
      <c r="O14" s="60">
        <v>2</v>
      </c>
      <c r="P14" s="60">
        <v>2</v>
      </c>
      <c r="Q14" s="60">
        <v>0</v>
      </c>
      <c r="R14" s="24">
        <f t="shared" si="2"/>
        <v>2</v>
      </c>
    </row>
    <row r="15" spans="1:18" s="128" customFormat="1" ht="16.5" customHeight="1" thickBot="1">
      <c r="B15" s="360"/>
      <c r="C15" s="141" t="s">
        <v>345</v>
      </c>
      <c r="D15" s="148" t="s">
        <v>93</v>
      </c>
      <c r="E15" s="155" t="s">
        <v>39</v>
      </c>
      <c r="F15" s="150">
        <f t="shared" si="4"/>
        <v>48</v>
      </c>
      <c r="G15" s="150">
        <f t="shared" si="3"/>
        <v>48</v>
      </c>
      <c r="H15" s="151" t="s">
        <v>1</v>
      </c>
      <c r="I15" s="108"/>
      <c r="J15" s="108" t="s">
        <v>1</v>
      </c>
      <c r="K15" s="151"/>
      <c r="L15" s="151"/>
      <c r="M15" s="152">
        <v>0</v>
      </c>
      <c r="N15" s="152">
        <v>2</v>
      </c>
      <c r="O15" s="152">
        <v>2</v>
      </c>
      <c r="P15" s="152">
        <v>2</v>
      </c>
      <c r="Q15" s="152">
        <v>0</v>
      </c>
      <c r="R15" s="150">
        <f t="shared" si="2"/>
        <v>3</v>
      </c>
    </row>
    <row r="16" spans="1:18" s="128" customFormat="1" ht="16.5" customHeight="1">
      <c r="B16" s="360"/>
      <c r="C16" s="19" t="s">
        <v>344</v>
      </c>
      <c r="D16" s="142" t="s">
        <v>90</v>
      </c>
      <c r="E16" s="89" t="s">
        <v>28</v>
      </c>
      <c r="F16" s="21">
        <f t="shared" si="4"/>
        <v>16</v>
      </c>
      <c r="G16" s="21">
        <f t="shared" si="3"/>
        <v>16</v>
      </c>
      <c r="H16" s="20"/>
      <c r="I16" s="20" t="s">
        <v>1</v>
      </c>
      <c r="J16" s="20" t="s">
        <v>1</v>
      </c>
      <c r="K16" s="20"/>
      <c r="L16" s="20"/>
      <c r="M16" s="21">
        <v>2</v>
      </c>
      <c r="N16" s="21">
        <v>0</v>
      </c>
      <c r="O16" s="21">
        <v>0</v>
      </c>
      <c r="P16" s="21">
        <v>0</v>
      </c>
      <c r="Q16" s="21">
        <v>0</v>
      </c>
      <c r="R16" s="21">
        <f t="shared" si="2"/>
        <v>1</v>
      </c>
    </row>
    <row r="17" spans="2:19" s="128" customFormat="1" ht="16.5" customHeight="1">
      <c r="B17" s="360"/>
      <c r="C17" s="22" t="s">
        <v>177</v>
      </c>
      <c r="D17" s="144" t="s">
        <v>90</v>
      </c>
      <c r="E17" s="91" t="s">
        <v>39</v>
      </c>
      <c r="F17" s="24">
        <f t="shared" si="4"/>
        <v>32</v>
      </c>
      <c r="G17" s="24">
        <f t="shared" si="3"/>
        <v>32</v>
      </c>
      <c r="H17" s="23"/>
      <c r="I17" s="23" t="s">
        <v>1</v>
      </c>
      <c r="J17" s="23" t="s">
        <v>1</v>
      </c>
      <c r="K17" s="23"/>
      <c r="L17" s="23"/>
      <c r="M17" s="24">
        <v>4</v>
      </c>
      <c r="N17" s="24">
        <v>0</v>
      </c>
      <c r="O17" s="24">
        <v>0</v>
      </c>
      <c r="P17" s="24">
        <v>0</v>
      </c>
      <c r="Q17" s="24">
        <v>0</v>
      </c>
      <c r="R17" s="24">
        <f t="shared" si="2"/>
        <v>2</v>
      </c>
    </row>
    <row r="18" spans="2:19" s="128" customFormat="1" ht="16.5" customHeight="1">
      <c r="B18" s="360"/>
      <c r="C18" s="22" t="s">
        <v>179</v>
      </c>
      <c r="D18" s="144" t="s">
        <v>90</v>
      </c>
      <c r="E18" s="91" t="s">
        <v>39</v>
      </c>
      <c r="F18" s="24">
        <f t="shared" ref="F18" si="5">SUM(M18:Q18)*$F$1</f>
        <v>64</v>
      </c>
      <c r="G18" s="84">
        <f>F18*$F$3</f>
        <v>192</v>
      </c>
      <c r="H18" s="23"/>
      <c r="I18" s="25" t="s">
        <v>1</v>
      </c>
      <c r="J18" s="25" t="s">
        <v>1</v>
      </c>
      <c r="K18" s="23"/>
      <c r="L18" s="23"/>
      <c r="M18" s="24">
        <v>4</v>
      </c>
      <c r="N18" s="24">
        <v>4</v>
      </c>
      <c r="O18" s="24">
        <v>0</v>
      </c>
      <c r="P18" s="24">
        <v>0</v>
      </c>
      <c r="Q18" s="24">
        <v>0</v>
      </c>
      <c r="R18" s="24">
        <f t="shared" si="2"/>
        <v>4</v>
      </c>
    </row>
    <row r="19" spans="2:19" s="128" customFormat="1" ht="16.5" customHeight="1">
      <c r="B19" s="360"/>
      <c r="C19" s="22" t="s">
        <v>180</v>
      </c>
      <c r="D19" s="144" t="s">
        <v>90</v>
      </c>
      <c r="E19" s="91" t="s">
        <v>39</v>
      </c>
      <c r="F19" s="24">
        <f t="shared" si="4"/>
        <v>64</v>
      </c>
      <c r="G19" s="84">
        <f>F19*$F$3</f>
        <v>192</v>
      </c>
      <c r="H19" s="23"/>
      <c r="I19" s="25" t="s">
        <v>1</v>
      </c>
      <c r="J19" s="25" t="s">
        <v>1</v>
      </c>
      <c r="K19" s="25"/>
      <c r="L19" s="25"/>
      <c r="M19" s="26">
        <v>0</v>
      </c>
      <c r="N19" s="26">
        <v>0</v>
      </c>
      <c r="O19" s="26">
        <v>4</v>
      </c>
      <c r="P19" s="26">
        <v>4</v>
      </c>
      <c r="Q19" s="26">
        <v>0</v>
      </c>
      <c r="R19" s="24">
        <f t="shared" si="2"/>
        <v>4</v>
      </c>
    </row>
    <row r="20" spans="2:19" s="128" customFormat="1" ht="16.5" customHeight="1">
      <c r="B20" s="360"/>
      <c r="C20" s="22" t="s">
        <v>251</v>
      </c>
      <c r="D20" s="144" t="s">
        <v>90</v>
      </c>
      <c r="E20" s="91" t="s">
        <v>39</v>
      </c>
      <c r="F20" s="24">
        <f>SUM(M20:Q20)*$F$1</f>
        <v>32</v>
      </c>
      <c r="G20" s="24">
        <f>F20</f>
        <v>32</v>
      </c>
      <c r="H20" s="23"/>
      <c r="I20" s="25" t="s">
        <v>1</v>
      </c>
      <c r="J20" s="25" t="s">
        <v>1</v>
      </c>
      <c r="K20" s="23"/>
      <c r="L20" s="23"/>
      <c r="M20" s="24">
        <v>2</v>
      </c>
      <c r="N20" s="24">
        <v>2</v>
      </c>
      <c r="O20" s="24">
        <v>0</v>
      </c>
      <c r="P20" s="24">
        <v>0</v>
      </c>
      <c r="Q20" s="24">
        <v>0</v>
      </c>
      <c r="R20" s="24">
        <f t="shared" si="2"/>
        <v>2</v>
      </c>
    </row>
    <row r="21" spans="2:19" s="128" customFormat="1" ht="16.5" customHeight="1">
      <c r="B21" s="360"/>
      <c r="C21" s="43" t="s">
        <v>252</v>
      </c>
      <c r="D21" s="144" t="s">
        <v>90</v>
      </c>
      <c r="E21" s="91" t="s">
        <v>39</v>
      </c>
      <c r="F21" s="24">
        <f t="shared" ref="F21:F22" si="6">SUM(M21:Q21)*$F$1</f>
        <v>32</v>
      </c>
      <c r="G21" s="24">
        <f>F21</f>
        <v>32</v>
      </c>
      <c r="H21" s="23"/>
      <c r="I21" s="25" t="s">
        <v>1</v>
      </c>
      <c r="J21" s="25" t="s">
        <v>1</v>
      </c>
      <c r="K21" s="23"/>
      <c r="L21" s="23"/>
      <c r="M21" s="24">
        <v>0</v>
      </c>
      <c r="N21" s="24">
        <v>0</v>
      </c>
      <c r="O21" s="24">
        <v>2</v>
      </c>
      <c r="P21" s="24">
        <v>2</v>
      </c>
      <c r="Q21" s="24">
        <v>0</v>
      </c>
      <c r="R21" s="24">
        <f t="shared" si="2"/>
        <v>2</v>
      </c>
    </row>
    <row r="22" spans="2:19" s="128" customFormat="1" ht="16.5" customHeight="1" thickBot="1">
      <c r="B22" s="360"/>
      <c r="C22" s="43" t="s">
        <v>103</v>
      </c>
      <c r="D22" s="144" t="s">
        <v>90</v>
      </c>
      <c r="E22" s="91" t="s">
        <v>39</v>
      </c>
      <c r="F22" s="24">
        <f t="shared" si="6"/>
        <v>96</v>
      </c>
      <c r="G22" s="24">
        <f>F22</f>
        <v>96</v>
      </c>
      <c r="H22" s="108"/>
      <c r="I22" s="25" t="s">
        <v>1</v>
      </c>
      <c r="J22" s="25" t="s">
        <v>1</v>
      </c>
      <c r="K22" s="86"/>
      <c r="L22" s="86"/>
      <c r="M22" s="109">
        <v>0</v>
      </c>
      <c r="N22" s="109">
        <v>4</v>
      </c>
      <c r="O22" s="109">
        <v>4</v>
      </c>
      <c r="P22" s="109">
        <v>4</v>
      </c>
      <c r="Q22" s="109">
        <v>0</v>
      </c>
      <c r="R22" s="24">
        <f t="shared" si="2"/>
        <v>6</v>
      </c>
    </row>
    <row r="23" spans="2:19" s="128" customFormat="1" ht="16.5" customHeight="1" thickBot="1">
      <c r="B23" s="361"/>
      <c r="C23" s="17" t="s">
        <v>11</v>
      </c>
      <c r="D23" s="145"/>
      <c r="E23" s="4"/>
      <c r="F23" s="5">
        <f>SUM(F8:F22)</f>
        <v>640</v>
      </c>
      <c r="G23" s="5">
        <f>SUM(G8:G22)</f>
        <v>896</v>
      </c>
      <c r="H23" s="94">
        <f>SUMIF(E8:E22,"必須",G8:G22)</f>
        <v>80</v>
      </c>
      <c r="I23" s="95">
        <f>SUMIF(E8:E22,"選必",G8:G22)</f>
        <v>0</v>
      </c>
      <c r="J23" s="96">
        <f>SUMIF(E8:E22,"選択",G8:G22)</f>
        <v>816</v>
      </c>
      <c r="K23" s="4"/>
      <c r="L23" s="4"/>
      <c r="M23" s="5">
        <f t="shared" ref="M23:R23" si="7">SUM(M8:M22)</f>
        <v>20</v>
      </c>
      <c r="N23" s="5">
        <f t="shared" si="7"/>
        <v>20</v>
      </c>
      <c r="O23" s="5">
        <f t="shared" si="7"/>
        <v>20</v>
      </c>
      <c r="P23" s="5">
        <f t="shared" si="7"/>
        <v>20</v>
      </c>
      <c r="Q23" s="5">
        <f t="shared" si="7"/>
        <v>0</v>
      </c>
      <c r="R23" s="5">
        <f t="shared" si="7"/>
        <v>38</v>
      </c>
      <c r="S23" s="244"/>
    </row>
    <row r="24" spans="2:19" s="128" customFormat="1" ht="16.5" customHeight="1">
      <c r="B24" s="362" t="s">
        <v>59</v>
      </c>
      <c r="C24" s="19" t="s">
        <v>36</v>
      </c>
      <c r="D24" s="142" t="s">
        <v>89</v>
      </c>
      <c r="E24" s="89" t="s">
        <v>27</v>
      </c>
      <c r="F24" s="30">
        <f>SUM(M24:Q24)*$F$1</f>
        <v>64</v>
      </c>
      <c r="G24" s="30">
        <f>F24</f>
        <v>64</v>
      </c>
      <c r="H24" s="29" t="s">
        <v>1</v>
      </c>
      <c r="I24" s="20"/>
      <c r="J24" s="20" t="s">
        <v>1</v>
      </c>
      <c r="K24" s="29"/>
      <c r="L24" s="29"/>
      <c r="M24" s="30">
        <v>2</v>
      </c>
      <c r="N24" s="30">
        <v>2</v>
      </c>
      <c r="O24" s="30">
        <v>2</v>
      </c>
      <c r="P24" s="30">
        <v>2</v>
      </c>
      <c r="Q24" s="30">
        <v>0</v>
      </c>
      <c r="R24" s="106">
        <f>F24/$F$2/2</f>
        <v>2</v>
      </c>
    </row>
    <row r="25" spans="2:19" s="128" customFormat="1" ht="16.5" customHeight="1">
      <c r="B25" s="360"/>
      <c r="C25" s="43" t="s">
        <v>346</v>
      </c>
      <c r="D25" s="143" t="s">
        <v>89</v>
      </c>
      <c r="E25" s="91" t="s">
        <v>39</v>
      </c>
      <c r="F25" s="26">
        <f>SUM(M25:Q25)*$F$1</f>
        <v>32</v>
      </c>
      <c r="G25" s="26">
        <f>F25</f>
        <v>32</v>
      </c>
      <c r="H25" s="25" t="s">
        <v>1</v>
      </c>
      <c r="I25" s="25"/>
      <c r="J25" s="25" t="s">
        <v>1</v>
      </c>
      <c r="K25" s="45"/>
      <c r="L25" s="45"/>
      <c r="M25" s="46">
        <v>2</v>
      </c>
      <c r="N25" s="46">
        <v>2</v>
      </c>
      <c r="O25" s="46">
        <v>0</v>
      </c>
      <c r="P25" s="46">
        <v>0</v>
      </c>
      <c r="Q25" s="46">
        <v>0</v>
      </c>
      <c r="R25" s="24">
        <f>F25/$F$2</f>
        <v>2</v>
      </c>
    </row>
    <row r="26" spans="2:19" ht="16.5" customHeight="1">
      <c r="B26" s="360"/>
      <c r="C26" s="43" t="s">
        <v>215</v>
      </c>
      <c r="D26" s="143" t="s">
        <v>89</v>
      </c>
      <c r="E26" s="91" t="s">
        <v>39</v>
      </c>
      <c r="F26" s="26">
        <f>SUM(M26:Q26)*$F$1</f>
        <v>32</v>
      </c>
      <c r="G26" s="26">
        <f>F26</f>
        <v>32</v>
      </c>
      <c r="H26" s="25" t="s">
        <v>1</v>
      </c>
      <c r="I26" s="25"/>
      <c r="J26" s="25" t="s">
        <v>1</v>
      </c>
      <c r="K26" s="25"/>
      <c r="L26" s="25"/>
      <c r="M26" s="26">
        <v>0</v>
      </c>
      <c r="N26" s="26">
        <v>0</v>
      </c>
      <c r="O26" s="26">
        <v>2</v>
      </c>
      <c r="P26" s="26">
        <v>2</v>
      </c>
      <c r="Q26" s="26">
        <v>0</v>
      </c>
      <c r="R26" s="24">
        <f>F26/$F$2</f>
        <v>2</v>
      </c>
    </row>
    <row r="27" spans="2:19" ht="16.5" customHeight="1">
      <c r="B27" s="360"/>
      <c r="C27" s="43" t="s">
        <v>172</v>
      </c>
      <c r="D27" s="143" t="s">
        <v>89</v>
      </c>
      <c r="E27" s="91" t="s">
        <v>39</v>
      </c>
      <c r="F27" s="26">
        <f t="shared" ref="F27:F37" si="8">SUM(M27:Q27)*$F$1</f>
        <v>32</v>
      </c>
      <c r="G27" s="26">
        <f t="shared" ref="G27:G31" si="9">F27</f>
        <v>32</v>
      </c>
      <c r="H27" s="44" t="s">
        <v>1</v>
      </c>
      <c r="I27" s="44"/>
      <c r="J27" s="23" t="s">
        <v>1</v>
      </c>
      <c r="K27" s="25"/>
      <c r="L27" s="45"/>
      <c r="M27" s="46">
        <v>2</v>
      </c>
      <c r="N27" s="46">
        <v>2</v>
      </c>
      <c r="O27" s="46">
        <v>0</v>
      </c>
      <c r="P27" s="46">
        <v>0</v>
      </c>
      <c r="Q27" s="46">
        <v>0</v>
      </c>
      <c r="R27" s="24">
        <f t="shared" ref="R27:R37" si="10">F27/$F$2</f>
        <v>2</v>
      </c>
    </row>
    <row r="28" spans="2:19" ht="16.5" customHeight="1">
      <c r="B28" s="360"/>
      <c r="C28" s="43" t="s">
        <v>173</v>
      </c>
      <c r="D28" s="143" t="s">
        <v>89</v>
      </c>
      <c r="E28" s="91" t="s">
        <v>39</v>
      </c>
      <c r="F28" s="26">
        <f t="shared" si="8"/>
        <v>32</v>
      </c>
      <c r="G28" s="26">
        <f t="shared" si="9"/>
        <v>32</v>
      </c>
      <c r="H28" s="44" t="s">
        <v>1</v>
      </c>
      <c r="I28" s="44"/>
      <c r="J28" s="23" t="s">
        <v>1</v>
      </c>
      <c r="K28" s="25"/>
      <c r="L28" s="45"/>
      <c r="M28" s="46">
        <v>0</v>
      </c>
      <c r="N28" s="46">
        <v>0</v>
      </c>
      <c r="O28" s="46">
        <v>2</v>
      </c>
      <c r="P28" s="46">
        <v>2</v>
      </c>
      <c r="Q28" s="46">
        <v>0</v>
      </c>
      <c r="R28" s="24">
        <f t="shared" si="10"/>
        <v>2</v>
      </c>
    </row>
    <row r="29" spans="2:19" ht="16.5" customHeight="1">
      <c r="B29" s="360"/>
      <c r="C29" s="43" t="s">
        <v>191</v>
      </c>
      <c r="D29" s="143" t="s">
        <v>89</v>
      </c>
      <c r="E29" s="91" t="s">
        <v>39</v>
      </c>
      <c r="F29" s="26">
        <f t="shared" si="8"/>
        <v>32</v>
      </c>
      <c r="G29" s="26">
        <f t="shared" si="9"/>
        <v>32</v>
      </c>
      <c r="H29" s="44" t="s">
        <v>1</v>
      </c>
      <c r="I29" s="44"/>
      <c r="J29" s="23" t="s">
        <v>1</v>
      </c>
      <c r="K29" s="25"/>
      <c r="L29" s="45"/>
      <c r="M29" s="46">
        <v>2</v>
      </c>
      <c r="N29" s="46">
        <v>2</v>
      </c>
      <c r="O29" s="46">
        <v>0</v>
      </c>
      <c r="P29" s="46">
        <v>0</v>
      </c>
      <c r="Q29" s="46">
        <v>0</v>
      </c>
      <c r="R29" s="24">
        <f t="shared" si="10"/>
        <v>2</v>
      </c>
    </row>
    <row r="30" spans="2:19" ht="16.5" customHeight="1">
      <c r="B30" s="360"/>
      <c r="C30" s="43" t="s">
        <v>216</v>
      </c>
      <c r="D30" s="143" t="s">
        <v>89</v>
      </c>
      <c r="E30" s="91" t="s">
        <v>39</v>
      </c>
      <c r="F30" s="26">
        <f t="shared" si="8"/>
        <v>32</v>
      </c>
      <c r="G30" s="26">
        <f t="shared" si="9"/>
        <v>32</v>
      </c>
      <c r="H30" s="44" t="s">
        <v>408</v>
      </c>
      <c r="I30" s="44"/>
      <c r="J30" s="23" t="s">
        <v>1</v>
      </c>
      <c r="K30" s="25"/>
      <c r="L30" s="45"/>
      <c r="M30" s="46">
        <v>0</v>
      </c>
      <c r="N30" s="46">
        <v>0</v>
      </c>
      <c r="O30" s="46">
        <v>2</v>
      </c>
      <c r="P30" s="46">
        <v>2</v>
      </c>
      <c r="Q30" s="46">
        <v>0</v>
      </c>
      <c r="R30" s="24">
        <f t="shared" si="10"/>
        <v>2</v>
      </c>
    </row>
    <row r="31" spans="2:19" ht="16.5" customHeight="1" thickBot="1">
      <c r="B31" s="360"/>
      <c r="C31" s="141" t="s">
        <v>175</v>
      </c>
      <c r="D31" s="148" t="s">
        <v>93</v>
      </c>
      <c r="E31" s="294" t="s">
        <v>28</v>
      </c>
      <c r="F31" s="109">
        <f t="shared" si="8"/>
        <v>64</v>
      </c>
      <c r="G31" s="109">
        <f t="shared" si="9"/>
        <v>64</v>
      </c>
      <c r="H31" s="151" t="s">
        <v>1</v>
      </c>
      <c r="I31" s="151"/>
      <c r="J31" s="108" t="s">
        <v>1</v>
      </c>
      <c r="K31" s="86"/>
      <c r="L31" s="85"/>
      <c r="M31" s="87">
        <v>2</v>
      </c>
      <c r="N31" s="87">
        <v>2</v>
      </c>
      <c r="O31" s="87">
        <v>2</v>
      </c>
      <c r="P31" s="87">
        <v>2</v>
      </c>
      <c r="Q31" s="87">
        <v>0</v>
      </c>
      <c r="R31" s="150">
        <f t="shared" si="10"/>
        <v>4</v>
      </c>
    </row>
    <row r="32" spans="2:19" ht="16.5" customHeight="1">
      <c r="B32" s="360"/>
      <c r="C32" s="19" t="s">
        <v>181</v>
      </c>
      <c r="D32" s="142" t="s">
        <v>90</v>
      </c>
      <c r="E32" s="92" t="s">
        <v>39</v>
      </c>
      <c r="F32" s="30">
        <f t="shared" si="8"/>
        <v>64</v>
      </c>
      <c r="G32" s="156">
        <f>F32*$F$3</f>
        <v>192</v>
      </c>
      <c r="H32" s="20"/>
      <c r="I32" s="20" t="s">
        <v>1</v>
      </c>
      <c r="J32" s="20" t="s">
        <v>1</v>
      </c>
      <c r="K32" s="29"/>
      <c r="L32" s="29"/>
      <c r="M32" s="30">
        <v>4</v>
      </c>
      <c r="N32" s="30">
        <v>4</v>
      </c>
      <c r="O32" s="30">
        <v>0</v>
      </c>
      <c r="P32" s="30">
        <v>0</v>
      </c>
      <c r="Q32" s="30">
        <v>0</v>
      </c>
      <c r="R32" s="21">
        <f t="shared" si="10"/>
        <v>4</v>
      </c>
    </row>
    <row r="33" spans="1:19" ht="16.5" customHeight="1">
      <c r="B33" s="360"/>
      <c r="C33" s="43" t="s">
        <v>182</v>
      </c>
      <c r="D33" s="143" t="s">
        <v>90</v>
      </c>
      <c r="E33" s="91" t="s">
        <v>39</v>
      </c>
      <c r="F33" s="26">
        <f t="shared" si="8"/>
        <v>64</v>
      </c>
      <c r="G33" s="84">
        <f>F33*$F$3</f>
        <v>192</v>
      </c>
      <c r="H33" s="44"/>
      <c r="I33" s="44" t="s">
        <v>1</v>
      </c>
      <c r="J33" s="23" t="s">
        <v>1</v>
      </c>
      <c r="K33" s="25"/>
      <c r="L33" s="45"/>
      <c r="M33" s="46">
        <v>0</v>
      </c>
      <c r="N33" s="46">
        <v>0</v>
      </c>
      <c r="O33" s="46">
        <v>4</v>
      </c>
      <c r="P33" s="46">
        <v>4</v>
      </c>
      <c r="Q33" s="46">
        <v>0</v>
      </c>
      <c r="R33" s="24">
        <f t="shared" si="10"/>
        <v>4</v>
      </c>
    </row>
    <row r="34" spans="1:19" ht="16.5" customHeight="1">
      <c r="B34" s="360"/>
      <c r="C34" s="22" t="s">
        <v>340</v>
      </c>
      <c r="D34" s="143" t="s">
        <v>90</v>
      </c>
      <c r="E34" s="91" t="s">
        <v>39</v>
      </c>
      <c r="F34" s="26">
        <f t="shared" si="8"/>
        <v>32</v>
      </c>
      <c r="G34" s="26">
        <f t="shared" ref="G34:G37" si="11">F34</f>
        <v>32</v>
      </c>
      <c r="H34" s="44"/>
      <c r="I34" s="44" t="s">
        <v>1</v>
      </c>
      <c r="J34" s="23" t="s">
        <v>1</v>
      </c>
      <c r="K34" s="25"/>
      <c r="L34" s="45"/>
      <c r="M34" s="46">
        <v>4</v>
      </c>
      <c r="N34" s="46">
        <v>0</v>
      </c>
      <c r="O34" s="46">
        <v>0</v>
      </c>
      <c r="P34" s="46">
        <v>0</v>
      </c>
      <c r="Q34" s="46">
        <v>0</v>
      </c>
      <c r="R34" s="24">
        <f t="shared" si="10"/>
        <v>2</v>
      </c>
    </row>
    <row r="35" spans="1:19" ht="16.5" customHeight="1">
      <c r="B35" s="360"/>
      <c r="C35" s="22" t="s">
        <v>101</v>
      </c>
      <c r="D35" s="143" t="s">
        <v>90</v>
      </c>
      <c r="E35" s="90" t="s">
        <v>28</v>
      </c>
      <c r="F35" s="26">
        <f t="shared" si="8"/>
        <v>96</v>
      </c>
      <c r="G35" s="26">
        <f t="shared" si="11"/>
        <v>96</v>
      </c>
      <c r="H35" s="44"/>
      <c r="I35" s="44" t="s">
        <v>1</v>
      </c>
      <c r="J35" s="23" t="s">
        <v>1</v>
      </c>
      <c r="K35" s="25"/>
      <c r="L35" s="45"/>
      <c r="M35" s="46">
        <v>0</v>
      </c>
      <c r="N35" s="46">
        <v>4</v>
      </c>
      <c r="O35" s="46">
        <v>4</v>
      </c>
      <c r="P35" s="46">
        <v>4</v>
      </c>
      <c r="Q35" s="46">
        <v>0</v>
      </c>
      <c r="R35" s="24">
        <f t="shared" si="10"/>
        <v>6</v>
      </c>
    </row>
    <row r="36" spans="1:19" ht="16.5" customHeight="1">
      <c r="B36" s="360"/>
      <c r="C36" s="22" t="s">
        <v>178</v>
      </c>
      <c r="D36" s="143" t="s">
        <v>90</v>
      </c>
      <c r="E36" s="91" t="s">
        <v>39</v>
      </c>
      <c r="F36" s="26">
        <f t="shared" si="8"/>
        <v>32</v>
      </c>
      <c r="G36" s="26">
        <f t="shared" si="11"/>
        <v>32</v>
      </c>
      <c r="H36" s="44"/>
      <c r="I36" s="44" t="s">
        <v>1</v>
      </c>
      <c r="J36" s="23" t="s">
        <v>1</v>
      </c>
      <c r="K36" s="25"/>
      <c r="L36" s="45"/>
      <c r="M36" s="46">
        <v>2</v>
      </c>
      <c r="N36" s="46">
        <v>2</v>
      </c>
      <c r="O36" s="46">
        <v>0</v>
      </c>
      <c r="P36" s="46">
        <v>0</v>
      </c>
      <c r="Q36" s="46">
        <v>0</v>
      </c>
      <c r="R36" s="24">
        <f t="shared" si="10"/>
        <v>2</v>
      </c>
    </row>
    <row r="37" spans="1:19" ht="16.5" customHeight="1" thickBot="1">
      <c r="B37" s="360"/>
      <c r="C37" s="27" t="s">
        <v>87</v>
      </c>
      <c r="D37" s="158" t="s">
        <v>90</v>
      </c>
      <c r="E37" s="91" t="s">
        <v>39</v>
      </c>
      <c r="F37" s="26">
        <f t="shared" si="8"/>
        <v>32</v>
      </c>
      <c r="G37" s="26">
        <f t="shared" si="11"/>
        <v>32</v>
      </c>
      <c r="H37" s="159"/>
      <c r="I37" s="28" t="s">
        <v>1</v>
      </c>
      <c r="J37" s="28" t="s">
        <v>1</v>
      </c>
      <c r="K37" s="31"/>
      <c r="L37" s="159"/>
      <c r="M37" s="160">
        <v>0</v>
      </c>
      <c r="N37" s="160">
        <v>0</v>
      </c>
      <c r="O37" s="160">
        <v>2</v>
      </c>
      <c r="P37" s="160">
        <v>2</v>
      </c>
      <c r="Q37" s="160">
        <v>0</v>
      </c>
      <c r="R37" s="24">
        <f t="shared" si="10"/>
        <v>2</v>
      </c>
    </row>
    <row r="38" spans="1:19" ht="16.5" customHeight="1" thickBot="1">
      <c r="B38" s="361"/>
      <c r="C38" s="17" t="s">
        <v>11</v>
      </c>
      <c r="D38" s="145"/>
      <c r="E38" s="4"/>
      <c r="F38" s="11">
        <f>SUM(F24:F37)</f>
        <v>640</v>
      </c>
      <c r="G38" s="11">
        <f>SUM(G24:G37)</f>
        <v>896</v>
      </c>
      <c r="H38" s="94">
        <f>SUMIF(E24:E37,"必須",G24:G37)</f>
        <v>224</v>
      </c>
      <c r="I38" s="95">
        <f>SUMIF(E24:E37,"選必",G24:G37)</f>
        <v>0</v>
      </c>
      <c r="J38" s="96">
        <f>SUMIF(E24:E37,"選択",G24:G37)</f>
        <v>672</v>
      </c>
      <c r="K38" s="12"/>
      <c r="L38" s="12"/>
      <c r="M38" s="11">
        <f t="shared" ref="M38:R38" si="12">SUM(M24:M37)</f>
        <v>20</v>
      </c>
      <c r="N38" s="11">
        <f t="shared" si="12"/>
        <v>20</v>
      </c>
      <c r="O38" s="11">
        <f t="shared" si="12"/>
        <v>20</v>
      </c>
      <c r="P38" s="11">
        <f t="shared" si="12"/>
        <v>20</v>
      </c>
      <c r="Q38" s="11">
        <f t="shared" si="12"/>
        <v>0</v>
      </c>
      <c r="R38" s="11">
        <f t="shared" si="12"/>
        <v>38</v>
      </c>
      <c r="S38" s="6"/>
    </row>
    <row r="39" spans="1:19" ht="16.5" customHeight="1" thickBot="1">
      <c r="B39" s="55"/>
      <c r="C39" s="48"/>
      <c r="D39" s="48"/>
      <c r="E39" s="13"/>
      <c r="F39" s="13"/>
      <c r="G39" s="13"/>
      <c r="H39" s="47"/>
      <c r="I39" s="47"/>
      <c r="J39" s="47"/>
      <c r="K39" s="47"/>
      <c r="L39" s="47"/>
      <c r="M39" s="13"/>
      <c r="N39" s="13"/>
      <c r="O39" s="13"/>
      <c r="P39" s="13"/>
      <c r="Q39" s="13"/>
      <c r="R39" s="13"/>
    </row>
    <row r="40" spans="1:19" ht="16.5" customHeight="1" thickBot="1">
      <c r="C40" s="35"/>
      <c r="D40" s="35"/>
      <c r="E40" s="34"/>
      <c r="F40" s="34"/>
      <c r="G40" s="34"/>
      <c r="H40" s="34"/>
      <c r="I40" s="4" t="s">
        <v>12</v>
      </c>
      <c r="J40" s="372" t="s">
        <v>8</v>
      </c>
      <c r="K40" s="373"/>
      <c r="L40" s="374" t="s">
        <v>45</v>
      </c>
      <c r="M40" s="375"/>
      <c r="N40" s="83" t="s">
        <v>46</v>
      </c>
      <c r="O40" s="70"/>
      <c r="P40" s="72"/>
      <c r="Q40" s="71"/>
      <c r="R40" s="72"/>
    </row>
    <row r="41" spans="1:19" ht="16.5" customHeight="1">
      <c r="B41" s="6"/>
      <c r="C41" s="35"/>
      <c r="D41" s="35"/>
      <c r="E41" s="14"/>
      <c r="F41" s="18"/>
      <c r="G41" s="18"/>
      <c r="H41" s="34"/>
      <c r="I41" s="7" t="s">
        <v>13</v>
      </c>
      <c r="J41" s="37">
        <f>SUMIF(H8:H22,"○",G8:G22)</f>
        <v>304</v>
      </c>
      <c r="K41" s="38">
        <f>J41/N41</f>
        <v>0.3392857142857143</v>
      </c>
      <c r="L41" s="61">
        <f>SUMIF(I8:I22,"○",G8:G22)</f>
        <v>592</v>
      </c>
      <c r="M41" s="62">
        <f>L41/N41</f>
        <v>0.6607142857142857</v>
      </c>
      <c r="N41" s="69">
        <f>G23</f>
        <v>896</v>
      </c>
      <c r="O41" s="73"/>
      <c r="P41" s="75"/>
      <c r="Q41" s="74"/>
      <c r="R41" s="75"/>
    </row>
    <row r="42" spans="1:19" ht="16.5" customHeight="1" thickBot="1">
      <c r="C42" s="35"/>
      <c r="D42" s="35"/>
      <c r="E42" s="14"/>
      <c r="F42" s="18"/>
      <c r="G42" s="18"/>
      <c r="H42" s="34"/>
      <c r="I42" s="50" t="s">
        <v>14</v>
      </c>
      <c r="J42" s="51">
        <f>SUMIF(H24:H37,"○",G24:G37)</f>
        <v>320</v>
      </c>
      <c r="K42" s="49">
        <f>J42/N42</f>
        <v>0.35714285714285715</v>
      </c>
      <c r="L42" s="76">
        <f>SUMIF(I24:I37,"○",G24:G37)</f>
        <v>576</v>
      </c>
      <c r="M42" s="77">
        <f>L42/N42</f>
        <v>0.6428571428571429</v>
      </c>
      <c r="N42" s="51">
        <f>G38</f>
        <v>896</v>
      </c>
      <c r="O42" s="73"/>
      <c r="P42" s="75"/>
      <c r="Q42" s="74"/>
      <c r="R42" s="75"/>
    </row>
    <row r="43" spans="1:19" ht="16.5" customHeight="1" thickBot="1">
      <c r="C43" s="35"/>
      <c r="D43" s="35"/>
      <c r="E43" s="14"/>
      <c r="F43" s="18"/>
      <c r="G43" s="18"/>
      <c r="H43" s="34"/>
      <c r="I43" s="4" t="s">
        <v>11</v>
      </c>
      <c r="J43" s="78">
        <f>SUM(J41:J42)</f>
        <v>624</v>
      </c>
      <c r="K43" s="79">
        <f>J43/N43</f>
        <v>0.3482142857142857</v>
      </c>
      <c r="L43" s="80">
        <f>SUM(L41:L42)</f>
        <v>1168</v>
      </c>
      <c r="M43" s="81">
        <f>L43/N43</f>
        <v>0.6517857142857143</v>
      </c>
      <c r="N43" s="82">
        <f>SUM(N41:N42)</f>
        <v>1792</v>
      </c>
      <c r="O43" s="73"/>
      <c r="P43" s="75"/>
      <c r="Q43" s="74"/>
      <c r="R43" s="75"/>
    </row>
    <row r="44" spans="1:19" ht="16.5" customHeight="1">
      <c r="C44" s="35"/>
    </row>
    <row r="45" spans="1:19" ht="21">
      <c r="A45" s="1"/>
      <c r="B45" s="1" t="s">
        <v>58</v>
      </c>
      <c r="C45" s="35"/>
    </row>
    <row r="46" spans="1:19" ht="13.8" thickBot="1">
      <c r="B46" s="3"/>
      <c r="C46" s="185"/>
      <c r="D46" s="1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9" ht="18" customHeight="1" thickBot="1">
      <c r="B47" s="344" t="s">
        <v>2</v>
      </c>
      <c r="C47" s="388" t="s">
        <v>3</v>
      </c>
      <c r="D47" s="368" t="s">
        <v>88</v>
      </c>
      <c r="E47" s="344" t="s">
        <v>4</v>
      </c>
      <c r="F47" s="370" t="s">
        <v>48</v>
      </c>
      <c r="G47" s="370" t="s">
        <v>49</v>
      </c>
      <c r="H47" s="340" t="s">
        <v>5</v>
      </c>
      <c r="I47" s="382"/>
      <c r="J47" s="340" t="s">
        <v>6</v>
      </c>
      <c r="K47" s="382"/>
      <c r="L47" s="380" t="s">
        <v>26</v>
      </c>
      <c r="M47" s="340" t="s">
        <v>7</v>
      </c>
      <c r="N47" s="341"/>
      <c r="O47" s="341"/>
      <c r="P47" s="341"/>
      <c r="Q47" s="382"/>
      <c r="R47" s="344" t="s">
        <v>35</v>
      </c>
    </row>
    <row r="48" spans="1:19" ht="18" customHeight="1" thickBot="1">
      <c r="B48" s="384"/>
      <c r="C48" s="389"/>
      <c r="D48" s="386"/>
      <c r="E48" s="384"/>
      <c r="F48" s="385"/>
      <c r="G48" s="385"/>
      <c r="H48" s="88" t="s">
        <v>8</v>
      </c>
      <c r="I48" s="88" t="s">
        <v>9</v>
      </c>
      <c r="J48" s="59" t="s">
        <v>29</v>
      </c>
      <c r="K48" s="59" t="s">
        <v>30</v>
      </c>
      <c r="L48" s="381"/>
      <c r="M48" s="10" t="s">
        <v>22</v>
      </c>
      <c r="N48" s="10" t="s">
        <v>23</v>
      </c>
      <c r="O48" s="10" t="s">
        <v>24</v>
      </c>
      <c r="P48" s="10" t="s">
        <v>25</v>
      </c>
      <c r="Q48" s="10" t="s">
        <v>116</v>
      </c>
      <c r="R48" s="384"/>
    </row>
    <row r="49" spans="2:19" s="128" customFormat="1" ht="16.2" customHeight="1">
      <c r="B49" s="360" t="s">
        <v>18</v>
      </c>
      <c r="C49" s="19" t="s">
        <v>36</v>
      </c>
      <c r="D49" s="142" t="s">
        <v>89</v>
      </c>
      <c r="E49" s="89" t="s">
        <v>47</v>
      </c>
      <c r="F49" s="21">
        <f>SUM(M49:Q49)*$F$1</f>
        <v>64</v>
      </c>
      <c r="G49" s="21">
        <f>F49</f>
        <v>64</v>
      </c>
      <c r="H49" s="20" t="s">
        <v>1</v>
      </c>
      <c r="I49" s="20"/>
      <c r="J49" s="20" t="s">
        <v>1</v>
      </c>
      <c r="K49" s="20"/>
      <c r="L49" s="20"/>
      <c r="M49" s="21">
        <v>2</v>
      </c>
      <c r="N49" s="21">
        <v>2</v>
      </c>
      <c r="O49" s="21">
        <v>2</v>
      </c>
      <c r="P49" s="21">
        <v>2</v>
      </c>
      <c r="Q49" s="21">
        <v>0</v>
      </c>
      <c r="R49" s="106">
        <f>F49/$F$2/2</f>
        <v>2</v>
      </c>
    </row>
    <row r="50" spans="2:19" s="128" customFormat="1" ht="16.5" customHeight="1">
      <c r="B50" s="360"/>
      <c r="C50" s="43" t="s">
        <v>347</v>
      </c>
      <c r="D50" s="143" t="s">
        <v>89</v>
      </c>
      <c r="E50" s="91" t="s">
        <v>39</v>
      </c>
      <c r="F50" s="24">
        <f>SUM(M50:Q50)*$F$1</f>
        <v>32</v>
      </c>
      <c r="G50" s="24">
        <f t="shared" ref="G50" si="13">F50</f>
        <v>32</v>
      </c>
      <c r="H50" s="44" t="s">
        <v>1</v>
      </c>
      <c r="I50" s="44"/>
      <c r="J50" s="23" t="s">
        <v>1</v>
      </c>
      <c r="K50" s="44"/>
      <c r="L50" s="44"/>
      <c r="M50" s="60">
        <v>2</v>
      </c>
      <c r="N50" s="60">
        <v>2</v>
      </c>
      <c r="O50" s="60">
        <v>0</v>
      </c>
      <c r="P50" s="60">
        <v>0</v>
      </c>
      <c r="Q50" s="60">
        <v>0</v>
      </c>
      <c r="R50" s="24">
        <f t="shared" ref="R50:R63" si="14">F50/$F$2</f>
        <v>2</v>
      </c>
    </row>
    <row r="51" spans="2:19" s="128" customFormat="1" ht="16.5" customHeight="1">
      <c r="B51" s="360"/>
      <c r="C51" s="43" t="s">
        <v>212</v>
      </c>
      <c r="D51" s="143" t="s">
        <v>93</v>
      </c>
      <c r="E51" s="91" t="s">
        <v>39</v>
      </c>
      <c r="F51" s="24">
        <f>SUM(M51:Q51)*$F$1</f>
        <v>32</v>
      </c>
      <c r="G51" s="24">
        <f t="shared" ref="G51:G58" si="15">F51</f>
        <v>32</v>
      </c>
      <c r="H51" s="44" t="s">
        <v>1</v>
      </c>
      <c r="I51" s="44"/>
      <c r="J51" s="23" t="s">
        <v>1</v>
      </c>
      <c r="K51" s="44"/>
      <c r="L51" s="44"/>
      <c r="M51" s="60">
        <v>0</v>
      </c>
      <c r="N51" s="60">
        <v>0</v>
      </c>
      <c r="O51" s="60">
        <v>2</v>
      </c>
      <c r="P51" s="60">
        <v>2</v>
      </c>
      <c r="Q51" s="60">
        <v>0</v>
      </c>
      <c r="R51" s="24">
        <f t="shared" si="14"/>
        <v>2</v>
      </c>
    </row>
    <row r="52" spans="2:19" s="128" customFormat="1" ht="16.5" customHeight="1">
      <c r="B52" s="360"/>
      <c r="C52" s="43" t="s">
        <v>170</v>
      </c>
      <c r="D52" s="143" t="s">
        <v>93</v>
      </c>
      <c r="E52" s="91" t="s">
        <v>39</v>
      </c>
      <c r="F52" s="24">
        <f t="shared" ref="F52:F61" si="16">SUM(M52:Q52)*$F$1</f>
        <v>32</v>
      </c>
      <c r="G52" s="24">
        <f t="shared" si="15"/>
        <v>32</v>
      </c>
      <c r="H52" s="44" t="s">
        <v>1</v>
      </c>
      <c r="I52" s="44"/>
      <c r="J52" s="23" t="s">
        <v>1</v>
      </c>
      <c r="K52" s="44"/>
      <c r="L52" s="44"/>
      <c r="M52" s="60">
        <v>2</v>
      </c>
      <c r="N52" s="60">
        <v>2</v>
      </c>
      <c r="O52" s="60">
        <v>0</v>
      </c>
      <c r="P52" s="60">
        <v>0</v>
      </c>
      <c r="Q52" s="60">
        <v>0</v>
      </c>
      <c r="R52" s="24">
        <f t="shared" si="14"/>
        <v>2</v>
      </c>
    </row>
    <row r="53" spans="2:19" s="128" customFormat="1" ht="16.5" customHeight="1">
      <c r="B53" s="360"/>
      <c r="C53" s="43" t="s">
        <v>171</v>
      </c>
      <c r="D53" s="143" t="s">
        <v>93</v>
      </c>
      <c r="E53" s="91" t="s">
        <v>39</v>
      </c>
      <c r="F53" s="24">
        <f t="shared" si="16"/>
        <v>32</v>
      </c>
      <c r="G53" s="24">
        <f t="shared" si="15"/>
        <v>32</v>
      </c>
      <c r="H53" s="44" t="s">
        <v>1</v>
      </c>
      <c r="I53" s="23"/>
      <c r="J53" s="23" t="s">
        <v>1</v>
      </c>
      <c r="K53" s="44"/>
      <c r="L53" s="44"/>
      <c r="M53" s="60">
        <v>0</v>
      </c>
      <c r="N53" s="60">
        <v>0</v>
      </c>
      <c r="O53" s="60">
        <v>2</v>
      </c>
      <c r="P53" s="60">
        <v>2</v>
      </c>
      <c r="Q53" s="60">
        <v>0</v>
      </c>
      <c r="R53" s="24">
        <f t="shared" si="14"/>
        <v>2</v>
      </c>
    </row>
    <row r="54" spans="2:19" s="128" customFormat="1" ht="16.5" customHeight="1">
      <c r="B54" s="360"/>
      <c r="C54" s="43" t="s">
        <v>242</v>
      </c>
      <c r="D54" s="143" t="s">
        <v>93</v>
      </c>
      <c r="E54" s="91" t="s">
        <v>39</v>
      </c>
      <c r="F54" s="24">
        <f t="shared" si="16"/>
        <v>32</v>
      </c>
      <c r="G54" s="24">
        <f t="shared" si="15"/>
        <v>32</v>
      </c>
      <c r="H54" s="44" t="s">
        <v>1</v>
      </c>
      <c r="I54" s="23"/>
      <c r="J54" s="23" t="s">
        <v>1</v>
      </c>
      <c r="K54" s="44"/>
      <c r="L54" s="44"/>
      <c r="M54" s="60">
        <v>2</v>
      </c>
      <c r="N54" s="60">
        <v>2</v>
      </c>
      <c r="O54" s="60">
        <v>0</v>
      </c>
      <c r="P54" s="60">
        <v>0</v>
      </c>
      <c r="Q54" s="60">
        <v>0</v>
      </c>
      <c r="R54" s="24">
        <f t="shared" si="14"/>
        <v>2</v>
      </c>
    </row>
    <row r="55" spans="2:19" s="128" customFormat="1" ht="16.5" customHeight="1">
      <c r="B55" s="360"/>
      <c r="C55" s="43" t="s">
        <v>214</v>
      </c>
      <c r="D55" s="143" t="s">
        <v>93</v>
      </c>
      <c r="E55" s="91" t="s">
        <v>39</v>
      </c>
      <c r="F55" s="24">
        <f t="shared" si="16"/>
        <v>32</v>
      </c>
      <c r="G55" s="24">
        <f t="shared" si="15"/>
        <v>32</v>
      </c>
      <c r="H55" s="44" t="s">
        <v>1</v>
      </c>
      <c r="I55" s="23"/>
      <c r="J55" s="23" t="s">
        <v>1</v>
      </c>
      <c r="K55" s="44"/>
      <c r="L55" s="44"/>
      <c r="M55" s="60">
        <v>0</v>
      </c>
      <c r="N55" s="60">
        <v>0</v>
      </c>
      <c r="O55" s="60">
        <v>2</v>
      </c>
      <c r="P55" s="60">
        <v>2</v>
      </c>
      <c r="Q55" s="60">
        <v>0</v>
      </c>
      <c r="R55" s="24">
        <f t="shared" si="14"/>
        <v>2</v>
      </c>
    </row>
    <row r="56" spans="2:19" s="128" customFormat="1" ht="16.5" customHeight="1" thickBot="1">
      <c r="B56" s="360"/>
      <c r="C56" s="141" t="s">
        <v>345</v>
      </c>
      <c r="D56" s="148" t="s">
        <v>93</v>
      </c>
      <c r="E56" s="155" t="s">
        <v>39</v>
      </c>
      <c r="F56" s="150">
        <f t="shared" si="16"/>
        <v>48</v>
      </c>
      <c r="G56" s="150">
        <f t="shared" si="15"/>
        <v>48</v>
      </c>
      <c r="H56" s="151" t="s">
        <v>1</v>
      </c>
      <c r="I56" s="108"/>
      <c r="J56" s="108" t="s">
        <v>1</v>
      </c>
      <c r="K56" s="151"/>
      <c r="L56" s="151"/>
      <c r="M56" s="152">
        <v>0</v>
      </c>
      <c r="N56" s="152">
        <v>2</v>
      </c>
      <c r="O56" s="152">
        <v>2</v>
      </c>
      <c r="P56" s="152">
        <v>2</v>
      </c>
      <c r="Q56" s="152">
        <v>0</v>
      </c>
      <c r="R56" s="150">
        <f t="shared" si="14"/>
        <v>3</v>
      </c>
    </row>
    <row r="57" spans="2:19" s="128" customFormat="1" ht="16.5" customHeight="1">
      <c r="B57" s="360"/>
      <c r="C57" s="19" t="s">
        <v>344</v>
      </c>
      <c r="D57" s="217" t="s">
        <v>89</v>
      </c>
      <c r="E57" s="89" t="s">
        <v>47</v>
      </c>
      <c r="F57" s="21">
        <f t="shared" si="16"/>
        <v>16</v>
      </c>
      <c r="G57" s="21">
        <f t="shared" si="15"/>
        <v>16</v>
      </c>
      <c r="H57" s="20"/>
      <c r="I57" s="20" t="s">
        <v>1</v>
      </c>
      <c r="J57" s="20" t="s">
        <v>1</v>
      </c>
      <c r="K57" s="20"/>
      <c r="L57" s="20"/>
      <c r="M57" s="21">
        <v>2</v>
      </c>
      <c r="N57" s="21">
        <v>0</v>
      </c>
      <c r="O57" s="21">
        <v>0</v>
      </c>
      <c r="P57" s="21">
        <v>0</v>
      </c>
      <c r="Q57" s="21">
        <v>0</v>
      </c>
      <c r="R57" s="21">
        <f t="shared" si="14"/>
        <v>1</v>
      </c>
    </row>
    <row r="58" spans="2:19" s="128" customFormat="1" ht="16.5" customHeight="1">
      <c r="B58" s="360"/>
      <c r="C58" s="22" t="s">
        <v>177</v>
      </c>
      <c r="D58" s="144" t="s">
        <v>94</v>
      </c>
      <c r="E58" s="91" t="s">
        <v>39</v>
      </c>
      <c r="F58" s="24">
        <f t="shared" si="16"/>
        <v>32</v>
      </c>
      <c r="G58" s="24">
        <f t="shared" si="15"/>
        <v>32</v>
      </c>
      <c r="H58" s="23"/>
      <c r="I58" s="23" t="s">
        <v>1</v>
      </c>
      <c r="J58" s="23" t="s">
        <v>1</v>
      </c>
      <c r="K58" s="23"/>
      <c r="L58" s="23"/>
      <c r="M58" s="24">
        <v>4</v>
      </c>
      <c r="N58" s="24">
        <v>0</v>
      </c>
      <c r="O58" s="24">
        <v>0</v>
      </c>
      <c r="P58" s="24">
        <v>0</v>
      </c>
      <c r="Q58" s="24">
        <v>0</v>
      </c>
      <c r="R58" s="24">
        <f t="shared" si="14"/>
        <v>2</v>
      </c>
    </row>
    <row r="59" spans="2:19" s="128" customFormat="1" ht="16.5" customHeight="1">
      <c r="B59" s="360"/>
      <c r="C59" s="22" t="s">
        <v>179</v>
      </c>
      <c r="D59" s="144" t="s">
        <v>94</v>
      </c>
      <c r="E59" s="91" t="s">
        <v>39</v>
      </c>
      <c r="F59" s="24">
        <f t="shared" si="16"/>
        <v>64</v>
      </c>
      <c r="G59" s="84">
        <f>F59*$F$3</f>
        <v>192</v>
      </c>
      <c r="H59" s="23"/>
      <c r="I59" s="25" t="s">
        <v>1</v>
      </c>
      <c r="J59" s="25" t="s">
        <v>1</v>
      </c>
      <c r="K59" s="23"/>
      <c r="L59" s="23"/>
      <c r="M59" s="24">
        <v>4</v>
      </c>
      <c r="N59" s="24">
        <v>4</v>
      </c>
      <c r="O59" s="24">
        <v>0</v>
      </c>
      <c r="P59" s="24">
        <v>0</v>
      </c>
      <c r="Q59" s="24">
        <v>0</v>
      </c>
      <c r="R59" s="24">
        <f t="shared" si="14"/>
        <v>4</v>
      </c>
    </row>
    <row r="60" spans="2:19" s="128" customFormat="1" ht="16.5" customHeight="1">
      <c r="B60" s="360"/>
      <c r="C60" s="22" t="s">
        <v>180</v>
      </c>
      <c r="D60" s="144" t="s">
        <v>94</v>
      </c>
      <c r="E60" s="91" t="s">
        <v>39</v>
      </c>
      <c r="F60" s="24">
        <f>SUM(M60:Q60)*$F$1</f>
        <v>64</v>
      </c>
      <c r="G60" s="84">
        <f>F60*$F$3</f>
        <v>192</v>
      </c>
      <c r="H60" s="23"/>
      <c r="I60" s="25" t="s">
        <v>1</v>
      </c>
      <c r="J60" s="25" t="s">
        <v>1</v>
      </c>
      <c r="K60" s="25"/>
      <c r="L60" s="25"/>
      <c r="M60" s="26">
        <v>0</v>
      </c>
      <c r="N60" s="26">
        <v>0</v>
      </c>
      <c r="O60" s="26">
        <v>4</v>
      </c>
      <c r="P60" s="26">
        <v>4</v>
      </c>
      <c r="Q60" s="26">
        <v>0</v>
      </c>
      <c r="R60" s="24">
        <f t="shared" si="14"/>
        <v>4</v>
      </c>
    </row>
    <row r="61" spans="2:19" s="128" customFormat="1" ht="16.5" customHeight="1">
      <c r="B61" s="360"/>
      <c r="C61" s="22" t="s">
        <v>251</v>
      </c>
      <c r="D61" s="144" t="s">
        <v>94</v>
      </c>
      <c r="E61" s="91" t="s">
        <v>39</v>
      </c>
      <c r="F61" s="24">
        <f t="shared" si="16"/>
        <v>32</v>
      </c>
      <c r="G61" s="24">
        <f t="shared" ref="G61" si="17">F61</f>
        <v>32</v>
      </c>
      <c r="H61" s="23"/>
      <c r="I61" s="25" t="s">
        <v>1</v>
      </c>
      <c r="J61" s="25" t="s">
        <v>1</v>
      </c>
      <c r="K61" s="23"/>
      <c r="L61" s="23"/>
      <c r="M61" s="24">
        <v>2</v>
      </c>
      <c r="N61" s="24">
        <v>2</v>
      </c>
      <c r="O61" s="24">
        <v>0</v>
      </c>
      <c r="P61" s="24">
        <v>0</v>
      </c>
      <c r="Q61" s="24">
        <v>0</v>
      </c>
      <c r="R61" s="24">
        <f t="shared" si="14"/>
        <v>2</v>
      </c>
    </row>
    <row r="62" spans="2:19" s="128" customFormat="1" ht="16.5" customHeight="1">
      <c r="B62" s="360"/>
      <c r="C62" s="43" t="s">
        <v>252</v>
      </c>
      <c r="D62" s="144" t="s">
        <v>94</v>
      </c>
      <c r="E62" s="91" t="s">
        <v>39</v>
      </c>
      <c r="F62" s="24">
        <f t="shared" ref="F62:F63" si="18">SUM(M62:Q62)*$F$1</f>
        <v>32</v>
      </c>
      <c r="G62" s="24">
        <f t="shared" ref="G62:G63" si="19">F62</f>
        <v>32</v>
      </c>
      <c r="H62" s="23"/>
      <c r="I62" s="25" t="s">
        <v>1</v>
      </c>
      <c r="J62" s="25" t="s">
        <v>1</v>
      </c>
      <c r="K62" s="23"/>
      <c r="L62" s="23"/>
      <c r="M62" s="24">
        <v>0</v>
      </c>
      <c r="N62" s="24">
        <v>0</v>
      </c>
      <c r="O62" s="24">
        <v>2</v>
      </c>
      <c r="P62" s="24">
        <v>2</v>
      </c>
      <c r="Q62" s="24">
        <v>0</v>
      </c>
      <c r="R62" s="24">
        <f t="shared" si="14"/>
        <v>2</v>
      </c>
    </row>
    <row r="63" spans="2:19" s="128" customFormat="1" ht="16.5" customHeight="1" thickBot="1">
      <c r="B63" s="360"/>
      <c r="C63" s="43" t="s">
        <v>103</v>
      </c>
      <c r="D63" s="144" t="s">
        <v>94</v>
      </c>
      <c r="E63" s="91" t="s">
        <v>39</v>
      </c>
      <c r="F63" s="24">
        <f t="shared" si="18"/>
        <v>96</v>
      </c>
      <c r="G63" s="24">
        <f t="shared" si="19"/>
        <v>96</v>
      </c>
      <c r="H63" s="108"/>
      <c r="I63" s="25" t="s">
        <v>1</v>
      </c>
      <c r="J63" s="25" t="s">
        <v>1</v>
      </c>
      <c r="K63" s="86"/>
      <c r="L63" s="86"/>
      <c r="M63" s="109">
        <v>0</v>
      </c>
      <c r="N63" s="109">
        <v>4</v>
      </c>
      <c r="O63" s="109">
        <v>4</v>
      </c>
      <c r="P63" s="109">
        <v>4</v>
      </c>
      <c r="Q63" s="109">
        <v>0</v>
      </c>
      <c r="R63" s="24">
        <f t="shared" si="14"/>
        <v>6</v>
      </c>
    </row>
    <row r="64" spans="2:19" ht="16.5" customHeight="1" thickBot="1">
      <c r="B64" s="361"/>
      <c r="C64" s="17" t="s">
        <v>11</v>
      </c>
      <c r="D64" s="17"/>
      <c r="E64" s="4"/>
      <c r="F64" s="5">
        <f>SUM(F49:F63)</f>
        <v>640</v>
      </c>
      <c r="G64" s="5">
        <f>SUM(G49:G63)</f>
        <v>896</v>
      </c>
      <c r="H64" s="94">
        <f>SUMIF(E49:E63,"必須",G49:G63)</f>
        <v>80</v>
      </c>
      <c r="I64" s="95">
        <f>SUMIF(E49:E63,"選必",G49:G63)</f>
        <v>0</v>
      </c>
      <c r="J64" s="96">
        <f>SUMIF(E49:E63,"選択",G49:G63)</f>
        <v>816</v>
      </c>
      <c r="K64" s="4"/>
      <c r="L64" s="4"/>
      <c r="M64" s="5">
        <f t="shared" ref="M64:R64" si="20">SUM(M49:M63)</f>
        <v>20</v>
      </c>
      <c r="N64" s="5">
        <f t="shared" si="20"/>
        <v>20</v>
      </c>
      <c r="O64" s="5">
        <f t="shared" si="20"/>
        <v>20</v>
      </c>
      <c r="P64" s="5">
        <f t="shared" si="20"/>
        <v>20</v>
      </c>
      <c r="Q64" s="5">
        <f t="shared" si="20"/>
        <v>0</v>
      </c>
      <c r="R64" s="5">
        <f t="shared" si="20"/>
        <v>38</v>
      </c>
      <c r="S64" s="6"/>
    </row>
    <row r="65" spans="2:19" s="128" customFormat="1" ht="16.5" customHeight="1">
      <c r="B65" s="362" t="s">
        <v>40</v>
      </c>
      <c r="C65" s="19" t="s">
        <v>36</v>
      </c>
      <c r="D65" s="142" t="s">
        <v>93</v>
      </c>
      <c r="E65" s="89" t="s">
        <v>27</v>
      </c>
      <c r="F65" s="30">
        <f>SUM(M65:Q65)*$F$1</f>
        <v>64</v>
      </c>
      <c r="G65" s="30">
        <f>F65</f>
        <v>64</v>
      </c>
      <c r="H65" s="29" t="s">
        <v>1</v>
      </c>
      <c r="I65" s="20"/>
      <c r="J65" s="20" t="s">
        <v>1</v>
      </c>
      <c r="K65" s="29"/>
      <c r="L65" s="29"/>
      <c r="M65" s="30">
        <v>2</v>
      </c>
      <c r="N65" s="30">
        <v>2</v>
      </c>
      <c r="O65" s="30">
        <v>2</v>
      </c>
      <c r="P65" s="30">
        <v>2</v>
      </c>
      <c r="Q65" s="30">
        <v>0</v>
      </c>
      <c r="R65" s="106">
        <f>F65/$F$2/2</f>
        <v>2</v>
      </c>
    </row>
    <row r="66" spans="2:19" ht="16.5" customHeight="1">
      <c r="B66" s="360"/>
      <c r="C66" s="43" t="s">
        <v>346</v>
      </c>
      <c r="D66" s="143" t="s">
        <v>89</v>
      </c>
      <c r="E66" s="91" t="s">
        <v>39</v>
      </c>
      <c r="F66" s="26">
        <f>SUM(M66:Q66)*$F$1</f>
        <v>32</v>
      </c>
      <c r="G66" s="26">
        <f>F66</f>
        <v>32</v>
      </c>
      <c r="H66" s="25" t="s">
        <v>1</v>
      </c>
      <c r="I66" s="25"/>
      <c r="J66" s="25" t="s">
        <v>1</v>
      </c>
      <c r="K66" s="45"/>
      <c r="L66" s="45"/>
      <c r="M66" s="46">
        <v>2</v>
      </c>
      <c r="N66" s="46">
        <v>2</v>
      </c>
      <c r="O66" s="46">
        <v>0</v>
      </c>
      <c r="P66" s="46">
        <v>0</v>
      </c>
      <c r="Q66" s="46">
        <v>0</v>
      </c>
      <c r="R66" s="24">
        <f>F66/$F$2</f>
        <v>2</v>
      </c>
    </row>
    <row r="67" spans="2:19" ht="16.5" customHeight="1">
      <c r="B67" s="360"/>
      <c r="C67" s="43" t="s">
        <v>215</v>
      </c>
      <c r="D67" s="143" t="s">
        <v>93</v>
      </c>
      <c r="E67" s="91" t="s">
        <v>39</v>
      </c>
      <c r="F67" s="26">
        <f>SUM(M67:Q67)*$F$1</f>
        <v>32</v>
      </c>
      <c r="G67" s="26">
        <f>F67</f>
        <v>32</v>
      </c>
      <c r="H67" s="25" t="s">
        <v>1</v>
      </c>
      <c r="I67" s="25"/>
      <c r="J67" s="25" t="s">
        <v>1</v>
      </c>
      <c r="K67" s="25"/>
      <c r="L67" s="25"/>
      <c r="M67" s="26">
        <v>0</v>
      </c>
      <c r="N67" s="26">
        <v>0</v>
      </c>
      <c r="O67" s="26">
        <v>2</v>
      </c>
      <c r="P67" s="26">
        <v>2</v>
      </c>
      <c r="Q67" s="26">
        <v>0</v>
      </c>
      <c r="R67" s="24">
        <f>F67/$F$2</f>
        <v>2</v>
      </c>
    </row>
    <row r="68" spans="2:19" ht="16.5" customHeight="1">
      <c r="B68" s="360"/>
      <c r="C68" s="43" t="s">
        <v>172</v>
      </c>
      <c r="D68" s="143" t="s">
        <v>93</v>
      </c>
      <c r="E68" s="91" t="s">
        <v>39</v>
      </c>
      <c r="F68" s="26">
        <f t="shared" ref="F68:F76" si="21">SUM(M68:Q68)*$F$1</f>
        <v>32</v>
      </c>
      <c r="G68" s="26">
        <f t="shared" ref="G68:G76" si="22">F68</f>
        <v>32</v>
      </c>
      <c r="H68" s="44" t="s">
        <v>1</v>
      </c>
      <c r="I68" s="44"/>
      <c r="J68" s="23" t="s">
        <v>1</v>
      </c>
      <c r="K68" s="25"/>
      <c r="L68" s="45"/>
      <c r="M68" s="46">
        <v>2</v>
      </c>
      <c r="N68" s="46">
        <v>2</v>
      </c>
      <c r="O68" s="46">
        <v>0</v>
      </c>
      <c r="P68" s="46">
        <v>0</v>
      </c>
      <c r="Q68" s="46">
        <v>0</v>
      </c>
      <c r="R68" s="24">
        <f t="shared" ref="R68:R78" si="23">F68/$F$2</f>
        <v>2</v>
      </c>
    </row>
    <row r="69" spans="2:19" ht="16.5" customHeight="1">
      <c r="B69" s="360"/>
      <c r="C69" s="43" t="s">
        <v>173</v>
      </c>
      <c r="D69" s="143" t="s">
        <v>93</v>
      </c>
      <c r="E69" s="91" t="s">
        <v>39</v>
      </c>
      <c r="F69" s="26">
        <f t="shared" si="21"/>
        <v>32</v>
      </c>
      <c r="G69" s="26">
        <f t="shared" si="22"/>
        <v>32</v>
      </c>
      <c r="H69" s="44" t="s">
        <v>1</v>
      </c>
      <c r="I69" s="44"/>
      <c r="J69" s="23" t="s">
        <v>1</v>
      </c>
      <c r="K69" s="25"/>
      <c r="L69" s="45"/>
      <c r="M69" s="46">
        <v>0</v>
      </c>
      <c r="N69" s="46">
        <v>0</v>
      </c>
      <c r="O69" s="46">
        <v>2</v>
      </c>
      <c r="P69" s="46">
        <v>2</v>
      </c>
      <c r="Q69" s="46">
        <v>0</v>
      </c>
      <c r="R69" s="24">
        <f t="shared" si="23"/>
        <v>2</v>
      </c>
    </row>
    <row r="70" spans="2:19" ht="16.5" customHeight="1">
      <c r="B70" s="360"/>
      <c r="C70" s="43" t="s">
        <v>191</v>
      </c>
      <c r="D70" s="143" t="s">
        <v>93</v>
      </c>
      <c r="E70" s="91" t="s">
        <v>39</v>
      </c>
      <c r="F70" s="26">
        <f t="shared" si="21"/>
        <v>32</v>
      </c>
      <c r="G70" s="26">
        <f t="shared" si="22"/>
        <v>32</v>
      </c>
      <c r="H70" s="44" t="s">
        <v>1</v>
      </c>
      <c r="I70" s="44"/>
      <c r="J70" s="23" t="s">
        <v>1</v>
      </c>
      <c r="K70" s="25"/>
      <c r="L70" s="45"/>
      <c r="M70" s="46">
        <v>2</v>
      </c>
      <c r="N70" s="46">
        <v>2</v>
      </c>
      <c r="O70" s="46">
        <v>0</v>
      </c>
      <c r="P70" s="46">
        <v>0</v>
      </c>
      <c r="Q70" s="46">
        <v>0</v>
      </c>
      <c r="R70" s="24">
        <f t="shared" si="23"/>
        <v>2</v>
      </c>
    </row>
    <row r="71" spans="2:19" ht="16.5" customHeight="1">
      <c r="B71" s="360"/>
      <c r="C71" s="43" t="s">
        <v>216</v>
      </c>
      <c r="D71" s="143" t="s">
        <v>93</v>
      </c>
      <c r="E71" s="91" t="s">
        <v>39</v>
      </c>
      <c r="F71" s="26">
        <f t="shared" si="21"/>
        <v>32</v>
      </c>
      <c r="G71" s="26">
        <f t="shared" si="22"/>
        <v>32</v>
      </c>
      <c r="H71" s="44" t="s">
        <v>1</v>
      </c>
      <c r="I71" s="44"/>
      <c r="J71" s="23" t="s">
        <v>1</v>
      </c>
      <c r="K71" s="25"/>
      <c r="L71" s="45"/>
      <c r="M71" s="46">
        <v>0</v>
      </c>
      <c r="N71" s="46">
        <v>0</v>
      </c>
      <c r="O71" s="46">
        <v>2</v>
      </c>
      <c r="P71" s="46">
        <v>2</v>
      </c>
      <c r="Q71" s="46">
        <v>0</v>
      </c>
      <c r="R71" s="24">
        <f t="shared" si="23"/>
        <v>2</v>
      </c>
    </row>
    <row r="72" spans="2:19" ht="16.5" customHeight="1" thickBot="1">
      <c r="B72" s="360"/>
      <c r="C72" s="141" t="s">
        <v>175</v>
      </c>
      <c r="D72" s="148" t="s">
        <v>93</v>
      </c>
      <c r="E72" s="149" t="s">
        <v>28</v>
      </c>
      <c r="F72" s="109">
        <f t="shared" si="21"/>
        <v>64</v>
      </c>
      <c r="G72" s="109">
        <f t="shared" si="22"/>
        <v>64</v>
      </c>
      <c r="H72" s="151" t="s">
        <v>1</v>
      </c>
      <c r="I72" s="151"/>
      <c r="J72" s="108" t="s">
        <v>1</v>
      </c>
      <c r="K72" s="86"/>
      <c r="L72" s="85"/>
      <c r="M72" s="87">
        <v>2</v>
      </c>
      <c r="N72" s="87">
        <v>2</v>
      </c>
      <c r="O72" s="87">
        <v>2</v>
      </c>
      <c r="P72" s="87">
        <v>2</v>
      </c>
      <c r="Q72" s="87">
        <v>0</v>
      </c>
      <c r="R72" s="150">
        <f t="shared" si="23"/>
        <v>4</v>
      </c>
    </row>
    <row r="73" spans="2:19" ht="16.5" customHeight="1">
      <c r="B73" s="360"/>
      <c r="C73" s="19" t="s">
        <v>181</v>
      </c>
      <c r="D73" s="142" t="s">
        <v>94</v>
      </c>
      <c r="E73" s="153" t="s">
        <v>39</v>
      </c>
      <c r="F73" s="30">
        <f t="shared" si="21"/>
        <v>64</v>
      </c>
      <c r="G73" s="156">
        <f>F73*$F$3</f>
        <v>192</v>
      </c>
      <c r="H73" s="20"/>
      <c r="I73" s="20" t="s">
        <v>1</v>
      </c>
      <c r="J73" s="20" t="s">
        <v>1</v>
      </c>
      <c r="K73" s="29"/>
      <c r="L73" s="29"/>
      <c r="M73" s="30">
        <v>4</v>
      </c>
      <c r="N73" s="30">
        <v>4</v>
      </c>
      <c r="O73" s="30">
        <v>0</v>
      </c>
      <c r="P73" s="30">
        <v>0</v>
      </c>
      <c r="Q73" s="30">
        <v>0</v>
      </c>
      <c r="R73" s="21">
        <f t="shared" si="23"/>
        <v>4</v>
      </c>
    </row>
    <row r="74" spans="2:19" ht="16.5" customHeight="1">
      <c r="B74" s="360"/>
      <c r="C74" s="43" t="s">
        <v>182</v>
      </c>
      <c r="D74" s="143" t="s">
        <v>94</v>
      </c>
      <c r="E74" s="91" t="s">
        <v>39</v>
      </c>
      <c r="F74" s="26">
        <f t="shared" si="21"/>
        <v>64</v>
      </c>
      <c r="G74" s="84">
        <f>F74*$F$3</f>
        <v>192</v>
      </c>
      <c r="H74" s="44"/>
      <c r="I74" s="44" t="s">
        <v>1</v>
      </c>
      <c r="J74" s="23" t="s">
        <v>1</v>
      </c>
      <c r="K74" s="25"/>
      <c r="L74" s="45"/>
      <c r="M74" s="46">
        <v>0</v>
      </c>
      <c r="N74" s="46">
        <v>0</v>
      </c>
      <c r="O74" s="46">
        <v>4</v>
      </c>
      <c r="P74" s="46">
        <v>4</v>
      </c>
      <c r="Q74" s="46">
        <v>0</v>
      </c>
      <c r="R74" s="24">
        <f t="shared" si="23"/>
        <v>4</v>
      </c>
    </row>
    <row r="75" spans="2:19" ht="16.5" customHeight="1">
      <c r="B75" s="360"/>
      <c r="C75" s="22" t="s">
        <v>349</v>
      </c>
      <c r="D75" s="143" t="s">
        <v>94</v>
      </c>
      <c r="E75" s="91" t="s">
        <v>39</v>
      </c>
      <c r="F75" s="26">
        <f t="shared" si="21"/>
        <v>32</v>
      </c>
      <c r="G75" s="26">
        <f t="shared" si="22"/>
        <v>32</v>
      </c>
      <c r="H75" s="44"/>
      <c r="I75" s="44" t="s">
        <v>1</v>
      </c>
      <c r="J75" s="23" t="s">
        <v>1</v>
      </c>
      <c r="K75" s="25"/>
      <c r="L75" s="45"/>
      <c r="M75" s="46">
        <v>4</v>
      </c>
      <c r="N75" s="46">
        <v>0</v>
      </c>
      <c r="O75" s="46">
        <v>0</v>
      </c>
      <c r="P75" s="46">
        <v>0</v>
      </c>
      <c r="Q75" s="46">
        <v>0</v>
      </c>
      <c r="R75" s="24">
        <f t="shared" si="23"/>
        <v>2</v>
      </c>
    </row>
    <row r="76" spans="2:19" ht="16.5" customHeight="1">
      <c r="B76" s="360"/>
      <c r="C76" s="22" t="s">
        <v>101</v>
      </c>
      <c r="D76" s="143" t="s">
        <v>94</v>
      </c>
      <c r="E76" s="90" t="s">
        <v>28</v>
      </c>
      <c r="F76" s="26">
        <f t="shared" si="21"/>
        <v>96</v>
      </c>
      <c r="G76" s="26">
        <f t="shared" si="22"/>
        <v>96</v>
      </c>
      <c r="H76" s="44"/>
      <c r="I76" s="44" t="s">
        <v>1</v>
      </c>
      <c r="J76" s="23" t="s">
        <v>1</v>
      </c>
      <c r="K76" s="25"/>
      <c r="L76" s="45"/>
      <c r="M76" s="46">
        <v>0</v>
      </c>
      <c r="N76" s="46">
        <v>4</v>
      </c>
      <c r="O76" s="46">
        <v>4</v>
      </c>
      <c r="P76" s="46">
        <v>4</v>
      </c>
      <c r="Q76" s="46">
        <v>0</v>
      </c>
      <c r="R76" s="24">
        <f t="shared" si="23"/>
        <v>6</v>
      </c>
    </row>
    <row r="77" spans="2:19" ht="16.5" customHeight="1">
      <c r="B77" s="360"/>
      <c r="C77" s="22" t="s">
        <v>178</v>
      </c>
      <c r="D77" s="143" t="s">
        <v>94</v>
      </c>
      <c r="E77" s="91" t="s">
        <v>39</v>
      </c>
      <c r="F77" s="26">
        <f t="shared" ref="F77:F78" si="24">SUM(M77:Q77)*$F$1</f>
        <v>32</v>
      </c>
      <c r="G77" s="26">
        <f t="shared" ref="G77:G78" si="25">F77</f>
        <v>32</v>
      </c>
      <c r="H77" s="44"/>
      <c r="I77" s="44" t="s">
        <v>1</v>
      </c>
      <c r="J77" s="23" t="s">
        <v>1</v>
      </c>
      <c r="K77" s="25"/>
      <c r="L77" s="45"/>
      <c r="M77" s="46">
        <v>2</v>
      </c>
      <c r="N77" s="46">
        <v>2</v>
      </c>
      <c r="O77" s="46">
        <v>0</v>
      </c>
      <c r="P77" s="46">
        <v>0</v>
      </c>
      <c r="Q77" s="46">
        <v>0</v>
      </c>
      <c r="R77" s="24">
        <f t="shared" si="23"/>
        <v>2</v>
      </c>
    </row>
    <row r="78" spans="2:19" ht="16.5" customHeight="1" thickBot="1">
      <c r="B78" s="360"/>
      <c r="C78" s="27" t="s">
        <v>87</v>
      </c>
      <c r="D78" s="158" t="s">
        <v>94</v>
      </c>
      <c r="E78" s="184" t="s">
        <v>39</v>
      </c>
      <c r="F78" s="32">
        <f t="shared" si="24"/>
        <v>32</v>
      </c>
      <c r="G78" s="32">
        <f t="shared" si="25"/>
        <v>32</v>
      </c>
      <c r="H78" s="159"/>
      <c r="I78" s="28" t="s">
        <v>1</v>
      </c>
      <c r="J78" s="28" t="s">
        <v>1</v>
      </c>
      <c r="K78" s="31"/>
      <c r="L78" s="159"/>
      <c r="M78" s="160">
        <v>0</v>
      </c>
      <c r="N78" s="160">
        <v>0</v>
      </c>
      <c r="O78" s="160">
        <v>2</v>
      </c>
      <c r="P78" s="160">
        <v>2</v>
      </c>
      <c r="Q78" s="160">
        <v>0</v>
      </c>
      <c r="R78" s="154">
        <f t="shared" si="23"/>
        <v>2</v>
      </c>
      <c r="S78" s="6"/>
    </row>
    <row r="79" spans="2:19" ht="16.5" customHeight="1" thickBot="1">
      <c r="B79" s="361"/>
      <c r="C79" s="17" t="s">
        <v>11</v>
      </c>
      <c r="D79" s="17"/>
      <c r="E79" s="4"/>
      <c r="F79" s="11">
        <f>SUM(F65:F78)</f>
        <v>640</v>
      </c>
      <c r="G79" s="11">
        <f>SUM(G65:G78)</f>
        <v>896</v>
      </c>
      <c r="H79" s="94">
        <f>SUMIF(E65:E78,"必須",G65:G78)</f>
        <v>224</v>
      </c>
      <c r="I79" s="95">
        <f>SUMIF(E65:E78,"選必",G65:G78)</f>
        <v>0</v>
      </c>
      <c r="J79" s="96">
        <f>SUMIF(E65:E78,"選択",G65:G78)</f>
        <v>672</v>
      </c>
      <c r="K79" s="12"/>
      <c r="L79" s="12"/>
      <c r="M79" s="11">
        <f t="shared" ref="M79:R79" si="26">SUM(M65:M78)</f>
        <v>20</v>
      </c>
      <c r="N79" s="11">
        <f t="shared" si="26"/>
        <v>20</v>
      </c>
      <c r="O79" s="11">
        <f t="shared" si="26"/>
        <v>20</v>
      </c>
      <c r="P79" s="11">
        <f t="shared" si="26"/>
        <v>20</v>
      </c>
      <c r="Q79" s="11">
        <f t="shared" si="26"/>
        <v>0</v>
      </c>
      <c r="R79" s="11">
        <f t="shared" si="26"/>
        <v>38</v>
      </c>
      <c r="S79" s="6"/>
    </row>
    <row r="80" spans="2:19" s="128" customFormat="1" ht="16.5" customHeight="1">
      <c r="B80" s="357" t="s">
        <v>42</v>
      </c>
      <c r="C80" s="19" t="s">
        <v>36</v>
      </c>
      <c r="D80" s="143" t="s">
        <v>93</v>
      </c>
      <c r="E80" s="89" t="s">
        <v>47</v>
      </c>
      <c r="F80" s="30">
        <f>SUM(M80:Q80)*$F$1</f>
        <v>64</v>
      </c>
      <c r="G80" s="26">
        <f t="shared" ref="G80:G88" si="27">F80</f>
        <v>64</v>
      </c>
      <c r="H80" s="29" t="s">
        <v>1</v>
      </c>
      <c r="I80" s="20"/>
      <c r="J80" s="20" t="s">
        <v>1</v>
      </c>
      <c r="K80" s="29"/>
      <c r="L80" s="29"/>
      <c r="M80" s="30">
        <v>2</v>
      </c>
      <c r="N80" s="30">
        <v>2</v>
      </c>
      <c r="O80" s="30">
        <v>2</v>
      </c>
      <c r="P80" s="30">
        <v>2</v>
      </c>
      <c r="Q80" s="30">
        <v>0</v>
      </c>
      <c r="R80" s="106">
        <f>F80/$F$2/2</f>
        <v>2</v>
      </c>
    </row>
    <row r="81" spans="2:19" ht="16.5" customHeight="1">
      <c r="B81" s="358"/>
      <c r="C81" s="43" t="s">
        <v>348</v>
      </c>
      <c r="D81" s="143" t="s">
        <v>89</v>
      </c>
      <c r="E81" s="91" t="s">
        <v>39</v>
      </c>
      <c r="F81" s="26">
        <f>SUM(M81:Q81)*$F$1</f>
        <v>32</v>
      </c>
      <c r="G81" s="26">
        <f t="shared" ref="G81" si="28">F81</f>
        <v>32</v>
      </c>
      <c r="H81" s="25" t="s">
        <v>1</v>
      </c>
      <c r="I81" s="25"/>
      <c r="J81" s="25" t="s">
        <v>1</v>
      </c>
      <c r="K81" s="45"/>
      <c r="L81" s="45"/>
      <c r="M81" s="46">
        <v>2</v>
      </c>
      <c r="N81" s="46">
        <v>2</v>
      </c>
      <c r="O81" s="46">
        <v>0</v>
      </c>
      <c r="P81" s="46">
        <v>0</v>
      </c>
      <c r="Q81" s="46">
        <v>0</v>
      </c>
      <c r="R81" s="24">
        <f>F81/$F$2</f>
        <v>2</v>
      </c>
    </row>
    <row r="82" spans="2:19" ht="16.5" customHeight="1">
      <c r="B82" s="358"/>
      <c r="C82" s="43" t="s">
        <v>217</v>
      </c>
      <c r="D82" s="143" t="s">
        <v>93</v>
      </c>
      <c r="E82" s="91" t="s">
        <v>39</v>
      </c>
      <c r="F82" s="26">
        <f>SUM(M82:Q82)*$F$1</f>
        <v>32</v>
      </c>
      <c r="G82" s="26">
        <f t="shared" si="27"/>
        <v>32</v>
      </c>
      <c r="H82" s="25" t="s">
        <v>1</v>
      </c>
      <c r="I82" s="25"/>
      <c r="J82" s="25" t="s">
        <v>1</v>
      </c>
      <c r="K82" s="25"/>
      <c r="L82" s="25"/>
      <c r="M82" s="26">
        <v>0</v>
      </c>
      <c r="N82" s="26">
        <v>0</v>
      </c>
      <c r="O82" s="26">
        <v>2</v>
      </c>
      <c r="P82" s="26">
        <v>2</v>
      </c>
      <c r="Q82" s="26">
        <v>0</v>
      </c>
      <c r="R82" s="24">
        <f>F82/$F$2</f>
        <v>2</v>
      </c>
    </row>
    <row r="83" spans="2:19" ht="16.5" customHeight="1">
      <c r="B83" s="358"/>
      <c r="C83" s="43" t="s">
        <v>114</v>
      </c>
      <c r="D83" s="143" t="s">
        <v>89</v>
      </c>
      <c r="E83" s="91" t="s">
        <v>39</v>
      </c>
      <c r="F83" s="26">
        <f>SUM(M83:Q83)*$F$1</f>
        <v>64</v>
      </c>
      <c r="G83" s="26">
        <f t="shared" ref="G83" si="29">F83</f>
        <v>64</v>
      </c>
      <c r="H83" s="45" t="s">
        <v>1</v>
      </c>
      <c r="I83" s="45"/>
      <c r="J83" s="25" t="s">
        <v>1</v>
      </c>
      <c r="K83" s="45"/>
      <c r="L83" s="45"/>
      <c r="M83" s="46">
        <v>2</v>
      </c>
      <c r="N83" s="46">
        <v>2</v>
      </c>
      <c r="O83" s="46">
        <v>2</v>
      </c>
      <c r="P83" s="46">
        <v>2</v>
      </c>
      <c r="Q83" s="46">
        <v>0</v>
      </c>
      <c r="R83" s="24">
        <f>F83/$F$2</f>
        <v>4</v>
      </c>
    </row>
    <row r="84" spans="2:19" ht="16.5" customHeight="1" thickBot="1">
      <c r="B84" s="358"/>
      <c r="C84" s="141" t="s">
        <v>379</v>
      </c>
      <c r="D84" s="148" t="s">
        <v>93</v>
      </c>
      <c r="E84" s="184" t="s">
        <v>39</v>
      </c>
      <c r="F84" s="109">
        <f t="shared" ref="F84:F88" si="30">SUM(M84:Q84)*$F$1</f>
        <v>64</v>
      </c>
      <c r="G84" s="109">
        <f t="shared" si="27"/>
        <v>64</v>
      </c>
      <c r="H84" s="85" t="s">
        <v>1</v>
      </c>
      <c r="I84" s="85"/>
      <c r="J84" s="85" t="s">
        <v>1</v>
      </c>
      <c r="K84" s="85"/>
      <c r="L84" s="85"/>
      <c r="M84" s="87">
        <v>2</v>
      </c>
      <c r="N84" s="87">
        <v>2</v>
      </c>
      <c r="O84" s="87">
        <v>2</v>
      </c>
      <c r="P84" s="87">
        <v>2</v>
      </c>
      <c r="Q84" s="87">
        <v>0</v>
      </c>
      <c r="R84" s="150">
        <f t="shared" ref="R84:R88" si="31">F84/$F$2</f>
        <v>4</v>
      </c>
    </row>
    <row r="85" spans="2:19" ht="16.5" customHeight="1">
      <c r="B85" s="358"/>
      <c r="C85" s="19" t="s">
        <v>218</v>
      </c>
      <c r="D85" s="142" t="s">
        <v>94</v>
      </c>
      <c r="E85" s="92" t="s">
        <v>39</v>
      </c>
      <c r="F85" s="30">
        <f t="shared" si="30"/>
        <v>64</v>
      </c>
      <c r="G85" s="156">
        <f>F85*$F$3</f>
        <v>192</v>
      </c>
      <c r="H85" s="29"/>
      <c r="I85" s="29" t="s">
        <v>1</v>
      </c>
      <c r="J85" s="29" t="s">
        <v>1</v>
      </c>
      <c r="K85" s="29"/>
      <c r="L85" s="29"/>
      <c r="M85" s="30">
        <v>4</v>
      </c>
      <c r="N85" s="30">
        <v>4</v>
      </c>
      <c r="O85" s="30">
        <v>0</v>
      </c>
      <c r="P85" s="30">
        <v>0</v>
      </c>
      <c r="Q85" s="30">
        <v>0</v>
      </c>
      <c r="R85" s="21">
        <f t="shared" si="31"/>
        <v>4</v>
      </c>
    </row>
    <row r="86" spans="2:19" ht="16.5" customHeight="1">
      <c r="B86" s="358"/>
      <c r="C86" s="43" t="s">
        <v>219</v>
      </c>
      <c r="D86" s="143" t="s">
        <v>94</v>
      </c>
      <c r="E86" s="91" t="s">
        <v>39</v>
      </c>
      <c r="F86" s="26">
        <f t="shared" si="30"/>
        <v>64</v>
      </c>
      <c r="G86" s="84">
        <f>F86*$F$3</f>
        <v>192</v>
      </c>
      <c r="H86" s="45"/>
      <c r="I86" s="45" t="s">
        <v>1</v>
      </c>
      <c r="J86" s="45" t="s">
        <v>1</v>
      </c>
      <c r="K86" s="45"/>
      <c r="L86" s="45"/>
      <c r="M86" s="46">
        <v>0</v>
      </c>
      <c r="N86" s="46">
        <v>0</v>
      </c>
      <c r="O86" s="46">
        <v>4</v>
      </c>
      <c r="P86" s="46">
        <v>4</v>
      </c>
      <c r="Q86" s="46">
        <v>0</v>
      </c>
      <c r="R86" s="24">
        <f t="shared" si="31"/>
        <v>4</v>
      </c>
    </row>
    <row r="87" spans="2:19" ht="16.5" customHeight="1">
      <c r="B87" s="358"/>
      <c r="C87" s="22" t="s">
        <v>104</v>
      </c>
      <c r="D87" s="143" t="s">
        <v>94</v>
      </c>
      <c r="E87" s="91" t="s">
        <v>39</v>
      </c>
      <c r="F87" s="26">
        <f t="shared" si="30"/>
        <v>64</v>
      </c>
      <c r="G87" s="26">
        <f t="shared" si="27"/>
        <v>64</v>
      </c>
      <c r="H87" s="45"/>
      <c r="I87" s="45" t="s">
        <v>1</v>
      </c>
      <c r="J87" s="45" t="s">
        <v>1</v>
      </c>
      <c r="K87" s="45"/>
      <c r="L87" s="45"/>
      <c r="M87" s="46">
        <v>4</v>
      </c>
      <c r="N87" s="46">
        <v>4</v>
      </c>
      <c r="O87" s="46">
        <v>0</v>
      </c>
      <c r="P87" s="46">
        <v>0</v>
      </c>
      <c r="Q87" s="46">
        <v>0</v>
      </c>
      <c r="R87" s="24">
        <f t="shared" si="31"/>
        <v>4</v>
      </c>
    </row>
    <row r="88" spans="2:19" ht="16.5" customHeight="1">
      <c r="B88" s="358"/>
      <c r="C88" s="22" t="s">
        <v>107</v>
      </c>
      <c r="D88" s="143" t="s">
        <v>94</v>
      </c>
      <c r="E88" s="91" t="s">
        <v>39</v>
      </c>
      <c r="F88" s="26">
        <f t="shared" si="30"/>
        <v>64</v>
      </c>
      <c r="G88" s="26">
        <f t="shared" si="27"/>
        <v>64</v>
      </c>
      <c r="H88" s="45"/>
      <c r="I88" s="45" t="s">
        <v>1</v>
      </c>
      <c r="J88" s="45" t="s">
        <v>1</v>
      </c>
      <c r="K88" s="45"/>
      <c r="L88" s="45"/>
      <c r="M88" s="46">
        <v>4</v>
      </c>
      <c r="N88" s="46">
        <v>4</v>
      </c>
      <c r="O88" s="46">
        <v>0</v>
      </c>
      <c r="P88" s="46">
        <v>0</v>
      </c>
      <c r="Q88" s="46">
        <v>0</v>
      </c>
      <c r="R88" s="24">
        <f t="shared" si="31"/>
        <v>4</v>
      </c>
    </row>
    <row r="89" spans="2:19" ht="16.5" customHeight="1" thickBot="1">
      <c r="B89" s="358"/>
      <c r="C89" s="27" t="s">
        <v>106</v>
      </c>
      <c r="D89" s="161" t="s">
        <v>94</v>
      </c>
      <c r="E89" s="184" t="s">
        <v>39</v>
      </c>
      <c r="F89" s="32">
        <f t="shared" ref="F89" si="32">SUM(M89:Q89)*$F$1</f>
        <v>128</v>
      </c>
      <c r="G89" s="32">
        <f t="shared" ref="G89" si="33">F89</f>
        <v>128</v>
      </c>
      <c r="H89" s="159"/>
      <c r="I89" s="159" t="s">
        <v>1</v>
      </c>
      <c r="J89" s="159" t="s">
        <v>1</v>
      </c>
      <c r="K89" s="159"/>
      <c r="L89" s="159"/>
      <c r="M89" s="160">
        <v>0</v>
      </c>
      <c r="N89" s="160">
        <v>0</v>
      </c>
      <c r="O89" s="160">
        <v>8</v>
      </c>
      <c r="P89" s="160">
        <v>8</v>
      </c>
      <c r="Q89" s="160">
        <v>0</v>
      </c>
      <c r="R89" s="154">
        <f>F89/$F$2</f>
        <v>8</v>
      </c>
      <c r="S89" s="6"/>
    </row>
    <row r="90" spans="2:19" ht="16.5" customHeight="1" thickBot="1">
      <c r="B90" s="359"/>
      <c r="C90" s="33" t="s">
        <v>11</v>
      </c>
      <c r="D90" s="33"/>
      <c r="E90" s="5"/>
      <c r="F90" s="11">
        <f>SUM(F80:F89)</f>
        <v>640</v>
      </c>
      <c r="G90" s="11">
        <f>SUM(G80:G89)</f>
        <v>896</v>
      </c>
      <c r="H90" s="94">
        <f>SUMIF(E80:E89,"必須",G80:G89)</f>
        <v>64</v>
      </c>
      <c r="I90" s="95">
        <f>SUMIF(E80:E89,"選必",G80:G89)</f>
        <v>0</v>
      </c>
      <c r="J90" s="96">
        <f>SUMIF(E80:E89,"選択",G80:G89)</f>
        <v>832</v>
      </c>
      <c r="K90" s="12"/>
      <c r="L90" s="12"/>
      <c r="M90" s="11">
        <f t="shared" ref="M90:R90" si="34">SUM(M80:M89)</f>
        <v>20</v>
      </c>
      <c r="N90" s="11">
        <f t="shared" si="34"/>
        <v>20</v>
      </c>
      <c r="O90" s="11">
        <f t="shared" si="34"/>
        <v>20</v>
      </c>
      <c r="P90" s="11">
        <f t="shared" si="34"/>
        <v>20</v>
      </c>
      <c r="Q90" s="11">
        <f t="shared" si="34"/>
        <v>0</v>
      </c>
      <c r="R90" s="11">
        <f t="shared" si="34"/>
        <v>38</v>
      </c>
      <c r="S90" s="6"/>
    </row>
    <row r="91" spans="2:19" ht="16.5" customHeight="1" thickBot="1">
      <c r="B91" s="55"/>
      <c r="C91" s="48"/>
      <c r="D91" s="48"/>
      <c r="E91" s="13"/>
      <c r="F91" s="13"/>
      <c r="G91" s="13"/>
      <c r="H91" s="47"/>
      <c r="I91" s="47"/>
      <c r="J91" s="47"/>
      <c r="K91" s="47"/>
      <c r="L91" s="47"/>
      <c r="M91" s="13"/>
      <c r="N91" s="13"/>
      <c r="O91" s="13"/>
      <c r="P91" s="13"/>
      <c r="Q91" s="13"/>
      <c r="R91" s="13"/>
    </row>
    <row r="92" spans="2:19" ht="16.5" customHeight="1" thickBot="1">
      <c r="C92" s="35"/>
      <c r="D92" s="35"/>
      <c r="E92" s="34"/>
      <c r="F92" s="34"/>
      <c r="G92" s="34"/>
      <c r="H92" s="34"/>
      <c r="I92" s="4" t="s">
        <v>12</v>
      </c>
      <c r="J92" s="372" t="s">
        <v>8</v>
      </c>
      <c r="K92" s="373"/>
      <c r="L92" s="374" t="s">
        <v>45</v>
      </c>
      <c r="M92" s="375"/>
      <c r="N92" s="83" t="s">
        <v>46</v>
      </c>
      <c r="O92" s="70"/>
      <c r="P92" s="72"/>
      <c r="Q92" s="71"/>
      <c r="R92" s="72"/>
    </row>
    <row r="93" spans="2:19" ht="16.5" customHeight="1">
      <c r="B93" s="6"/>
      <c r="C93" s="35"/>
      <c r="D93" s="35"/>
      <c r="E93" s="14"/>
      <c r="F93" s="18"/>
      <c r="G93" s="18"/>
      <c r="H93" s="34"/>
      <c r="I93" s="7" t="s">
        <v>13</v>
      </c>
      <c r="J93" s="37">
        <f>SUMIF(H49:H63,"○",G49:G63)</f>
        <v>304</v>
      </c>
      <c r="K93" s="38">
        <f>J93/N93</f>
        <v>0.3392857142857143</v>
      </c>
      <c r="L93" s="61">
        <f>SUMIF(I49:I63,"○",G49:G63)</f>
        <v>592</v>
      </c>
      <c r="M93" s="62">
        <f>L93/N93</f>
        <v>0.6607142857142857</v>
      </c>
      <c r="N93" s="69">
        <f>G64</f>
        <v>896</v>
      </c>
      <c r="O93" s="73"/>
      <c r="P93" s="75"/>
      <c r="Q93" s="74"/>
      <c r="R93" s="75"/>
    </row>
    <row r="94" spans="2:19" ht="16.5" customHeight="1">
      <c r="C94" s="35"/>
      <c r="D94" s="35"/>
      <c r="E94" s="14"/>
      <c r="F94" s="18"/>
      <c r="G94" s="18"/>
      <c r="H94" s="34"/>
      <c r="I94" s="8" t="s">
        <v>14</v>
      </c>
      <c r="J94" s="39">
        <f>SUMIF(H65:H78,"○",G65:G78)</f>
        <v>320</v>
      </c>
      <c r="K94" s="40">
        <f>J94/N94</f>
        <v>0.35714285714285715</v>
      </c>
      <c r="L94" s="63">
        <f>SUMIF(I65:I78,"○",G65:G78)</f>
        <v>576</v>
      </c>
      <c r="M94" s="64">
        <f>L94/N94</f>
        <v>0.6428571428571429</v>
      </c>
      <c r="N94" s="39">
        <f>G79</f>
        <v>896</v>
      </c>
      <c r="O94" s="73"/>
      <c r="P94" s="75"/>
      <c r="Q94" s="74"/>
      <c r="R94" s="75"/>
    </row>
    <row r="95" spans="2:19" ht="16.5" customHeight="1" thickBot="1">
      <c r="C95" s="35"/>
      <c r="D95" s="35"/>
      <c r="E95" s="14"/>
      <c r="F95" s="18"/>
      <c r="G95" s="18"/>
      <c r="H95" s="34"/>
      <c r="I95" s="9" t="s">
        <v>17</v>
      </c>
      <c r="J95" s="41">
        <f>SUMIF(H80:H89,"○",G80:G89)</f>
        <v>256</v>
      </c>
      <c r="K95" s="42">
        <f>J95/N95</f>
        <v>0.2857142857142857</v>
      </c>
      <c r="L95" s="65">
        <f>SUMIF(I80:I89,"○",G80:G89)</f>
        <v>640</v>
      </c>
      <c r="M95" s="66">
        <f>L95/N95</f>
        <v>0.7142857142857143</v>
      </c>
      <c r="N95" s="41">
        <f>G90</f>
        <v>896</v>
      </c>
      <c r="O95" s="73"/>
      <c r="P95" s="75"/>
      <c r="Q95" s="74"/>
      <c r="R95" s="75"/>
    </row>
    <row r="96" spans="2:19" ht="16.5" customHeight="1" thickBot="1">
      <c r="C96" s="35"/>
      <c r="D96" s="35"/>
      <c r="E96" s="14"/>
      <c r="F96" s="18"/>
      <c r="G96" s="18"/>
      <c r="H96" s="34"/>
      <c r="I96" s="52" t="s">
        <v>11</v>
      </c>
      <c r="J96" s="53">
        <f>SUM(J93:J95)</f>
        <v>880</v>
      </c>
      <c r="K96" s="54">
        <f>J96/N96</f>
        <v>0.32738095238095238</v>
      </c>
      <c r="L96" s="67">
        <f>SUM(L93:L95)</f>
        <v>1808</v>
      </c>
      <c r="M96" s="68">
        <f>L96/N96</f>
        <v>0.67261904761904767</v>
      </c>
      <c r="N96" s="53">
        <f>SUM(N93:N95)</f>
        <v>2688</v>
      </c>
      <c r="O96" s="73"/>
      <c r="P96" s="75"/>
      <c r="Q96" s="74"/>
      <c r="R96" s="75"/>
    </row>
    <row r="97" spans="1:20" ht="16.5" customHeight="1"/>
    <row r="98" spans="1:20" ht="21">
      <c r="A98" s="243"/>
      <c r="B98" s="243" t="s">
        <v>380</v>
      </c>
      <c r="C98" s="139"/>
      <c r="D98" s="139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245"/>
      <c r="T98" s="36"/>
    </row>
    <row r="99" spans="1:20" ht="13.8" thickBot="1">
      <c r="A99" s="128"/>
      <c r="B99" s="3"/>
      <c r="C99" s="16"/>
      <c r="D99" s="1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56"/>
      <c r="T99" s="56"/>
    </row>
    <row r="100" spans="1:20" ht="18" customHeight="1" thickBot="1">
      <c r="A100" s="128"/>
      <c r="B100" s="344" t="s">
        <v>2</v>
      </c>
      <c r="C100" s="363" t="s">
        <v>3</v>
      </c>
      <c r="D100" s="368" t="s">
        <v>88</v>
      </c>
      <c r="E100" s="344" t="s">
        <v>4</v>
      </c>
      <c r="F100" s="370" t="s">
        <v>48</v>
      </c>
      <c r="G100" s="370" t="s">
        <v>49</v>
      </c>
      <c r="H100" s="340" t="s">
        <v>5</v>
      </c>
      <c r="I100" s="342"/>
      <c r="J100" s="340" t="s">
        <v>6</v>
      </c>
      <c r="K100" s="342"/>
      <c r="L100" s="346" t="s">
        <v>26</v>
      </c>
      <c r="M100" s="340" t="s">
        <v>7</v>
      </c>
      <c r="N100" s="341"/>
      <c r="O100" s="341"/>
      <c r="P100" s="341"/>
      <c r="Q100" s="342"/>
      <c r="R100" s="344" t="s">
        <v>35</v>
      </c>
      <c r="S100" s="57"/>
      <c r="T100" s="57"/>
    </row>
    <row r="101" spans="1:20" ht="18" customHeight="1" thickBot="1">
      <c r="A101" s="128"/>
      <c r="B101" s="345"/>
      <c r="C101" s="364"/>
      <c r="D101" s="369"/>
      <c r="E101" s="345"/>
      <c r="F101" s="371"/>
      <c r="G101" s="371"/>
      <c r="H101" s="301" t="s">
        <v>8</v>
      </c>
      <c r="I101" s="301" t="s">
        <v>9</v>
      </c>
      <c r="J101" s="247" t="s">
        <v>29</v>
      </c>
      <c r="K101" s="247" t="s">
        <v>30</v>
      </c>
      <c r="L101" s="347"/>
      <c r="M101" s="10" t="s">
        <v>22</v>
      </c>
      <c r="N101" s="10" t="s">
        <v>23</v>
      </c>
      <c r="O101" s="10" t="s">
        <v>24</v>
      </c>
      <c r="P101" s="10" t="s">
        <v>25</v>
      </c>
      <c r="Q101" s="10" t="s">
        <v>116</v>
      </c>
      <c r="R101" s="345"/>
      <c r="S101" s="248"/>
      <c r="T101" s="58"/>
    </row>
    <row r="102" spans="1:20" s="128" customFormat="1" ht="16.5" customHeight="1">
      <c r="B102" s="360" t="s">
        <v>73</v>
      </c>
      <c r="C102" s="19" t="s">
        <v>36</v>
      </c>
      <c r="D102" s="142" t="s">
        <v>89</v>
      </c>
      <c r="E102" s="89" t="s">
        <v>47</v>
      </c>
      <c r="F102" s="21">
        <f>SUM(M102:Q102)*$F$1</f>
        <v>64</v>
      </c>
      <c r="G102" s="21">
        <f>F102</f>
        <v>64</v>
      </c>
      <c r="H102" s="20" t="s">
        <v>1</v>
      </c>
      <c r="I102" s="20"/>
      <c r="J102" s="20" t="s">
        <v>1</v>
      </c>
      <c r="K102" s="20"/>
      <c r="L102" s="20"/>
      <c r="M102" s="21">
        <v>2</v>
      </c>
      <c r="N102" s="21">
        <v>2</v>
      </c>
      <c r="O102" s="21">
        <v>2</v>
      </c>
      <c r="P102" s="21">
        <v>2</v>
      </c>
      <c r="Q102" s="21">
        <v>0</v>
      </c>
      <c r="R102" s="106">
        <f>F102/$F$2/2</f>
        <v>2</v>
      </c>
      <c r="S102" s="47"/>
      <c r="T102" s="47"/>
    </row>
    <row r="103" spans="1:20" ht="16.5" customHeight="1">
      <c r="A103" s="128"/>
      <c r="B103" s="360"/>
      <c r="C103" s="43" t="s">
        <v>347</v>
      </c>
      <c r="D103" s="143" t="s">
        <v>89</v>
      </c>
      <c r="E103" s="91" t="s">
        <v>39</v>
      </c>
      <c r="F103" s="24">
        <f>SUM(M103:Q103)*$F$1</f>
        <v>32</v>
      </c>
      <c r="G103" s="24">
        <f t="shared" ref="G103:G111" si="35">F103</f>
        <v>32</v>
      </c>
      <c r="H103" s="44" t="s">
        <v>1</v>
      </c>
      <c r="I103" s="44"/>
      <c r="J103" s="23" t="s">
        <v>1</v>
      </c>
      <c r="K103" s="44"/>
      <c r="L103" s="44"/>
      <c r="M103" s="60">
        <v>2</v>
      </c>
      <c r="N103" s="60">
        <v>2</v>
      </c>
      <c r="O103" s="60">
        <v>0</v>
      </c>
      <c r="P103" s="60">
        <v>0</v>
      </c>
      <c r="Q103" s="60">
        <v>0</v>
      </c>
      <c r="R103" s="24">
        <f t="shared" ref="R103:R116" si="36">F103/$F$2</f>
        <v>2</v>
      </c>
      <c r="S103" s="47"/>
      <c r="T103" s="47"/>
    </row>
    <row r="104" spans="1:20" ht="16.5" customHeight="1">
      <c r="A104" s="128"/>
      <c r="B104" s="360"/>
      <c r="C104" s="43" t="s">
        <v>212</v>
      </c>
      <c r="D104" s="143" t="s">
        <v>89</v>
      </c>
      <c r="E104" s="91" t="s">
        <v>39</v>
      </c>
      <c r="F104" s="24">
        <f>SUM(M104:Q104)*$F$1</f>
        <v>32</v>
      </c>
      <c r="G104" s="24">
        <f t="shared" si="35"/>
        <v>32</v>
      </c>
      <c r="H104" s="44" t="s">
        <v>1</v>
      </c>
      <c r="I104" s="44"/>
      <c r="J104" s="23" t="s">
        <v>1</v>
      </c>
      <c r="K104" s="44"/>
      <c r="L104" s="44"/>
      <c r="M104" s="60">
        <v>0</v>
      </c>
      <c r="N104" s="60">
        <v>0</v>
      </c>
      <c r="O104" s="60">
        <v>2</v>
      </c>
      <c r="P104" s="60">
        <v>2</v>
      </c>
      <c r="Q104" s="60">
        <v>0</v>
      </c>
      <c r="R104" s="24">
        <f t="shared" si="36"/>
        <v>2</v>
      </c>
      <c r="S104" s="47"/>
      <c r="T104" s="47"/>
    </row>
    <row r="105" spans="1:20" ht="16.5" customHeight="1">
      <c r="A105" s="128"/>
      <c r="B105" s="360"/>
      <c r="C105" s="43" t="s">
        <v>170</v>
      </c>
      <c r="D105" s="143" t="s">
        <v>89</v>
      </c>
      <c r="E105" s="91" t="s">
        <v>39</v>
      </c>
      <c r="F105" s="24">
        <f t="shared" ref="F105:F112" si="37">SUM(M105:Q105)*$F$1</f>
        <v>32</v>
      </c>
      <c r="G105" s="24">
        <f t="shared" si="35"/>
        <v>32</v>
      </c>
      <c r="H105" s="44" t="s">
        <v>1</v>
      </c>
      <c r="I105" s="44"/>
      <c r="J105" s="23" t="s">
        <v>1</v>
      </c>
      <c r="K105" s="44"/>
      <c r="L105" s="44"/>
      <c r="M105" s="60">
        <v>2</v>
      </c>
      <c r="N105" s="60">
        <v>2</v>
      </c>
      <c r="O105" s="60">
        <v>0</v>
      </c>
      <c r="P105" s="60">
        <v>0</v>
      </c>
      <c r="Q105" s="60">
        <v>0</v>
      </c>
      <c r="R105" s="24">
        <f t="shared" si="36"/>
        <v>2</v>
      </c>
      <c r="S105" s="47"/>
      <c r="T105" s="47"/>
    </row>
    <row r="106" spans="1:20" ht="16.5" customHeight="1">
      <c r="A106" s="128"/>
      <c r="B106" s="360"/>
      <c r="C106" s="43" t="s">
        <v>171</v>
      </c>
      <c r="D106" s="143" t="s">
        <v>89</v>
      </c>
      <c r="E106" s="91" t="s">
        <v>39</v>
      </c>
      <c r="F106" s="24">
        <f t="shared" si="37"/>
        <v>32</v>
      </c>
      <c r="G106" s="24">
        <f t="shared" si="35"/>
        <v>32</v>
      </c>
      <c r="H106" s="44" t="s">
        <v>1</v>
      </c>
      <c r="I106" s="23"/>
      <c r="J106" s="23" t="s">
        <v>1</v>
      </c>
      <c r="K106" s="44"/>
      <c r="L106" s="44"/>
      <c r="M106" s="60">
        <v>0</v>
      </c>
      <c r="N106" s="60">
        <v>0</v>
      </c>
      <c r="O106" s="60">
        <v>2</v>
      </c>
      <c r="P106" s="60">
        <v>2</v>
      </c>
      <c r="Q106" s="60">
        <v>0</v>
      </c>
      <c r="R106" s="24">
        <f t="shared" si="36"/>
        <v>2</v>
      </c>
      <c r="S106" s="47"/>
      <c r="T106" s="47"/>
    </row>
    <row r="107" spans="1:20" ht="16.5" customHeight="1">
      <c r="A107" s="128"/>
      <c r="B107" s="360"/>
      <c r="C107" s="43" t="s">
        <v>213</v>
      </c>
      <c r="D107" s="143" t="s">
        <v>89</v>
      </c>
      <c r="E107" s="91" t="s">
        <v>39</v>
      </c>
      <c r="F107" s="24">
        <f t="shared" si="37"/>
        <v>32</v>
      </c>
      <c r="G107" s="24">
        <f t="shared" si="35"/>
        <v>32</v>
      </c>
      <c r="H107" s="44" t="s">
        <v>1</v>
      </c>
      <c r="I107" s="23"/>
      <c r="J107" s="23" t="s">
        <v>1</v>
      </c>
      <c r="K107" s="44"/>
      <c r="L107" s="44"/>
      <c r="M107" s="60">
        <v>2</v>
      </c>
      <c r="N107" s="60">
        <v>2</v>
      </c>
      <c r="O107" s="60">
        <v>0</v>
      </c>
      <c r="P107" s="60">
        <v>0</v>
      </c>
      <c r="Q107" s="60">
        <v>0</v>
      </c>
      <c r="R107" s="24">
        <f t="shared" si="36"/>
        <v>2</v>
      </c>
      <c r="S107" s="47"/>
      <c r="T107" s="47"/>
    </row>
    <row r="108" spans="1:20" ht="16.5" customHeight="1">
      <c r="A108" s="128"/>
      <c r="B108" s="360"/>
      <c r="C108" s="43" t="s">
        <v>214</v>
      </c>
      <c r="D108" s="143" t="s">
        <v>89</v>
      </c>
      <c r="E108" s="91" t="s">
        <v>39</v>
      </c>
      <c r="F108" s="24">
        <f t="shared" si="37"/>
        <v>32</v>
      </c>
      <c r="G108" s="24">
        <f t="shared" si="35"/>
        <v>32</v>
      </c>
      <c r="H108" s="44" t="s">
        <v>1</v>
      </c>
      <c r="I108" s="23"/>
      <c r="J108" s="23" t="s">
        <v>1</v>
      </c>
      <c r="K108" s="44"/>
      <c r="L108" s="44"/>
      <c r="M108" s="60">
        <v>0</v>
      </c>
      <c r="N108" s="60">
        <v>0</v>
      </c>
      <c r="O108" s="60">
        <v>2</v>
      </c>
      <c r="P108" s="60">
        <v>2</v>
      </c>
      <c r="Q108" s="60">
        <v>0</v>
      </c>
      <c r="R108" s="24">
        <f t="shared" si="36"/>
        <v>2</v>
      </c>
      <c r="S108" s="47"/>
      <c r="T108" s="47"/>
    </row>
    <row r="109" spans="1:20" s="128" customFormat="1" ht="16.5" customHeight="1" thickBot="1">
      <c r="B109" s="360"/>
      <c r="C109" s="141" t="s">
        <v>345</v>
      </c>
      <c r="D109" s="148" t="s">
        <v>89</v>
      </c>
      <c r="E109" s="155" t="s">
        <v>39</v>
      </c>
      <c r="F109" s="150">
        <f t="shared" si="37"/>
        <v>48</v>
      </c>
      <c r="G109" s="150">
        <f t="shared" si="35"/>
        <v>48</v>
      </c>
      <c r="H109" s="151" t="s">
        <v>1</v>
      </c>
      <c r="I109" s="108"/>
      <c r="J109" s="108" t="s">
        <v>1</v>
      </c>
      <c r="K109" s="151"/>
      <c r="L109" s="151"/>
      <c r="M109" s="152">
        <v>0</v>
      </c>
      <c r="N109" s="152">
        <v>2</v>
      </c>
      <c r="O109" s="152">
        <v>2</v>
      </c>
      <c r="P109" s="152">
        <v>2</v>
      </c>
      <c r="Q109" s="152">
        <v>0</v>
      </c>
      <c r="R109" s="150">
        <f t="shared" si="36"/>
        <v>3</v>
      </c>
      <c r="S109" s="47"/>
      <c r="T109" s="47"/>
    </row>
    <row r="110" spans="1:20" s="128" customFormat="1" ht="16.5" customHeight="1">
      <c r="B110" s="360"/>
      <c r="C110" s="19" t="s">
        <v>344</v>
      </c>
      <c r="D110" s="217" t="s">
        <v>89</v>
      </c>
      <c r="E110" s="89" t="s">
        <v>47</v>
      </c>
      <c r="F110" s="21">
        <f t="shared" si="37"/>
        <v>16</v>
      </c>
      <c r="G110" s="21">
        <f t="shared" si="35"/>
        <v>16</v>
      </c>
      <c r="H110" s="20"/>
      <c r="I110" s="20" t="s">
        <v>1</v>
      </c>
      <c r="J110" s="20" t="s">
        <v>1</v>
      </c>
      <c r="K110" s="20"/>
      <c r="L110" s="20"/>
      <c r="M110" s="21">
        <v>2</v>
      </c>
      <c r="N110" s="21">
        <v>0</v>
      </c>
      <c r="O110" s="21">
        <v>0</v>
      </c>
      <c r="P110" s="21">
        <v>0</v>
      </c>
      <c r="Q110" s="21">
        <v>0</v>
      </c>
      <c r="R110" s="21">
        <f t="shared" si="36"/>
        <v>1</v>
      </c>
      <c r="S110" s="47"/>
      <c r="T110" s="47"/>
    </row>
    <row r="111" spans="1:20" s="128" customFormat="1" ht="16.5" customHeight="1">
      <c r="B111" s="360"/>
      <c r="C111" s="22" t="s">
        <v>177</v>
      </c>
      <c r="D111" s="144" t="s">
        <v>90</v>
      </c>
      <c r="E111" s="91" t="s">
        <v>39</v>
      </c>
      <c r="F111" s="24">
        <f t="shared" si="37"/>
        <v>32</v>
      </c>
      <c r="G111" s="24">
        <f t="shared" si="35"/>
        <v>32</v>
      </c>
      <c r="H111" s="23"/>
      <c r="I111" s="23" t="s">
        <v>1</v>
      </c>
      <c r="J111" s="23" t="s">
        <v>1</v>
      </c>
      <c r="K111" s="23"/>
      <c r="L111" s="23"/>
      <c r="M111" s="24">
        <v>4</v>
      </c>
      <c r="N111" s="24">
        <v>0</v>
      </c>
      <c r="O111" s="24">
        <v>0</v>
      </c>
      <c r="P111" s="24">
        <v>0</v>
      </c>
      <c r="Q111" s="24">
        <v>0</v>
      </c>
      <c r="R111" s="24">
        <f t="shared" si="36"/>
        <v>2</v>
      </c>
      <c r="S111" s="47"/>
      <c r="T111" s="47"/>
    </row>
    <row r="112" spans="1:20" s="128" customFormat="1" ht="16.5" customHeight="1">
      <c r="B112" s="360"/>
      <c r="C112" s="22" t="s">
        <v>179</v>
      </c>
      <c r="D112" s="144" t="s">
        <v>90</v>
      </c>
      <c r="E112" s="91" t="s">
        <v>39</v>
      </c>
      <c r="F112" s="24">
        <f t="shared" si="37"/>
        <v>64</v>
      </c>
      <c r="G112" s="84">
        <f>F112*$F$3</f>
        <v>192</v>
      </c>
      <c r="H112" s="23"/>
      <c r="I112" s="25" t="s">
        <v>1</v>
      </c>
      <c r="J112" s="25" t="s">
        <v>1</v>
      </c>
      <c r="K112" s="23"/>
      <c r="L112" s="23"/>
      <c r="M112" s="24">
        <v>4</v>
      </c>
      <c r="N112" s="24">
        <v>4</v>
      </c>
      <c r="O112" s="24">
        <v>0</v>
      </c>
      <c r="P112" s="24">
        <v>0</v>
      </c>
      <c r="Q112" s="24">
        <v>0</v>
      </c>
      <c r="R112" s="24">
        <f t="shared" si="36"/>
        <v>4</v>
      </c>
      <c r="S112" s="47"/>
      <c r="T112" s="47"/>
    </row>
    <row r="113" spans="1:20" s="128" customFormat="1" ht="16.5" customHeight="1">
      <c r="B113" s="360"/>
      <c r="C113" s="22" t="s">
        <v>180</v>
      </c>
      <c r="D113" s="144" t="s">
        <v>90</v>
      </c>
      <c r="E113" s="91" t="s">
        <v>39</v>
      </c>
      <c r="F113" s="24">
        <f>SUM(M113:Q113)*$F$1</f>
        <v>64</v>
      </c>
      <c r="G113" s="84">
        <f>F113*$F$3</f>
        <v>192</v>
      </c>
      <c r="H113" s="23"/>
      <c r="I113" s="25" t="s">
        <v>1</v>
      </c>
      <c r="J113" s="25" t="s">
        <v>1</v>
      </c>
      <c r="K113" s="25"/>
      <c r="L113" s="25"/>
      <c r="M113" s="26">
        <v>0</v>
      </c>
      <c r="N113" s="26">
        <v>0</v>
      </c>
      <c r="O113" s="26">
        <v>4</v>
      </c>
      <c r="P113" s="26">
        <v>4</v>
      </c>
      <c r="Q113" s="26">
        <v>0</v>
      </c>
      <c r="R113" s="24">
        <f t="shared" si="36"/>
        <v>4</v>
      </c>
      <c r="S113" s="47"/>
      <c r="T113" s="47"/>
    </row>
    <row r="114" spans="1:20" s="128" customFormat="1" ht="16.5" customHeight="1">
      <c r="B114" s="360"/>
      <c r="C114" s="22" t="s">
        <v>251</v>
      </c>
      <c r="D114" s="144" t="s">
        <v>90</v>
      </c>
      <c r="E114" s="91" t="s">
        <v>39</v>
      </c>
      <c r="F114" s="24">
        <f t="shared" ref="F114:F116" si="38">SUM(M114:Q114)*$F$1</f>
        <v>32</v>
      </c>
      <c r="G114" s="24">
        <f t="shared" ref="G114:G116" si="39">F114</f>
        <v>32</v>
      </c>
      <c r="H114" s="23"/>
      <c r="I114" s="25" t="s">
        <v>1</v>
      </c>
      <c r="J114" s="25" t="s">
        <v>1</v>
      </c>
      <c r="K114" s="23"/>
      <c r="L114" s="23"/>
      <c r="M114" s="24">
        <v>2</v>
      </c>
      <c r="N114" s="24">
        <v>2</v>
      </c>
      <c r="O114" s="24">
        <v>0</v>
      </c>
      <c r="P114" s="24">
        <v>0</v>
      </c>
      <c r="Q114" s="24">
        <v>0</v>
      </c>
      <c r="R114" s="24">
        <f t="shared" si="36"/>
        <v>2</v>
      </c>
      <c r="S114" s="47"/>
      <c r="T114" s="47"/>
    </row>
    <row r="115" spans="1:20" s="128" customFormat="1" ht="16.5" customHeight="1">
      <c r="B115" s="360"/>
      <c r="C115" s="43" t="s">
        <v>252</v>
      </c>
      <c r="D115" s="144" t="s">
        <v>90</v>
      </c>
      <c r="E115" s="91" t="s">
        <v>39</v>
      </c>
      <c r="F115" s="24">
        <f t="shared" si="38"/>
        <v>32</v>
      </c>
      <c r="G115" s="24">
        <f t="shared" si="39"/>
        <v>32</v>
      </c>
      <c r="H115" s="23"/>
      <c r="I115" s="25" t="s">
        <v>1</v>
      </c>
      <c r="J115" s="25" t="s">
        <v>1</v>
      </c>
      <c r="K115" s="23"/>
      <c r="L115" s="23"/>
      <c r="M115" s="24">
        <v>0</v>
      </c>
      <c r="N115" s="24">
        <v>0</v>
      </c>
      <c r="O115" s="24">
        <v>2</v>
      </c>
      <c r="P115" s="24">
        <v>2</v>
      </c>
      <c r="Q115" s="24">
        <v>0</v>
      </c>
      <c r="R115" s="24">
        <f t="shared" si="36"/>
        <v>2</v>
      </c>
      <c r="S115" s="47"/>
      <c r="T115" s="47"/>
    </row>
    <row r="116" spans="1:20" ht="16.5" customHeight="1" thickBot="1">
      <c r="A116" s="128"/>
      <c r="B116" s="360"/>
      <c r="C116" s="43" t="s">
        <v>103</v>
      </c>
      <c r="D116" s="144" t="s">
        <v>90</v>
      </c>
      <c r="E116" s="91" t="s">
        <v>39</v>
      </c>
      <c r="F116" s="24">
        <f t="shared" si="38"/>
        <v>96</v>
      </c>
      <c r="G116" s="24">
        <f t="shared" si="39"/>
        <v>96</v>
      </c>
      <c r="H116" s="108"/>
      <c r="I116" s="25" t="s">
        <v>1</v>
      </c>
      <c r="J116" s="25" t="s">
        <v>1</v>
      </c>
      <c r="K116" s="86"/>
      <c r="L116" s="86"/>
      <c r="M116" s="109">
        <v>0</v>
      </c>
      <c r="N116" s="109">
        <v>4</v>
      </c>
      <c r="O116" s="109">
        <v>4</v>
      </c>
      <c r="P116" s="109">
        <v>4</v>
      </c>
      <c r="Q116" s="109">
        <v>0</v>
      </c>
      <c r="R116" s="24">
        <f t="shared" si="36"/>
        <v>6</v>
      </c>
      <c r="S116" s="47"/>
      <c r="T116" s="47"/>
    </row>
    <row r="117" spans="1:20" ht="16.5" customHeight="1" thickBot="1">
      <c r="A117" s="128"/>
      <c r="B117" s="361"/>
      <c r="C117" s="17" t="s">
        <v>11</v>
      </c>
      <c r="D117" s="17"/>
      <c r="E117" s="4"/>
      <c r="F117" s="5">
        <f>SUM(F102:F116)</f>
        <v>640</v>
      </c>
      <c r="G117" s="5">
        <f>SUM(G102:G116)</f>
        <v>896</v>
      </c>
      <c r="H117" s="94">
        <f>SUMIF(E102:E116,"必須",G102:G116)</f>
        <v>80</v>
      </c>
      <c r="I117" s="95">
        <f>SUMIF(E102:E116,"選必",G102:G116)</f>
        <v>0</v>
      </c>
      <c r="J117" s="96">
        <f>SUMIF(E102:E116,"選択",G102:G116)</f>
        <v>816</v>
      </c>
      <c r="K117" s="4"/>
      <c r="L117" s="4"/>
      <c r="M117" s="5">
        <f t="shared" ref="M117:R117" si="40">SUM(M102:M116)</f>
        <v>20</v>
      </c>
      <c r="N117" s="5">
        <f t="shared" si="40"/>
        <v>20</v>
      </c>
      <c r="O117" s="5">
        <f t="shared" si="40"/>
        <v>20</v>
      </c>
      <c r="P117" s="5">
        <f t="shared" si="40"/>
        <v>20</v>
      </c>
      <c r="Q117" s="5">
        <f t="shared" si="40"/>
        <v>0</v>
      </c>
      <c r="R117" s="5">
        <f t="shared" si="40"/>
        <v>38</v>
      </c>
      <c r="S117" s="47"/>
      <c r="T117" s="47"/>
    </row>
    <row r="118" spans="1:20" s="128" customFormat="1" ht="16.5" customHeight="1">
      <c r="B118" s="362" t="s">
        <v>74</v>
      </c>
      <c r="C118" s="19" t="s">
        <v>36</v>
      </c>
      <c r="D118" s="142" t="s">
        <v>89</v>
      </c>
      <c r="E118" s="89" t="s">
        <v>27</v>
      </c>
      <c r="F118" s="30">
        <f>SUM(M118:Q118)*$F$1</f>
        <v>64</v>
      </c>
      <c r="G118" s="30">
        <f>F118</f>
        <v>64</v>
      </c>
      <c r="H118" s="29" t="s">
        <v>1</v>
      </c>
      <c r="I118" s="20"/>
      <c r="J118" s="20" t="s">
        <v>1</v>
      </c>
      <c r="K118" s="29"/>
      <c r="L118" s="29"/>
      <c r="M118" s="30">
        <v>2</v>
      </c>
      <c r="N118" s="30">
        <v>2</v>
      </c>
      <c r="O118" s="30">
        <v>2</v>
      </c>
      <c r="P118" s="30">
        <v>2</v>
      </c>
      <c r="Q118" s="30">
        <v>0</v>
      </c>
      <c r="R118" s="106">
        <f>F118/$F$2/2</f>
        <v>2</v>
      </c>
      <c r="S118" s="47"/>
      <c r="T118" s="47"/>
    </row>
    <row r="119" spans="1:20" ht="16.5" customHeight="1">
      <c r="A119" s="128"/>
      <c r="B119" s="360"/>
      <c r="C119" s="43" t="s">
        <v>346</v>
      </c>
      <c r="D119" s="143" t="s">
        <v>89</v>
      </c>
      <c r="E119" s="91" t="s">
        <v>39</v>
      </c>
      <c r="F119" s="26">
        <f>SUM(M119:Q119)*$F$1</f>
        <v>32</v>
      </c>
      <c r="G119" s="26">
        <f>F119</f>
        <v>32</v>
      </c>
      <c r="H119" s="25" t="s">
        <v>1</v>
      </c>
      <c r="I119" s="25"/>
      <c r="J119" s="25" t="s">
        <v>1</v>
      </c>
      <c r="K119" s="45"/>
      <c r="L119" s="45"/>
      <c r="M119" s="46">
        <v>2</v>
      </c>
      <c r="N119" s="46">
        <v>2</v>
      </c>
      <c r="O119" s="46">
        <v>0</v>
      </c>
      <c r="P119" s="46">
        <v>0</v>
      </c>
      <c r="Q119" s="46">
        <v>0</v>
      </c>
      <c r="R119" s="24">
        <f>F119/$F$2</f>
        <v>2</v>
      </c>
      <c r="S119" s="47"/>
      <c r="T119" s="47"/>
    </row>
    <row r="120" spans="1:20" ht="16.5" customHeight="1">
      <c r="A120" s="128"/>
      <c r="B120" s="360"/>
      <c r="C120" s="43" t="s">
        <v>215</v>
      </c>
      <c r="D120" s="143" t="s">
        <v>89</v>
      </c>
      <c r="E120" s="91" t="s">
        <v>39</v>
      </c>
      <c r="F120" s="26">
        <f>SUM(M120:Q120)*$F$1</f>
        <v>32</v>
      </c>
      <c r="G120" s="26">
        <f>F120</f>
        <v>32</v>
      </c>
      <c r="H120" s="25" t="s">
        <v>1</v>
      </c>
      <c r="I120" s="25"/>
      <c r="J120" s="25" t="s">
        <v>1</v>
      </c>
      <c r="K120" s="25"/>
      <c r="L120" s="25"/>
      <c r="M120" s="26">
        <v>0</v>
      </c>
      <c r="N120" s="26">
        <v>0</v>
      </c>
      <c r="O120" s="26">
        <v>2</v>
      </c>
      <c r="P120" s="26">
        <v>2</v>
      </c>
      <c r="Q120" s="26">
        <v>0</v>
      </c>
      <c r="R120" s="24">
        <f>F120/$F$2</f>
        <v>2</v>
      </c>
      <c r="S120" s="47"/>
      <c r="T120" s="47"/>
    </row>
    <row r="121" spans="1:20" ht="16.5" customHeight="1">
      <c r="A121" s="128"/>
      <c r="B121" s="360"/>
      <c r="C121" s="43" t="s">
        <v>172</v>
      </c>
      <c r="D121" s="143" t="s">
        <v>89</v>
      </c>
      <c r="E121" s="91" t="s">
        <v>39</v>
      </c>
      <c r="F121" s="26">
        <f t="shared" ref="F121:F129" si="41">SUM(M121:Q121)*$F$1</f>
        <v>32</v>
      </c>
      <c r="G121" s="26">
        <f t="shared" ref="G121:G125" si="42">F121</f>
        <v>32</v>
      </c>
      <c r="H121" s="44" t="s">
        <v>1</v>
      </c>
      <c r="I121" s="44"/>
      <c r="J121" s="23" t="s">
        <v>1</v>
      </c>
      <c r="K121" s="25"/>
      <c r="L121" s="45"/>
      <c r="M121" s="46">
        <v>2</v>
      </c>
      <c r="N121" s="46">
        <v>2</v>
      </c>
      <c r="O121" s="46">
        <v>0</v>
      </c>
      <c r="P121" s="46">
        <v>0</v>
      </c>
      <c r="Q121" s="46">
        <v>0</v>
      </c>
      <c r="R121" s="24">
        <f t="shared" ref="R121:R131" si="43">F121/$F$2</f>
        <v>2</v>
      </c>
      <c r="S121" s="47"/>
      <c r="T121" s="47"/>
    </row>
    <row r="122" spans="1:20" ht="16.5" customHeight="1">
      <c r="A122" s="128"/>
      <c r="B122" s="360"/>
      <c r="C122" s="43" t="s">
        <v>173</v>
      </c>
      <c r="D122" s="143" t="s">
        <v>89</v>
      </c>
      <c r="E122" s="91" t="s">
        <v>39</v>
      </c>
      <c r="F122" s="26">
        <f t="shared" si="41"/>
        <v>32</v>
      </c>
      <c r="G122" s="26">
        <f t="shared" si="42"/>
        <v>32</v>
      </c>
      <c r="H122" s="44" t="s">
        <v>1</v>
      </c>
      <c r="I122" s="44"/>
      <c r="J122" s="23" t="s">
        <v>1</v>
      </c>
      <c r="K122" s="25"/>
      <c r="L122" s="45"/>
      <c r="M122" s="46">
        <v>0</v>
      </c>
      <c r="N122" s="46">
        <v>0</v>
      </c>
      <c r="O122" s="46">
        <v>2</v>
      </c>
      <c r="P122" s="46">
        <v>2</v>
      </c>
      <c r="Q122" s="46">
        <v>0</v>
      </c>
      <c r="R122" s="24">
        <f t="shared" si="43"/>
        <v>2</v>
      </c>
      <c r="S122" s="47"/>
      <c r="T122" s="47"/>
    </row>
    <row r="123" spans="1:20" ht="16.5" customHeight="1">
      <c r="A123" s="128"/>
      <c r="B123" s="360"/>
      <c r="C123" s="43" t="s">
        <v>191</v>
      </c>
      <c r="D123" s="143" t="s">
        <v>89</v>
      </c>
      <c r="E123" s="91" t="s">
        <v>39</v>
      </c>
      <c r="F123" s="26">
        <f t="shared" si="41"/>
        <v>32</v>
      </c>
      <c r="G123" s="26">
        <f t="shared" si="42"/>
        <v>32</v>
      </c>
      <c r="H123" s="44" t="s">
        <v>1</v>
      </c>
      <c r="I123" s="44"/>
      <c r="J123" s="23" t="s">
        <v>1</v>
      </c>
      <c r="K123" s="25"/>
      <c r="L123" s="45"/>
      <c r="M123" s="46">
        <v>2</v>
      </c>
      <c r="N123" s="46">
        <v>2</v>
      </c>
      <c r="O123" s="46">
        <v>0</v>
      </c>
      <c r="P123" s="46">
        <v>0</v>
      </c>
      <c r="Q123" s="46">
        <v>0</v>
      </c>
      <c r="R123" s="24">
        <f t="shared" si="43"/>
        <v>2</v>
      </c>
      <c r="S123" s="47"/>
      <c r="T123" s="47"/>
    </row>
    <row r="124" spans="1:20" ht="16.5" customHeight="1">
      <c r="A124" s="128"/>
      <c r="B124" s="360"/>
      <c r="C124" s="43" t="s">
        <v>216</v>
      </c>
      <c r="D124" s="143" t="s">
        <v>89</v>
      </c>
      <c r="E124" s="91" t="s">
        <v>39</v>
      </c>
      <c r="F124" s="26">
        <f t="shared" si="41"/>
        <v>32</v>
      </c>
      <c r="G124" s="26">
        <f t="shared" si="42"/>
        <v>32</v>
      </c>
      <c r="H124" s="44" t="s">
        <v>1</v>
      </c>
      <c r="I124" s="44"/>
      <c r="J124" s="23" t="s">
        <v>1</v>
      </c>
      <c r="K124" s="25"/>
      <c r="L124" s="45"/>
      <c r="M124" s="46">
        <v>0</v>
      </c>
      <c r="N124" s="46">
        <v>0</v>
      </c>
      <c r="O124" s="46">
        <v>2</v>
      </c>
      <c r="P124" s="46">
        <v>2</v>
      </c>
      <c r="Q124" s="46">
        <v>0</v>
      </c>
      <c r="R124" s="24">
        <f t="shared" si="43"/>
        <v>2</v>
      </c>
      <c r="S124" s="47"/>
      <c r="T124" s="47"/>
    </row>
    <row r="125" spans="1:20" ht="16.5" customHeight="1" thickBot="1">
      <c r="A125" s="128"/>
      <c r="B125" s="360"/>
      <c r="C125" s="141" t="s">
        <v>175</v>
      </c>
      <c r="D125" s="148" t="s">
        <v>89</v>
      </c>
      <c r="E125" s="149" t="s">
        <v>28</v>
      </c>
      <c r="F125" s="109">
        <f t="shared" si="41"/>
        <v>64</v>
      </c>
      <c r="G125" s="109">
        <f t="shared" si="42"/>
        <v>64</v>
      </c>
      <c r="H125" s="151" t="s">
        <v>1</v>
      </c>
      <c r="I125" s="151"/>
      <c r="J125" s="108" t="s">
        <v>1</v>
      </c>
      <c r="K125" s="86"/>
      <c r="L125" s="85"/>
      <c r="M125" s="87">
        <v>2</v>
      </c>
      <c r="N125" s="87">
        <v>2</v>
      </c>
      <c r="O125" s="87">
        <v>2</v>
      </c>
      <c r="P125" s="87">
        <v>2</v>
      </c>
      <c r="Q125" s="87">
        <v>0</v>
      </c>
      <c r="R125" s="150">
        <f t="shared" si="43"/>
        <v>4</v>
      </c>
      <c r="S125" s="47"/>
      <c r="T125" s="47"/>
    </row>
    <row r="126" spans="1:20" ht="16.5" customHeight="1">
      <c r="A126" s="128"/>
      <c r="B126" s="360"/>
      <c r="C126" s="19" t="s">
        <v>181</v>
      </c>
      <c r="D126" s="142" t="s">
        <v>90</v>
      </c>
      <c r="E126" s="153" t="s">
        <v>39</v>
      </c>
      <c r="F126" s="30">
        <f t="shared" si="41"/>
        <v>64</v>
      </c>
      <c r="G126" s="156">
        <f>F126*$F$3</f>
        <v>192</v>
      </c>
      <c r="H126" s="20"/>
      <c r="I126" s="20" t="s">
        <v>1</v>
      </c>
      <c r="J126" s="20" t="s">
        <v>1</v>
      </c>
      <c r="K126" s="29"/>
      <c r="L126" s="29"/>
      <c r="M126" s="30">
        <v>4</v>
      </c>
      <c r="N126" s="30">
        <v>4</v>
      </c>
      <c r="O126" s="30">
        <v>0</v>
      </c>
      <c r="P126" s="30">
        <v>0</v>
      </c>
      <c r="Q126" s="30">
        <v>0</v>
      </c>
      <c r="R126" s="21">
        <f t="shared" si="43"/>
        <v>4</v>
      </c>
      <c r="S126" s="47"/>
      <c r="T126" s="47"/>
    </row>
    <row r="127" spans="1:20" ht="16.5" customHeight="1">
      <c r="A127" s="128"/>
      <c r="B127" s="360"/>
      <c r="C127" s="43" t="s">
        <v>182</v>
      </c>
      <c r="D127" s="143" t="s">
        <v>90</v>
      </c>
      <c r="E127" s="91" t="s">
        <v>39</v>
      </c>
      <c r="F127" s="26">
        <f t="shared" si="41"/>
        <v>64</v>
      </c>
      <c r="G127" s="84">
        <f>F127*$F$3</f>
        <v>192</v>
      </c>
      <c r="H127" s="44"/>
      <c r="I127" s="44" t="s">
        <v>1</v>
      </c>
      <c r="J127" s="23" t="s">
        <v>1</v>
      </c>
      <c r="K127" s="25"/>
      <c r="L127" s="45"/>
      <c r="M127" s="46">
        <v>0</v>
      </c>
      <c r="N127" s="46">
        <v>0</v>
      </c>
      <c r="O127" s="46">
        <v>4</v>
      </c>
      <c r="P127" s="46">
        <v>4</v>
      </c>
      <c r="Q127" s="46">
        <v>0</v>
      </c>
      <c r="R127" s="24">
        <f t="shared" si="43"/>
        <v>4</v>
      </c>
      <c r="S127" s="47"/>
      <c r="T127" s="47"/>
    </row>
    <row r="128" spans="1:20" ht="16.5" customHeight="1">
      <c r="A128" s="128"/>
      <c r="B128" s="360"/>
      <c r="C128" s="22" t="s">
        <v>349</v>
      </c>
      <c r="D128" s="143" t="s">
        <v>90</v>
      </c>
      <c r="E128" s="91" t="s">
        <v>39</v>
      </c>
      <c r="F128" s="26">
        <f t="shared" si="41"/>
        <v>32</v>
      </c>
      <c r="G128" s="26">
        <f t="shared" ref="G128:G131" si="44">F128</f>
        <v>32</v>
      </c>
      <c r="H128" s="44"/>
      <c r="I128" s="44" t="s">
        <v>1</v>
      </c>
      <c r="J128" s="23" t="s">
        <v>1</v>
      </c>
      <c r="K128" s="25"/>
      <c r="L128" s="45"/>
      <c r="M128" s="46">
        <v>4</v>
      </c>
      <c r="N128" s="46">
        <v>0</v>
      </c>
      <c r="O128" s="46">
        <v>0</v>
      </c>
      <c r="P128" s="46">
        <v>0</v>
      </c>
      <c r="Q128" s="46">
        <v>0</v>
      </c>
      <c r="R128" s="24">
        <f t="shared" si="43"/>
        <v>2</v>
      </c>
      <c r="S128" s="47"/>
      <c r="T128" s="47"/>
    </row>
    <row r="129" spans="1:20" ht="16.5" customHeight="1">
      <c r="A129" s="128"/>
      <c r="B129" s="360"/>
      <c r="C129" s="22" t="s">
        <v>101</v>
      </c>
      <c r="D129" s="143" t="s">
        <v>90</v>
      </c>
      <c r="E129" s="90" t="s">
        <v>28</v>
      </c>
      <c r="F129" s="26">
        <f t="shared" si="41"/>
        <v>96</v>
      </c>
      <c r="G129" s="26">
        <f t="shared" si="44"/>
        <v>96</v>
      </c>
      <c r="H129" s="44"/>
      <c r="I129" s="44" t="s">
        <v>1</v>
      </c>
      <c r="J129" s="23" t="s">
        <v>1</v>
      </c>
      <c r="K129" s="25"/>
      <c r="L129" s="45"/>
      <c r="M129" s="46">
        <v>0</v>
      </c>
      <c r="N129" s="46">
        <v>4</v>
      </c>
      <c r="O129" s="46">
        <v>4</v>
      </c>
      <c r="P129" s="46">
        <v>4</v>
      </c>
      <c r="Q129" s="46">
        <v>0</v>
      </c>
      <c r="R129" s="24">
        <f t="shared" si="43"/>
        <v>6</v>
      </c>
      <c r="S129" s="47"/>
      <c r="T129" s="47"/>
    </row>
    <row r="130" spans="1:20" ht="16.5" customHeight="1">
      <c r="A130" s="128"/>
      <c r="B130" s="360"/>
      <c r="C130" s="22" t="s">
        <v>178</v>
      </c>
      <c r="D130" s="143" t="s">
        <v>90</v>
      </c>
      <c r="E130" s="91" t="s">
        <v>39</v>
      </c>
      <c r="F130" s="26">
        <f t="shared" ref="F130:F131" si="45">SUM(M130:Q130)*$F$1</f>
        <v>32</v>
      </c>
      <c r="G130" s="26">
        <f t="shared" si="44"/>
        <v>32</v>
      </c>
      <c r="H130" s="44"/>
      <c r="I130" s="44" t="s">
        <v>1</v>
      </c>
      <c r="J130" s="23" t="s">
        <v>1</v>
      </c>
      <c r="K130" s="25"/>
      <c r="L130" s="45"/>
      <c r="M130" s="46">
        <v>2</v>
      </c>
      <c r="N130" s="46">
        <v>2</v>
      </c>
      <c r="O130" s="46">
        <v>0</v>
      </c>
      <c r="P130" s="46">
        <v>0</v>
      </c>
      <c r="Q130" s="46">
        <v>0</v>
      </c>
      <c r="R130" s="24">
        <f t="shared" si="43"/>
        <v>2</v>
      </c>
      <c r="S130" s="47"/>
      <c r="T130" s="47"/>
    </row>
    <row r="131" spans="1:20" ht="16.5" customHeight="1" thickBot="1">
      <c r="A131" s="128"/>
      <c r="B131" s="360"/>
      <c r="C131" s="27" t="s">
        <v>87</v>
      </c>
      <c r="D131" s="158" t="s">
        <v>90</v>
      </c>
      <c r="E131" s="184" t="s">
        <v>39</v>
      </c>
      <c r="F131" s="32">
        <f t="shared" si="45"/>
        <v>32</v>
      </c>
      <c r="G131" s="32">
        <f t="shared" si="44"/>
        <v>32</v>
      </c>
      <c r="H131" s="159"/>
      <c r="I131" s="28" t="s">
        <v>1</v>
      </c>
      <c r="J131" s="28" t="s">
        <v>1</v>
      </c>
      <c r="K131" s="31"/>
      <c r="L131" s="159"/>
      <c r="M131" s="160">
        <v>0</v>
      </c>
      <c r="N131" s="160">
        <v>0</v>
      </c>
      <c r="O131" s="160">
        <v>2</v>
      </c>
      <c r="P131" s="160">
        <v>2</v>
      </c>
      <c r="Q131" s="160">
        <v>0</v>
      </c>
      <c r="R131" s="154">
        <f t="shared" si="43"/>
        <v>2</v>
      </c>
      <c r="S131" s="47"/>
      <c r="T131" s="47"/>
    </row>
    <row r="132" spans="1:20" ht="16.5" customHeight="1" thickBot="1">
      <c r="A132" s="128"/>
      <c r="B132" s="361"/>
      <c r="C132" s="17" t="s">
        <v>11</v>
      </c>
      <c r="D132" s="17"/>
      <c r="E132" s="4"/>
      <c r="F132" s="11">
        <f>SUM(F118:F131)</f>
        <v>640</v>
      </c>
      <c r="G132" s="11">
        <f>SUM(G118:G131)</f>
        <v>896</v>
      </c>
      <c r="H132" s="94">
        <f>SUMIF(E118:E131,"必須",G118:G131)</f>
        <v>224</v>
      </c>
      <c r="I132" s="95">
        <f>SUMIF(E118:E131,"選必",G118:G131)</f>
        <v>0</v>
      </c>
      <c r="J132" s="96">
        <f>SUMIF(E118:E131,"選択",G118:G131)</f>
        <v>672</v>
      </c>
      <c r="K132" s="12"/>
      <c r="L132" s="12"/>
      <c r="M132" s="11">
        <f t="shared" ref="M132:R132" si="46">SUM(M118:M131)</f>
        <v>20</v>
      </c>
      <c r="N132" s="11">
        <f t="shared" si="46"/>
        <v>20</v>
      </c>
      <c r="O132" s="11">
        <f t="shared" si="46"/>
        <v>20</v>
      </c>
      <c r="P132" s="11">
        <f t="shared" si="46"/>
        <v>20</v>
      </c>
      <c r="Q132" s="11">
        <f t="shared" si="46"/>
        <v>0</v>
      </c>
      <c r="R132" s="11">
        <f t="shared" si="46"/>
        <v>38</v>
      </c>
      <c r="S132" s="47"/>
      <c r="T132" s="47"/>
    </row>
    <row r="133" spans="1:20" s="128" customFormat="1" ht="16.5" customHeight="1">
      <c r="B133" s="357" t="s">
        <v>75</v>
      </c>
      <c r="C133" s="19" t="s">
        <v>36</v>
      </c>
      <c r="D133" s="143" t="s">
        <v>89</v>
      </c>
      <c r="E133" s="89" t="s">
        <v>47</v>
      </c>
      <c r="F133" s="30">
        <f>SUM(M133:Q133)*$F$1</f>
        <v>64</v>
      </c>
      <c r="G133" s="26">
        <f t="shared" ref="G133:G137" si="47">F133</f>
        <v>64</v>
      </c>
      <c r="H133" s="29" t="s">
        <v>1</v>
      </c>
      <c r="I133" s="20"/>
      <c r="J133" s="20" t="s">
        <v>1</v>
      </c>
      <c r="K133" s="29"/>
      <c r="L133" s="29"/>
      <c r="M133" s="30">
        <v>2</v>
      </c>
      <c r="N133" s="30">
        <v>2</v>
      </c>
      <c r="O133" s="30">
        <v>2</v>
      </c>
      <c r="P133" s="30">
        <v>2</v>
      </c>
      <c r="Q133" s="30">
        <v>0</v>
      </c>
      <c r="R133" s="106">
        <f>F133/$F$2/2</f>
        <v>2</v>
      </c>
      <c r="S133" s="47"/>
      <c r="T133" s="47"/>
    </row>
    <row r="134" spans="1:20" ht="16.5" customHeight="1">
      <c r="A134" s="128"/>
      <c r="B134" s="358"/>
      <c r="C134" s="43" t="s">
        <v>348</v>
      </c>
      <c r="D134" s="143" t="s">
        <v>89</v>
      </c>
      <c r="E134" s="91" t="s">
        <v>39</v>
      </c>
      <c r="F134" s="26">
        <f>SUM(M134:Q134)*$F$1</f>
        <v>32</v>
      </c>
      <c r="G134" s="26">
        <f t="shared" si="47"/>
        <v>32</v>
      </c>
      <c r="H134" s="25" t="s">
        <v>1</v>
      </c>
      <c r="I134" s="25"/>
      <c r="J134" s="25" t="s">
        <v>1</v>
      </c>
      <c r="K134" s="45"/>
      <c r="L134" s="45"/>
      <c r="M134" s="46">
        <v>2</v>
      </c>
      <c r="N134" s="46">
        <v>2</v>
      </c>
      <c r="O134" s="46">
        <v>0</v>
      </c>
      <c r="P134" s="46">
        <v>0</v>
      </c>
      <c r="Q134" s="46">
        <v>0</v>
      </c>
      <c r="R134" s="24">
        <f>F134/$F$2</f>
        <v>2</v>
      </c>
      <c r="S134" s="47"/>
      <c r="T134" s="47"/>
    </row>
    <row r="135" spans="1:20" ht="16.5" customHeight="1">
      <c r="A135" s="128"/>
      <c r="B135" s="358"/>
      <c r="C135" s="43" t="s">
        <v>217</v>
      </c>
      <c r="D135" s="143" t="s">
        <v>89</v>
      </c>
      <c r="E135" s="91" t="s">
        <v>39</v>
      </c>
      <c r="F135" s="26">
        <f>SUM(M135:Q135)*$F$1</f>
        <v>32</v>
      </c>
      <c r="G135" s="26">
        <f t="shared" si="47"/>
        <v>32</v>
      </c>
      <c r="H135" s="25" t="s">
        <v>1</v>
      </c>
      <c r="I135" s="25"/>
      <c r="J135" s="25" t="s">
        <v>1</v>
      </c>
      <c r="K135" s="25"/>
      <c r="L135" s="25"/>
      <c r="M135" s="26">
        <v>0</v>
      </c>
      <c r="N135" s="26">
        <v>0</v>
      </c>
      <c r="O135" s="26">
        <v>2</v>
      </c>
      <c r="P135" s="26">
        <v>2</v>
      </c>
      <c r="Q135" s="26">
        <v>0</v>
      </c>
      <c r="R135" s="24">
        <f>F135/$F$2</f>
        <v>2</v>
      </c>
      <c r="S135" s="47"/>
      <c r="T135" s="47"/>
    </row>
    <row r="136" spans="1:20" ht="16.5" customHeight="1">
      <c r="A136" s="128"/>
      <c r="B136" s="358"/>
      <c r="C136" s="43" t="s">
        <v>114</v>
      </c>
      <c r="D136" s="143" t="s">
        <v>89</v>
      </c>
      <c r="E136" s="91" t="s">
        <v>39</v>
      </c>
      <c r="F136" s="26">
        <f>SUM(M136:Q136)*$F$1</f>
        <v>64</v>
      </c>
      <c r="G136" s="26">
        <f t="shared" si="47"/>
        <v>64</v>
      </c>
      <c r="H136" s="45" t="s">
        <v>1</v>
      </c>
      <c r="I136" s="45"/>
      <c r="J136" s="25" t="s">
        <v>1</v>
      </c>
      <c r="K136" s="45"/>
      <c r="L136" s="45"/>
      <c r="M136" s="46">
        <v>2</v>
      </c>
      <c r="N136" s="46">
        <v>2</v>
      </c>
      <c r="O136" s="46">
        <v>2</v>
      </c>
      <c r="P136" s="46">
        <v>2</v>
      </c>
      <c r="Q136" s="46">
        <v>0</v>
      </c>
      <c r="R136" s="24">
        <f>F136/$F$2</f>
        <v>4</v>
      </c>
      <c r="S136" s="47"/>
      <c r="T136" s="47"/>
    </row>
    <row r="137" spans="1:20" ht="16.5" customHeight="1" thickBot="1">
      <c r="A137" s="128"/>
      <c r="B137" s="358"/>
      <c r="C137" s="141" t="s">
        <v>379</v>
      </c>
      <c r="D137" s="148" t="s">
        <v>89</v>
      </c>
      <c r="E137" s="184" t="s">
        <v>39</v>
      </c>
      <c r="F137" s="109">
        <f t="shared" ref="F137:F142" si="48">SUM(M137:Q137)*$F$1</f>
        <v>64</v>
      </c>
      <c r="G137" s="109">
        <f t="shared" si="47"/>
        <v>64</v>
      </c>
      <c r="H137" s="85" t="s">
        <v>1</v>
      </c>
      <c r="I137" s="85"/>
      <c r="J137" s="85" t="s">
        <v>1</v>
      </c>
      <c r="K137" s="85"/>
      <c r="L137" s="85"/>
      <c r="M137" s="87">
        <v>2</v>
      </c>
      <c r="N137" s="87">
        <v>2</v>
      </c>
      <c r="O137" s="87">
        <v>2</v>
      </c>
      <c r="P137" s="87">
        <v>2</v>
      </c>
      <c r="Q137" s="87">
        <v>0</v>
      </c>
      <c r="R137" s="150">
        <f t="shared" ref="R137:R141" si="49">F137/$F$2</f>
        <v>4</v>
      </c>
      <c r="S137" s="47"/>
      <c r="T137" s="47"/>
    </row>
    <row r="138" spans="1:20" ht="16.5" customHeight="1">
      <c r="A138" s="128"/>
      <c r="B138" s="358"/>
      <c r="C138" s="19" t="s">
        <v>218</v>
      </c>
      <c r="D138" s="142" t="s">
        <v>90</v>
      </c>
      <c r="E138" s="92" t="s">
        <v>39</v>
      </c>
      <c r="F138" s="30">
        <f t="shared" si="48"/>
        <v>64</v>
      </c>
      <c r="G138" s="156">
        <f>F138*$F$3</f>
        <v>192</v>
      </c>
      <c r="H138" s="29"/>
      <c r="I138" s="29" t="s">
        <v>1</v>
      </c>
      <c r="J138" s="29" t="s">
        <v>1</v>
      </c>
      <c r="K138" s="29"/>
      <c r="L138" s="29"/>
      <c r="M138" s="30">
        <v>4</v>
      </c>
      <c r="N138" s="30">
        <v>4</v>
      </c>
      <c r="O138" s="30">
        <v>0</v>
      </c>
      <c r="P138" s="30">
        <v>0</v>
      </c>
      <c r="Q138" s="30">
        <v>0</v>
      </c>
      <c r="R138" s="21">
        <f t="shared" si="49"/>
        <v>4</v>
      </c>
      <c r="S138" s="47"/>
      <c r="T138" s="47"/>
    </row>
    <row r="139" spans="1:20" ht="16.5" customHeight="1">
      <c r="A139" s="128"/>
      <c r="B139" s="358"/>
      <c r="C139" s="43" t="s">
        <v>219</v>
      </c>
      <c r="D139" s="143" t="s">
        <v>90</v>
      </c>
      <c r="E139" s="91" t="s">
        <v>39</v>
      </c>
      <c r="F139" s="26">
        <f t="shared" si="48"/>
        <v>64</v>
      </c>
      <c r="G139" s="84">
        <f>F139*$F$3</f>
        <v>192</v>
      </c>
      <c r="H139" s="45"/>
      <c r="I139" s="45" t="s">
        <v>1</v>
      </c>
      <c r="J139" s="45" t="s">
        <v>1</v>
      </c>
      <c r="K139" s="45"/>
      <c r="L139" s="45"/>
      <c r="M139" s="46">
        <v>0</v>
      </c>
      <c r="N139" s="46">
        <v>0</v>
      </c>
      <c r="O139" s="46">
        <v>4</v>
      </c>
      <c r="P139" s="46">
        <v>4</v>
      </c>
      <c r="Q139" s="46">
        <v>0</v>
      </c>
      <c r="R139" s="24">
        <f t="shared" si="49"/>
        <v>4</v>
      </c>
      <c r="S139" s="47"/>
      <c r="T139" s="47"/>
    </row>
    <row r="140" spans="1:20" ht="16.5" customHeight="1">
      <c r="A140" s="128"/>
      <c r="B140" s="358"/>
      <c r="C140" s="22" t="s">
        <v>104</v>
      </c>
      <c r="D140" s="143" t="s">
        <v>90</v>
      </c>
      <c r="E140" s="91" t="s">
        <v>39</v>
      </c>
      <c r="F140" s="26">
        <f t="shared" si="48"/>
        <v>64</v>
      </c>
      <c r="G140" s="26">
        <f t="shared" ref="G140:G142" si="50">F140</f>
        <v>64</v>
      </c>
      <c r="H140" s="45"/>
      <c r="I140" s="45" t="s">
        <v>1</v>
      </c>
      <c r="J140" s="45" t="s">
        <v>1</v>
      </c>
      <c r="K140" s="45"/>
      <c r="L140" s="45"/>
      <c r="M140" s="46">
        <v>4</v>
      </c>
      <c r="N140" s="46">
        <v>4</v>
      </c>
      <c r="O140" s="46">
        <v>0</v>
      </c>
      <c r="P140" s="46">
        <v>0</v>
      </c>
      <c r="Q140" s="46">
        <v>0</v>
      </c>
      <c r="R140" s="24">
        <f t="shared" si="49"/>
        <v>4</v>
      </c>
      <c r="S140" s="47"/>
      <c r="T140" s="47"/>
    </row>
    <row r="141" spans="1:20" ht="16.5" customHeight="1">
      <c r="A141" s="128"/>
      <c r="B141" s="358"/>
      <c r="C141" s="22" t="s">
        <v>107</v>
      </c>
      <c r="D141" s="143" t="s">
        <v>90</v>
      </c>
      <c r="E141" s="91" t="s">
        <v>39</v>
      </c>
      <c r="F141" s="26">
        <f t="shared" si="48"/>
        <v>64</v>
      </c>
      <c r="G141" s="26">
        <f t="shared" si="50"/>
        <v>64</v>
      </c>
      <c r="H141" s="45"/>
      <c r="I141" s="45" t="s">
        <v>1</v>
      </c>
      <c r="J141" s="45" t="s">
        <v>1</v>
      </c>
      <c r="K141" s="45"/>
      <c r="L141" s="45"/>
      <c r="M141" s="46">
        <v>4</v>
      </c>
      <c r="N141" s="46">
        <v>4</v>
      </c>
      <c r="O141" s="46">
        <v>0</v>
      </c>
      <c r="P141" s="46">
        <v>0</v>
      </c>
      <c r="Q141" s="46">
        <v>0</v>
      </c>
      <c r="R141" s="24">
        <f t="shared" si="49"/>
        <v>4</v>
      </c>
      <c r="S141" s="47"/>
      <c r="T141" s="47"/>
    </row>
    <row r="142" spans="1:20" ht="16.5" customHeight="1" thickBot="1">
      <c r="A142" s="128"/>
      <c r="B142" s="358"/>
      <c r="C142" s="27" t="s">
        <v>106</v>
      </c>
      <c r="D142" s="161" t="s">
        <v>90</v>
      </c>
      <c r="E142" s="184" t="s">
        <v>39</v>
      </c>
      <c r="F142" s="32">
        <f t="shared" si="48"/>
        <v>128</v>
      </c>
      <c r="G142" s="32">
        <f t="shared" si="50"/>
        <v>128</v>
      </c>
      <c r="H142" s="159"/>
      <c r="I142" s="159" t="s">
        <v>1</v>
      </c>
      <c r="J142" s="159" t="s">
        <v>1</v>
      </c>
      <c r="K142" s="159"/>
      <c r="L142" s="159"/>
      <c r="M142" s="160">
        <v>0</v>
      </c>
      <c r="N142" s="160">
        <v>0</v>
      </c>
      <c r="O142" s="160">
        <v>8</v>
      </c>
      <c r="P142" s="160">
        <v>8</v>
      </c>
      <c r="Q142" s="160">
        <v>0</v>
      </c>
      <c r="R142" s="154">
        <f>F142/$F$2</f>
        <v>8</v>
      </c>
      <c r="S142" s="47"/>
      <c r="T142" s="47"/>
    </row>
    <row r="143" spans="1:20" ht="16.5" customHeight="1" thickBot="1">
      <c r="A143" s="128"/>
      <c r="B143" s="359"/>
      <c r="C143" s="33" t="s">
        <v>11</v>
      </c>
      <c r="D143" s="33"/>
      <c r="E143" s="5"/>
      <c r="F143" s="11">
        <f>SUM(F133:F141)</f>
        <v>512</v>
      </c>
      <c r="G143" s="11">
        <f>SUM(G133:G141)</f>
        <v>768</v>
      </c>
      <c r="H143" s="94">
        <f>SUMIF(E133:E141,"必須",G133:G141)</f>
        <v>64</v>
      </c>
      <c r="I143" s="95">
        <f>SUMIF(E133:E141,"選必",G133:G141)</f>
        <v>0</v>
      </c>
      <c r="J143" s="96">
        <f>SUMIF(E133:E141,"選択",G133:G141)</f>
        <v>704</v>
      </c>
      <c r="K143" s="12"/>
      <c r="L143" s="12"/>
      <c r="M143" s="11">
        <f>SUM(M133:M142)</f>
        <v>20</v>
      </c>
      <c r="N143" s="11">
        <f t="shared" ref="N143:Q143" si="51">SUM(N133:N142)</f>
        <v>20</v>
      </c>
      <c r="O143" s="11">
        <f t="shared" si="51"/>
        <v>20</v>
      </c>
      <c r="P143" s="11">
        <f t="shared" si="51"/>
        <v>20</v>
      </c>
      <c r="Q143" s="11">
        <f t="shared" si="51"/>
        <v>0</v>
      </c>
      <c r="R143" s="11">
        <f>SUM(R133:R142)</f>
        <v>38</v>
      </c>
      <c r="S143" s="47"/>
      <c r="T143" s="47"/>
    </row>
    <row r="144" spans="1:20" ht="16.5" customHeight="1">
      <c r="A144" s="128"/>
      <c r="B144" s="357" t="s">
        <v>76</v>
      </c>
      <c r="C144" s="19" t="s">
        <v>36</v>
      </c>
      <c r="D144" s="142" t="s">
        <v>89</v>
      </c>
      <c r="E144" s="89" t="s">
        <v>27</v>
      </c>
      <c r="F144" s="30">
        <f>SUM(M144:Q144)*$F$1</f>
        <v>64</v>
      </c>
      <c r="G144" s="30">
        <f>F144</f>
        <v>64</v>
      </c>
      <c r="H144" s="29" t="s">
        <v>1</v>
      </c>
      <c r="I144" s="20"/>
      <c r="J144" s="20" t="s">
        <v>1</v>
      </c>
      <c r="K144" s="29"/>
      <c r="L144" s="29"/>
      <c r="M144" s="30">
        <v>2</v>
      </c>
      <c r="N144" s="30">
        <v>2</v>
      </c>
      <c r="O144" s="30">
        <v>2</v>
      </c>
      <c r="P144" s="30">
        <v>2</v>
      </c>
      <c r="Q144" s="30">
        <v>0</v>
      </c>
      <c r="R144" s="106">
        <f>F144/$F$2/2</f>
        <v>2</v>
      </c>
      <c r="S144" s="47"/>
      <c r="T144" s="47"/>
    </row>
    <row r="145" spans="1:20" s="128" customFormat="1" ht="16.5" customHeight="1">
      <c r="B145" s="358"/>
      <c r="C145" s="319" t="s">
        <v>378</v>
      </c>
      <c r="D145" s="143" t="s">
        <v>89</v>
      </c>
      <c r="E145" s="91" t="s">
        <v>39</v>
      </c>
      <c r="F145" s="26">
        <f>SUM(M145:Q145)*$F$1</f>
        <v>64</v>
      </c>
      <c r="G145" s="26">
        <f>F145</f>
        <v>64</v>
      </c>
      <c r="H145" s="25" t="s">
        <v>1</v>
      </c>
      <c r="I145" s="25"/>
      <c r="J145" s="25" t="s">
        <v>1</v>
      </c>
      <c r="K145" s="25"/>
      <c r="L145" s="25"/>
      <c r="M145" s="26">
        <v>2</v>
      </c>
      <c r="N145" s="26">
        <v>2</v>
      </c>
      <c r="O145" s="26">
        <v>2</v>
      </c>
      <c r="P145" s="26">
        <v>2</v>
      </c>
      <c r="Q145" s="26">
        <v>0</v>
      </c>
      <c r="R145" s="24">
        <f t="shared" ref="R145:R159" si="52">F145/$F$2</f>
        <v>4</v>
      </c>
      <c r="S145" s="47"/>
      <c r="T145" s="47"/>
    </row>
    <row r="146" spans="1:20" s="128" customFormat="1" ht="16.5" customHeight="1">
      <c r="B146" s="358"/>
      <c r="C146" s="141" t="s">
        <v>383</v>
      </c>
      <c r="D146" s="143" t="s">
        <v>89</v>
      </c>
      <c r="E146" s="91" t="s">
        <v>39</v>
      </c>
      <c r="F146" s="26">
        <f>SUM(M146:Q146)*$F$1</f>
        <v>32</v>
      </c>
      <c r="G146" s="26">
        <f>F146</f>
        <v>32</v>
      </c>
      <c r="H146" s="25" t="s">
        <v>1</v>
      </c>
      <c r="I146" s="25"/>
      <c r="J146" s="25" t="s">
        <v>1</v>
      </c>
      <c r="K146" s="86"/>
      <c r="L146" s="85"/>
      <c r="M146" s="87">
        <v>2</v>
      </c>
      <c r="N146" s="87">
        <v>2</v>
      </c>
      <c r="O146" s="87">
        <v>0</v>
      </c>
      <c r="P146" s="87">
        <v>0</v>
      </c>
      <c r="Q146" s="87">
        <v>0</v>
      </c>
      <c r="R146" s="24">
        <f t="shared" si="52"/>
        <v>2</v>
      </c>
      <c r="S146" s="47"/>
      <c r="T146" s="47"/>
    </row>
    <row r="147" spans="1:20" s="128" customFormat="1" ht="16.5" customHeight="1" thickBot="1">
      <c r="B147" s="358"/>
      <c r="C147" s="140" t="s">
        <v>65</v>
      </c>
      <c r="D147" s="148" t="s">
        <v>89</v>
      </c>
      <c r="E147" s="155" t="s">
        <v>39</v>
      </c>
      <c r="F147" s="109">
        <f t="shared" ref="F147:F156" si="53">SUM(M147:Q147)*$F$1</f>
        <v>32</v>
      </c>
      <c r="G147" s="109">
        <f t="shared" ref="G147:G150" si="54">F147</f>
        <v>32</v>
      </c>
      <c r="H147" s="151" t="s">
        <v>0</v>
      </c>
      <c r="I147" s="151"/>
      <c r="J147" s="108" t="s">
        <v>1</v>
      </c>
      <c r="K147" s="86"/>
      <c r="L147" s="85"/>
      <c r="M147" s="87">
        <v>2</v>
      </c>
      <c r="N147" s="87">
        <v>2</v>
      </c>
      <c r="O147" s="87">
        <v>0</v>
      </c>
      <c r="P147" s="87">
        <v>0</v>
      </c>
      <c r="Q147" s="87">
        <v>0</v>
      </c>
      <c r="R147" s="150">
        <f t="shared" si="52"/>
        <v>2</v>
      </c>
      <c r="S147" s="47"/>
      <c r="T147" s="47"/>
    </row>
    <row r="148" spans="1:20" s="128" customFormat="1" ht="16.5" customHeight="1">
      <c r="B148" s="358"/>
      <c r="C148" s="320" t="s">
        <v>323</v>
      </c>
      <c r="D148" s="142" t="s">
        <v>90</v>
      </c>
      <c r="E148" s="153" t="s">
        <v>39</v>
      </c>
      <c r="F148" s="30">
        <f t="shared" si="53"/>
        <v>16</v>
      </c>
      <c r="G148" s="30">
        <f t="shared" si="54"/>
        <v>16</v>
      </c>
      <c r="H148" s="20"/>
      <c r="I148" s="20" t="s">
        <v>1</v>
      </c>
      <c r="J148" s="20" t="s">
        <v>1</v>
      </c>
      <c r="K148" s="20"/>
      <c r="L148" s="29"/>
      <c r="M148" s="30">
        <v>0</v>
      </c>
      <c r="N148" s="30">
        <v>2</v>
      </c>
      <c r="O148" s="30">
        <v>0</v>
      </c>
      <c r="P148" s="30">
        <v>0</v>
      </c>
      <c r="Q148" s="30">
        <v>0</v>
      </c>
      <c r="R148" s="21">
        <f t="shared" si="52"/>
        <v>1</v>
      </c>
      <c r="S148" s="47"/>
      <c r="T148" s="47"/>
    </row>
    <row r="149" spans="1:20" s="128" customFormat="1" ht="16.5" customHeight="1">
      <c r="B149" s="358"/>
      <c r="C149" s="321" t="s">
        <v>324</v>
      </c>
      <c r="D149" s="144" t="s">
        <v>90</v>
      </c>
      <c r="E149" s="91" t="s">
        <v>39</v>
      </c>
      <c r="F149" s="26">
        <f t="shared" ref="F149:F150" si="55">SUM(M149:Q149)*$F$1</f>
        <v>16</v>
      </c>
      <c r="G149" s="26">
        <f t="shared" si="54"/>
        <v>16</v>
      </c>
      <c r="H149" s="45"/>
      <c r="I149" s="23" t="s">
        <v>1</v>
      </c>
      <c r="J149" s="23" t="s">
        <v>1</v>
      </c>
      <c r="K149" s="45"/>
      <c r="L149" s="45"/>
      <c r="M149" s="46">
        <v>0</v>
      </c>
      <c r="N149" s="46">
        <v>0</v>
      </c>
      <c r="O149" s="46">
        <v>2</v>
      </c>
      <c r="P149" s="46">
        <v>0</v>
      </c>
      <c r="Q149" s="46">
        <v>0</v>
      </c>
      <c r="R149" s="24">
        <f t="shared" si="52"/>
        <v>1</v>
      </c>
      <c r="S149" s="47"/>
      <c r="T149" s="47"/>
    </row>
    <row r="150" spans="1:20" s="128" customFormat="1" ht="16.5" customHeight="1">
      <c r="B150" s="358"/>
      <c r="C150" s="321" t="s">
        <v>325</v>
      </c>
      <c r="D150" s="144" t="s">
        <v>90</v>
      </c>
      <c r="E150" s="91" t="s">
        <v>39</v>
      </c>
      <c r="F150" s="26">
        <f t="shared" si="55"/>
        <v>16</v>
      </c>
      <c r="G150" s="26">
        <f t="shared" si="54"/>
        <v>16</v>
      </c>
      <c r="H150" s="45"/>
      <c r="I150" s="23" t="s">
        <v>1</v>
      </c>
      <c r="J150" s="23" t="s">
        <v>1</v>
      </c>
      <c r="K150" s="45"/>
      <c r="L150" s="45"/>
      <c r="M150" s="46">
        <v>0</v>
      </c>
      <c r="N150" s="46">
        <v>0</v>
      </c>
      <c r="O150" s="46">
        <v>0</v>
      </c>
      <c r="P150" s="46">
        <v>2</v>
      </c>
      <c r="Q150" s="46">
        <v>0</v>
      </c>
      <c r="R150" s="24">
        <f t="shared" si="52"/>
        <v>1</v>
      </c>
      <c r="S150" s="47"/>
      <c r="T150" s="47"/>
    </row>
    <row r="151" spans="1:20" s="128" customFormat="1" ht="16.5" customHeight="1">
      <c r="B151" s="358"/>
      <c r="C151" s="321" t="s">
        <v>382</v>
      </c>
      <c r="D151" s="143" t="s">
        <v>90</v>
      </c>
      <c r="E151" s="91" t="s">
        <v>39</v>
      </c>
      <c r="F151" s="46">
        <f t="shared" si="53"/>
        <v>64</v>
      </c>
      <c r="G151" s="60">
        <f>F151*$F$3</f>
        <v>192</v>
      </c>
      <c r="H151" s="45"/>
      <c r="I151" s="44" t="s">
        <v>1</v>
      </c>
      <c r="J151" s="44" t="s">
        <v>1</v>
      </c>
      <c r="K151" s="45"/>
      <c r="L151" s="45"/>
      <c r="M151" s="46">
        <v>4</v>
      </c>
      <c r="N151" s="46">
        <v>4</v>
      </c>
      <c r="O151" s="46">
        <v>0</v>
      </c>
      <c r="P151" s="46">
        <v>0</v>
      </c>
      <c r="Q151" s="46">
        <v>0</v>
      </c>
      <c r="R151" s="60">
        <f t="shared" si="52"/>
        <v>4</v>
      </c>
      <c r="S151" s="47"/>
      <c r="T151" s="47"/>
    </row>
    <row r="152" spans="1:20" s="128" customFormat="1" ht="16.5" customHeight="1">
      <c r="B152" s="358"/>
      <c r="C152" s="321" t="s">
        <v>377</v>
      </c>
      <c r="D152" s="144" t="s">
        <v>90</v>
      </c>
      <c r="E152" s="91" t="s">
        <v>39</v>
      </c>
      <c r="F152" s="26">
        <f t="shared" si="53"/>
        <v>64</v>
      </c>
      <c r="G152" s="24">
        <f>F152*$F$3</f>
        <v>192</v>
      </c>
      <c r="H152" s="45"/>
      <c r="I152" s="23" t="s">
        <v>1</v>
      </c>
      <c r="J152" s="23" t="s">
        <v>1</v>
      </c>
      <c r="K152" s="25"/>
      <c r="L152" s="45"/>
      <c r="M152" s="46">
        <v>0</v>
      </c>
      <c r="N152" s="46">
        <v>0</v>
      </c>
      <c r="O152" s="46">
        <v>4</v>
      </c>
      <c r="P152" s="46">
        <v>4</v>
      </c>
      <c r="Q152" s="46">
        <v>0</v>
      </c>
      <c r="R152" s="24">
        <f t="shared" si="52"/>
        <v>4</v>
      </c>
      <c r="S152" s="47"/>
      <c r="T152" s="47"/>
    </row>
    <row r="153" spans="1:20" s="128" customFormat="1" ht="16.5" customHeight="1">
      <c r="B153" s="358"/>
      <c r="C153" s="22" t="s">
        <v>86</v>
      </c>
      <c r="D153" s="144" t="s">
        <v>90</v>
      </c>
      <c r="E153" s="91" t="s">
        <v>39</v>
      </c>
      <c r="F153" s="26">
        <f t="shared" si="53"/>
        <v>32</v>
      </c>
      <c r="G153" s="26">
        <f t="shared" ref="G153:G160" si="56">F153</f>
        <v>32</v>
      </c>
      <c r="H153" s="45"/>
      <c r="I153" s="23" t="s">
        <v>1</v>
      </c>
      <c r="J153" s="23" t="s">
        <v>1</v>
      </c>
      <c r="K153" s="25"/>
      <c r="L153" s="45"/>
      <c r="M153" s="46">
        <v>2</v>
      </c>
      <c r="N153" s="46">
        <v>2</v>
      </c>
      <c r="O153" s="46">
        <v>0</v>
      </c>
      <c r="P153" s="46">
        <v>0</v>
      </c>
      <c r="Q153" s="46">
        <v>0</v>
      </c>
      <c r="R153" s="24">
        <f t="shared" si="52"/>
        <v>2</v>
      </c>
      <c r="S153" s="47"/>
      <c r="T153" s="47"/>
    </row>
    <row r="154" spans="1:20" s="128" customFormat="1" ht="16.5" customHeight="1">
      <c r="B154" s="358"/>
      <c r="C154" s="22" t="s">
        <v>262</v>
      </c>
      <c r="D154" s="144" t="s">
        <v>90</v>
      </c>
      <c r="E154" s="91" t="s">
        <v>39</v>
      </c>
      <c r="F154" s="26">
        <f t="shared" si="53"/>
        <v>32</v>
      </c>
      <c r="G154" s="26">
        <f t="shared" si="56"/>
        <v>32</v>
      </c>
      <c r="H154" s="45"/>
      <c r="I154" s="23" t="s">
        <v>1</v>
      </c>
      <c r="J154" s="23" t="s">
        <v>1</v>
      </c>
      <c r="K154" s="25"/>
      <c r="L154" s="45"/>
      <c r="M154" s="46">
        <v>0</v>
      </c>
      <c r="N154" s="46">
        <v>0</v>
      </c>
      <c r="O154" s="46">
        <v>2</v>
      </c>
      <c r="P154" s="46">
        <v>2</v>
      </c>
      <c r="Q154" s="46">
        <v>0</v>
      </c>
      <c r="R154" s="24">
        <f t="shared" si="52"/>
        <v>2</v>
      </c>
      <c r="S154" s="47"/>
      <c r="T154" s="47"/>
    </row>
    <row r="155" spans="1:20" s="128" customFormat="1" ht="16.5" customHeight="1">
      <c r="B155" s="358"/>
      <c r="C155" s="22" t="s">
        <v>82</v>
      </c>
      <c r="D155" s="144" t="s">
        <v>90</v>
      </c>
      <c r="E155" s="91" t="s">
        <v>39</v>
      </c>
      <c r="F155" s="26">
        <f t="shared" ref="F155" si="57">SUM(M155:Q155)*$F$1</f>
        <v>16</v>
      </c>
      <c r="G155" s="26">
        <f t="shared" si="56"/>
        <v>16</v>
      </c>
      <c r="H155" s="85"/>
      <c r="I155" s="23" t="s">
        <v>1</v>
      </c>
      <c r="J155" s="23" t="s">
        <v>1</v>
      </c>
      <c r="K155" s="25"/>
      <c r="L155" s="45"/>
      <c r="M155" s="46">
        <v>0</v>
      </c>
      <c r="N155" s="46">
        <v>0</v>
      </c>
      <c r="O155" s="46">
        <v>2</v>
      </c>
      <c r="P155" s="46">
        <v>0</v>
      </c>
      <c r="Q155" s="46">
        <v>0</v>
      </c>
      <c r="R155" s="24">
        <f t="shared" si="52"/>
        <v>1</v>
      </c>
      <c r="S155" s="47"/>
      <c r="T155" s="47"/>
    </row>
    <row r="156" spans="1:20" s="128" customFormat="1" ht="16.5" customHeight="1">
      <c r="B156" s="358"/>
      <c r="C156" s="321" t="s">
        <v>83</v>
      </c>
      <c r="D156" s="144" t="s">
        <v>90</v>
      </c>
      <c r="E156" s="91" t="s">
        <v>39</v>
      </c>
      <c r="F156" s="312">
        <f t="shared" si="53"/>
        <v>16</v>
      </c>
      <c r="G156" s="312">
        <f t="shared" si="56"/>
        <v>16</v>
      </c>
      <c r="H156" s="312"/>
      <c r="I156" s="310" t="s">
        <v>1</v>
      </c>
      <c r="J156" s="310" t="s">
        <v>1</v>
      </c>
      <c r="K156" s="310"/>
      <c r="L156" s="310"/>
      <c r="M156" s="312">
        <v>0</v>
      </c>
      <c r="N156" s="312">
        <v>0</v>
      </c>
      <c r="O156" s="312">
        <v>0</v>
      </c>
      <c r="P156" s="312">
        <v>2</v>
      </c>
      <c r="Q156" s="312">
        <v>0</v>
      </c>
      <c r="R156" s="312">
        <f t="shared" si="52"/>
        <v>1</v>
      </c>
      <c r="S156" s="47"/>
      <c r="T156" s="47"/>
    </row>
    <row r="157" spans="1:20" s="128" customFormat="1" ht="16.5" customHeight="1">
      <c r="B157" s="358"/>
      <c r="C157" s="321" t="s">
        <v>81</v>
      </c>
      <c r="D157" s="143" t="s">
        <v>90</v>
      </c>
      <c r="E157" s="91" t="s">
        <v>39</v>
      </c>
      <c r="F157" s="312">
        <f t="shared" ref="F157:F159" si="58">SUM(M157:Q157)*$F$1</f>
        <v>16</v>
      </c>
      <c r="G157" s="312">
        <f t="shared" ref="G157:G159" si="59">F157</f>
        <v>16</v>
      </c>
      <c r="H157" s="313"/>
      <c r="I157" s="310" t="s">
        <v>1</v>
      </c>
      <c r="J157" s="311" t="s">
        <v>1</v>
      </c>
      <c r="K157" s="310"/>
      <c r="L157" s="311"/>
      <c r="M157" s="313">
        <v>0</v>
      </c>
      <c r="N157" s="313">
        <v>0</v>
      </c>
      <c r="O157" s="313">
        <v>2</v>
      </c>
      <c r="P157" s="313">
        <v>0</v>
      </c>
      <c r="Q157" s="313">
        <v>0</v>
      </c>
      <c r="R157" s="24">
        <f t="shared" si="52"/>
        <v>1</v>
      </c>
      <c r="S157" s="47"/>
      <c r="T157" s="47"/>
    </row>
    <row r="158" spans="1:20" s="128" customFormat="1" ht="16.5" customHeight="1">
      <c r="B158" s="358"/>
      <c r="C158" s="321" t="s">
        <v>77</v>
      </c>
      <c r="D158" s="143" t="s">
        <v>90</v>
      </c>
      <c r="E158" s="91" t="s">
        <v>39</v>
      </c>
      <c r="F158" s="312">
        <f t="shared" si="58"/>
        <v>16</v>
      </c>
      <c r="G158" s="312">
        <f t="shared" si="59"/>
        <v>16</v>
      </c>
      <c r="H158" s="313"/>
      <c r="I158" s="310" t="s">
        <v>1</v>
      </c>
      <c r="J158" s="311" t="s">
        <v>1</v>
      </c>
      <c r="K158" s="310"/>
      <c r="L158" s="311"/>
      <c r="M158" s="313">
        <v>0</v>
      </c>
      <c r="N158" s="313">
        <v>0</v>
      </c>
      <c r="O158" s="313">
        <v>0</v>
      </c>
      <c r="P158" s="313">
        <v>2</v>
      </c>
      <c r="Q158" s="313">
        <v>0</v>
      </c>
      <c r="R158" s="312">
        <f t="shared" si="52"/>
        <v>1</v>
      </c>
      <c r="S158" s="47"/>
      <c r="T158" s="47"/>
    </row>
    <row r="159" spans="1:20" s="128" customFormat="1" ht="16.5" customHeight="1">
      <c r="B159" s="358"/>
      <c r="C159" s="321" t="s">
        <v>80</v>
      </c>
      <c r="D159" s="143" t="s">
        <v>90</v>
      </c>
      <c r="E159" s="91" t="s">
        <v>39</v>
      </c>
      <c r="F159" s="312">
        <f t="shared" si="58"/>
        <v>16</v>
      </c>
      <c r="G159" s="312">
        <f t="shared" si="59"/>
        <v>16</v>
      </c>
      <c r="H159" s="313"/>
      <c r="I159" s="310" t="s">
        <v>1</v>
      </c>
      <c r="J159" s="311" t="s">
        <v>1</v>
      </c>
      <c r="K159" s="310"/>
      <c r="L159" s="311"/>
      <c r="M159" s="313">
        <v>0</v>
      </c>
      <c r="N159" s="313">
        <v>0</v>
      </c>
      <c r="O159" s="313">
        <v>2</v>
      </c>
      <c r="P159" s="313">
        <v>0</v>
      </c>
      <c r="Q159" s="313">
        <v>0</v>
      </c>
      <c r="R159" s="24">
        <f t="shared" si="52"/>
        <v>1</v>
      </c>
      <c r="S159" s="47"/>
      <c r="T159" s="47"/>
    </row>
    <row r="160" spans="1:20" ht="16.5" customHeight="1">
      <c r="A160" s="128"/>
      <c r="B160" s="358"/>
      <c r="C160" s="22" t="s">
        <v>117</v>
      </c>
      <c r="D160" s="143" t="s">
        <v>90</v>
      </c>
      <c r="E160" s="91" t="s">
        <v>39</v>
      </c>
      <c r="F160" s="26">
        <f t="shared" ref="F160" si="60">SUM(M160:Q160)*$F$1</f>
        <v>32</v>
      </c>
      <c r="G160" s="26">
        <f t="shared" si="56"/>
        <v>32</v>
      </c>
      <c r="H160" s="300"/>
      <c r="I160" s="23" t="s">
        <v>1</v>
      </c>
      <c r="J160" s="238"/>
      <c r="K160" s="23" t="s">
        <v>1</v>
      </c>
      <c r="L160" s="238" t="s">
        <v>118</v>
      </c>
      <c r="M160" s="300">
        <v>0</v>
      </c>
      <c r="N160" s="300">
        <v>0</v>
      </c>
      <c r="O160" s="300">
        <v>0</v>
      </c>
      <c r="P160" s="300">
        <v>0</v>
      </c>
      <c r="Q160" s="300">
        <v>4</v>
      </c>
      <c r="R160" s="163">
        <f>F160/$F$2/2</f>
        <v>1</v>
      </c>
      <c r="S160" s="47"/>
      <c r="T160" s="47"/>
    </row>
    <row r="161" spans="1:20" ht="16.5" customHeight="1">
      <c r="A161" s="128"/>
      <c r="B161" s="358"/>
      <c r="C161" s="304" t="s">
        <v>280</v>
      </c>
      <c r="D161" s="303" t="s">
        <v>90</v>
      </c>
      <c r="E161" s="91" t="s">
        <v>39</v>
      </c>
      <c r="F161" s="298">
        <f>SUM(M161:Q161)*$F$1</f>
        <v>96</v>
      </c>
      <c r="G161" s="298">
        <f>F161</f>
        <v>96</v>
      </c>
      <c r="H161" s="297"/>
      <c r="I161" s="297" t="s">
        <v>0</v>
      </c>
      <c r="J161" s="297" t="s">
        <v>0</v>
      </c>
      <c r="K161" s="297"/>
      <c r="L161" s="297"/>
      <c r="M161" s="299">
        <v>6</v>
      </c>
      <c r="N161" s="299">
        <v>6</v>
      </c>
      <c r="O161" s="299">
        <v>0</v>
      </c>
      <c r="P161" s="299">
        <v>0</v>
      </c>
      <c r="Q161" s="299">
        <v>0</v>
      </c>
      <c r="R161" s="298">
        <f>F161/$F$2</f>
        <v>6</v>
      </c>
      <c r="S161" s="47"/>
      <c r="T161" s="47"/>
    </row>
    <row r="162" spans="1:20" ht="16.5" customHeight="1" thickBot="1">
      <c r="A162" s="128"/>
      <c r="B162" s="358"/>
      <c r="C162" s="22" t="s">
        <v>281</v>
      </c>
      <c r="D162" s="302" t="s">
        <v>90</v>
      </c>
      <c r="E162" s="91" t="s">
        <v>39</v>
      </c>
      <c r="F162" s="298">
        <f>SUM(M162:Q162)*$F$1</f>
        <v>96</v>
      </c>
      <c r="G162" s="298">
        <f>F162</f>
        <v>96</v>
      </c>
      <c r="H162" s="297"/>
      <c r="I162" s="297" t="s">
        <v>0</v>
      </c>
      <c r="J162" s="297" t="s">
        <v>0</v>
      </c>
      <c r="K162" s="297"/>
      <c r="L162" s="297"/>
      <c r="M162" s="299">
        <v>0</v>
      </c>
      <c r="N162" s="299">
        <v>0</v>
      </c>
      <c r="O162" s="299">
        <v>6</v>
      </c>
      <c r="P162" s="299">
        <v>6</v>
      </c>
      <c r="Q162" s="299">
        <v>0</v>
      </c>
      <c r="R162" s="298">
        <f>F162/$F$2</f>
        <v>6</v>
      </c>
      <c r="S162" s="47"/>
      <c r="T162" s="47"/>
    </row>
    <row r="163" spans="1:20" ht="16.5" customHeight="1" thickBot="1">
      <c r="A163" s="128"/>
      <c r="B163" s="359"/>
      <c r="C163" s="33" t="s">
        <v>11</v>
      </c>
      <c r="D163" s="33"/>
      <c r="E163" s="5"/>
      <c r="F163" s="11">
        <f>SUM(F144:F162)</f>
        <v>736</v>
      </c>
      <c r="G163" s="11">
        <f>SUM(G144:G162)</f>
        <v>992</v>
      </c>
      <c r="H163" s="94">
        <f>SUMIF(E144:E162,"必須",G144:G162)</f>
        <v>64</v>
      </c>
      <c r="I163" s="95">
        <f>SUMIF(E144:E162,"選必",G144:G162)</f>
        <v>0</v>
      </c>
      <c r="J163" s="96">
        <f>SUMIF(E144:E162,"選択",G144:G162)</f>
        <v>928</v>
      </c>
      <c r="K163" s="12"/>
      <c r="L163" s="12"/>
      <c r="M163" s="11">
        <f t="shared" ref="M163:R163" si="61">SUM(M144:M162)</f>
        <v>20</v>
      </c>
      <c r="N163" s="11">
        <f t="shared" si="61"/>
        <v>22</v>
      </c>
      <c r="O163" s="11">
        <f t="shared" si="61"/>
        <v>24</v>
      </c>
      <c r="P163" s="11">
        <f t="shared" si="61"/>
        <v>22</v>
      </c>
      <c r="Q163" s="11">
        <f t="shared" si="61"/>
        <v>4</v>
      </c>
      <c r="R163" s="11">
        <f t="shared" si="61"/>
        <v>43</v>
      </c>
      <c r="S163" s="47"/>
      <c r="T163" s="47"/>
    </row>
    <row r="164" spans="1:20" ht="16.5" customHeight="1" thickBot="1">
      <c r="A164" s="128"/>
      <c r="B164" s="55"/>
      <c r="C164" s="48"/>
      <c r="D164" s="48"/>
      <c r="E164" s="13"/>
      <c r="F164" s="13"/>
      <c r="G164" s="13"/>
      <c r="H164" s="47"/>
      <c r="I164" s="47"/>
      <c r="J164" s="47"/>
      <c r="K164" s="47"/>
      <c r="L164" s="47"/>
      <c r="M164" s="13"/>
      <c r="N164" s="13"/>
      <c r="O164" s="13"/>
      <c r="P164" s="13"/>
      <c r="Q164" s="13"/>
      <c r="R164" s="13"/>
      <c r="S164" s="47"/>
      <c r="T164" s="47"/>
    </row>
    <row r="165" spans="1:20" ht="16.5" customHeight="1" thickBot="1">
      <c r="A165" s="128"/>
      <c r="B165" s="128"/>
      <c r="C165" s="138"/>
      <c r="D165" s="138"/>
      <c r="E165" s="107"/>
      <c r="F165" s="107"/>
      <c r="G165" s="107"/>
      <c r="H165" s="107"/>
      <c r="I165" s="4" t="s">
        <v>12</v>
      </c>
      <c r="J165" s="336" t="s">
        <v>8</v>
      </c>
      <c r="K165" s="337"/>
      <c r="L165" s="338" t="s">
        <v>45</v>
      </c>
      <c r="M165" s="339"/>
      <c r="N165" s="112" t="s">
        <v>46</v>
      </c>
      <c r="O165" s="113"/>
      <c r="P165" s="186"/>
      <c r="Q165" s="114"/>
      <c r="R165" s="186"/>
      <c r="S165" s="245"/>
      <c r="T165" s="36"/>
    </row>
    <row r="166" spans="1:20" ht="16.5" customHeight="1">
      <c r="A166" s="128"/>
      <c r="B166" s="244"/>
      <c r="C166" s="138"/>
      <c r="D166" s="138"/>
      <c r="E166" s="249"/>
      <c r="F166" s="250"/>
      <c r="G166" s="250"/>
      <c r="H166" s="107"/>
      <c r="I166" s="7" t="s">
        <v>13</v>
      </c>
      <c r="J166" s="251">
        <f>SUMIF(H102:H116,"○",G102:G116)</f>
        <v>304</v>
      </c>
      <c r="K166" s="252">
        <f>J166/N166</f>
        <v>0.3392857142857143</v>
      </c>
      <c r="L166" s="115">
        <f>SUMIF(I102:I116,"○",G102:G116)</f>
        <v>592</v>
      </c>
      <c r="M166" s="116">
        <f>L166/N166</f>
        <v>0.6607142857142857</v>
      </c>
      <c r="N166" s="117">
        <f>G117</f>
        <v>896</v>
      </c>
      <c r="O166" s="118"/>
      <c r="P166" s="187"/>
      <c r="Q166" s="119"/>
      <c r="R166" s="187"/>
      <c r="S166" s="245"/>
      <c r="T166" s="36"/>
    </row>
    <row r="167" spans="1:20" ht="16.5" customHeight="1">
      <c r="A167" s="128"/>
      <c r="B167" s="128"/>
      <c r="C167" s="138"/>
      <c r="D167" s="138"/>
      <c r="E167" s="249"/>
      <c r="F167" s="250"/>
      <c r="G167" s="250"/>
      <c r="H167" s="107"/>
      <c r="I167" s="8" t="s">
        <v>14</v>
      </c>
      <c r="J167" s="131">
        <f>SUMIF(H118:H131,"○",G118:G131)</f>
        <v>320</v>
      </c>
      <c r="K167" s="258">
        <f>J167/N167</f>
        <v>0.35714285714285715</v>
      </c>
      <c r="L167" s="129">
        <f>SUMIF(I118:I131,"○",G118:G131)</f>
        <v>576</v>
      </c>
      <c r="M167" s="130">
        <f>L167/N167</f>
        <v>0.6428571428571429</v>
      </c>
      <c r="N167" s="131">
        <f>G132</f>
        <v>896</v>
      </c>
      <c r="O167" s="118"/>
      <c r="P167" s="187"/>
      <c r="Q167" s="119"/>
      <c r="R167" s="187"/>
      <c r="S167" s="245"/>
      <c r="T167" s="36"/>
    </row>
    <row r="168" spans="1:20" ht="16.5" customHeight="1">
      <c r="A168" s="128"/>
      <c r="B168" s="128"/>
      <c r="C168" s="138"/>
      <c r="D168" s="138"/>
      <c r="E168" s="249"/>
      <c r="F168" s="250"/>
      <c r="G168" s="250"/>
      <c r="H168" s="107"/>
      <c r="I168" s="50" t="s">
        <v>17</v>
      </c>
      <c r="J168" s="122">
        <f>SUMIF(H133:H141,"○",G133:G141)</f>
        <v>256</v>
      </c>
      <c r="K168" s="253">
        <f>J168/N168</f>
        <v>0.33333333333333331</v>
      </c>
      <c r="L168" s="120">
        <f>SUMIF(I133:I141,"○",G133:G141)</f>
        <v>512</v>
      </c>
      <c r="M168" s="121">
        <f>L168/N168</f>
        <v>0.66666666666666663</v>
      </c>
      <c r="N168" s="122">
        <f>G143</f>
        <v>768</v>
      </c>
      <c r="O168" s="118"/>
      <c r="P168" s="187"/>
      <c r="Q168" s="119"/>
      <c r="R168" s="187"/>
      <c r="S168" s="245"/>
      <c r="T168" s="36"/>
    </row>
    <row r="169" spans="1:20" ht="16.5" customHeight="1" thickBot="1">
      <c r="A169" s="128"/>
      <c r="B169" s="128"/>
      <c r="C169" s="138"/>
      <c r="D169" s="138"/>
      <c r="E169" s="249"/>
      <c r="F169" s="250"/>
      <c r="G169" s="250"/>
      <c r="H169" s="107"/>
      <c r="I169" s="50" t="s">
        <v>56</v>
      </c>
      <c r="J169" s="122">
        <f>SUMIF(H144:H162,"○",G144:G162)</f>
        <v>192</v>
      </c>
      <c r="K169" s="253">
        <f>J169/N169</f>
        <v>0.19354838709677419</v>
      </c>
      <c r="L169" s="120">
        <f>SUMIF(I144:I162,"○",G144:G162)</f>
        <v>800</v>
      </c>
      <c r="M169" s="121">
        <f>L169/N169</f>
        <v>0.80645161290322576</v>
      </c>
      <c r="N169" s="122">
        <f>G163</f>
        <v>992</v>
      </c>
      <c r="O169" s="118"/>
      <c r="P169" s="187"/>
      <c r="Q169" s="119"/>
      <c r="R169" s="187"/>
      <c r="S169" s="245"/>
      <c r="T169" s="36"/>
    </row>
    <row r="170" spans="1:20" ht="16.5" customHeight="1" thickBot="1">
      <c r="A170" s="128"/>
      <c r="B170" s="128"/>
      <c r="C170" s="138"/>
      <c r="D170" s="138"/>
      <c r="E170" s="249"/>
      <c r="F170" s="250"/>
      <c r="G170" s="250"/>
      <c r="H170" s="107"/>
      <c r="I170" s="4" t="s">
        <v>11</v>
      </c>
      <c r="J170" s="254">
        <f>SUM(J166:J169)</f>
        <v>1072</v>
      </c>
      <c r="K170" s="255">
        <f>J170/N170</f>
        <v>0.30180180180180183</v>
      </c>
      <c r="L170" s="123">
        <f>SUM(L166:L169)</f>
        <v>2480</v>
      </c>
      <c r="M170" s="124">
        <f>L170/N170</f>
        <v>0.69819819819819817</v>
      </c>
      <c r="N170" s="125">
        <f>SUM(N166:N169)</f>
        <v>3552</v>
      </c>
      <c r="O170" s="118"/>
      <c r="P170" s="187"/>
      <c r="Q170" s="119"/>
      <c r="R170" s="187"/>
      <c r="S170" s="245"/>
      <c r="T170" s="36"/>
    </row>
    <row r="171" spans="1:20" ht="16.5" customHeight="1">
      <c r="A171" s="128"/>
      <c r="B171" s="128"/>
      <c r="C171" s="139"/>
      <c r="D171" s="139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245"/>
      <c r="T171" s="36"/>
    </row>
  </sheetData>
  <mergeCells count="48">
    <mergeCell ref="B144:B163"/>
    <mergeCell ref="J165:K165"/>
    <mergeCell ref="L165:M165"/>
    <mergeCell ref="B133:B143"/>
    <mergeCell ref="R100:R101"/>
    <mergeCell ref="B102:B117"/>
    <mergeCell ref="B118:B132"/>
    <mergeCell ref="G100:G101"/>
    <mergeCell ref="H100:I100"/>
    <mergeCell ref="J100:K100"/>
    <mergeCell ref="L100:L101"/>
    <mergeCell ref="M100:Q100"/>
    <mergeCell ref="B100:B101"/>
    <mergeCell ref="C100:C101"/>
    <mergeCell ref="D100:D101"/>
    <mergeCell ref="E100:E101"/>
    <mergeCell ref="F100:F101"/>
    <mergeCell ref="R47:R48"/>
    <mergeCell ref="B49:B64"/>
    <mergeCell ref="B65:B79"/>
    <mergeCell ref="B47:B48"/>
    <mergeCell ref="C47:C48"/>
    <mergeCell ref="E47:E48"/>
    <mergeCell ref="F47:F48"/>
    <mergeCell ref="G47:G48"/>
    <mergeCell ref="H47:I47"/>
    <mergeCell ref="J47:K47"/>
    <mergeCell ref="D47:D48"/>
    <mergeCell ref="J92:K92"/>
    <mergeCell ref="L92:M92"/>
    <mergeCell ref="B80:B90"/>
    <mergeCell ref="L47:L48"/>
    <mergeCell ref="M47:Q47"/>
    <mergeCell ref="R6:R7"/>
    <mergeCell ref="B8:B23"/>
    <mergeCell ref="G6:G7"/>
    <mergeCell ref="H6:I6"/>
    <mergeCell ref="B24:B38"/>
    <mergeCell ref="B6:B7"/>
    <mergeCell ref="C6:C7"/>
    <mergeCell ref="E6:E7"/>
    <mergeCell ref="F6:F7"/>
    <mergeCell ref="D6:D7"/>
    <mergeCell ref="J40:K40"/>
    <mergeCell ref="L40:M40"/>
    <mergeCell ref="J6:K6"/>
    <mergeCell ref="L6:L7"/>
    <mergeCell ref="M6:Q6"/>
  </mergeCells>
  <phoneticPr fontId="1"/>
  <pageMargins left="0.78740157480314965" right="0.78740157480314965" top="0.19685039370078741" bottom="0.23622047244094491" header="0" footer="0"/>
  <pageSetup paperSize="8" scale="81" fitToHeight="0" orientation="portrait" horizontalDpi="4294967294" r:id="rId1"/>
  <headerFooter alignWithMargins="0"/>
  <rowBreaks count="2" manualBreakCount="2">
    <brk id="44" max="16383" man="1"/>
    <brk id="97" max="18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97"/>
  <sheetViews>
    <sheetView view="pageBreakPreview" zoomScale="66" zoomScaleNormal="85" zoomScaleSheetLayoutView="70" workbookViewId="0">
      <selection activeCell="H39" sqref="H39"/>
    </sheetView>
  </sheetViews>
  <sheetFormatPr defaultColWidth="9.21875" defaultRowHeight="13.2"/>
  <cols>
    <col min="1" max="1" width="1.77734375" style="2" customWidth="1"/>
    <col min="2" max="2" width="9.21875" style="2" customWidth="1"/>
    <col min="3" max="3" width="28.6640625" style="15" customWidth="1"/>
    <col min="4" max="4" width="11" style="15" bestFit="1" customWidth="1"/>
    <col min="5" max="5" width="10" style="2" customWidth="1"/>
    <col min="6" max="7" width="9.109375" style="2" customWidth="1"/>
    <col min="8" max="18" width="7" style="2" customWidth="1"/>
    <col min="19" max="19" width="6" style="2" customWidth="1"/>
    <col min="20" max="16384" width="9.21875" style="2"/>
  </cols>
  <sheetData>
    <row r="1" spans="1:18">
      <c r="E1" s="2" t="s">
        <v>53</v>
      </c>
      <c r="F1" s="2">
        <v>8</v>
      </c>
      <c r="G1" s="2" t="s">
        <v>50</v>
      </c>
    </row>
    <row r="2" spans="1:18">
      <c r="E2" s="2" t="s">
        <v>52</v>
      </c>
      <c r="F2" s="2">
        <v>16</v>
      </c>
      <c r="G2" s="2" t="s">
        <v>54</v>
      </c>
    </row>
    <row r="3" spans="1:18">
      <c r="E3" s="2" t="s">
        <v>51</v>
      </c>
      <c r="F3" s="2">
        <v>3</v>
      </c>
    </row>
    <row r="4" spans="1:18" ht="21">
      <c r="A4" s="1"/>
      <c r="B4" s="1" t="s">
        <v>360</v>
      </c>
    </row>
    <row r="5" spans="1:18" ht="13.8" thickBot="1">
      <c r="B5" s="3"/>
      <c r="C5" s="16"/>
      <c r="D5" s="1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8" customHeight="1" thickBot="1">
      <c r="B6" s="344" t="s">
        <v>2</v>
      </c>
      <c r="C6" s="388" t="s">
        <v>3</v>
      </c>
      <c r="D6" s="368" t="s">
        <v>88</v>
      </c>
      <c r="E6" s="344" t="s">
        <v>4</v>
      </c>
      <c r="F6" s="370" t="s">
        <v>48</v>
      </c>
      <c r="G6" s="370" t="s">
        <v>49</v>
      </c>
      <c r="H6" s="340" t="s">
        <v>5</v>
      </c>
      <c r="I6" s="382"/>
      <c r="J6" s="340" t="s">
        <v>6</v>
      </c>
      <c r="K6" s="382"/>
      <c r="L6" s="380" t="s">
        <v>26</v>
      </c>
      <c r="M6" s="340" t="s">
        <v>7</v>
      </c>
      <c r="N6" s="341"/>
      <c r="O6" s="341"/>
      <c r="P6" s="341"/>
      <c r="Q6" s="382"/>
      <c r="R6" s="344" t="s">
        <v>35</v>
      </c>
    </row>
    <row r="7" spans="1:18" ht="18" customHeight="1" thickBot="1">
      <c r="B7" s="384"/>
      <c r="C7" s="389"/>
      <c r="D7" s="386"/>
      <c r="E7" s="384"/>
      <c r="F7" s="385"/>
      <c r="G7" s="385"/>
      <c r="H7" s="295" t="s">
        <v>8</v>
      </c>
      <c r="I7" s="295" t="s">
        <v>9</v>
      </c>
      <c r="J7" s="59" t="s">
        <v>29</v>
      </c>
      <c r="K7" s="59" t="s">
        <v>30</v>
      </c>
      <c r="L7" s="381"/>
      <c r="M7" s="10" t="s">
        <v>22</v>
      </c>
      <c r="N7" s="10" t="s">
        <v>23</v>
      </c>
      <c r="O7" s="10" t="s">
        <v>24</v>
      </c>
      <c r="P7" s="10" t="s">
        <v>25</v>
      </c>
      <c r="Q7" s="10" t="s">
        <v>116</v>
      </c>
      <c r="R7" s="384"/>
    </row>
    <row r="8" spans="1:18" s="128" customFormat="1" ht="16.5" customHeight="1">
      <c r="B8" s="360" t="s">
        <v>361</v>
      </c>
      <c r="C8" s="19" t="s">
        <v>36</v>
      </c>
      <c r="D8" s="142" t="s">
        <v>89</v>
      </c>
      <c r="E8" s="89" t="s">
        <v>27</v>
      </c>
      <c r="F8" s="21">
        <f>SUM(M8:Q8)*$F$1</f>
        <v>64</v>
      </c>
      <c r="G8" s="21">
        <f>F8</f>
        <v>64</v>
      </c>
      <c r="H8" s="20" t="s">
        <v>1</v>
      </c>
      <c r="I8" s="20"/>
      <c r="J8" s="20" t="s">
        <v>1</v>
      </c>
      <c r="K8" s="20"/>
      <c r="L8" s="20"/>
      <c r="M8" s="21">
        <v>2</v>
      </c>
      <c r="N8" s="21">
        <v>2</v>
      </c>
      <c r="O8" s="21">
        <v>2</v>
      </c>
      <c r="P8" s="21">
        <v>2</v>
      </c>
      <c r="Q8" s="21">
        <v>0</v>
      </c>
      <c r="R8" s="106">
        <f>F8/$F$2/2</f>
        <v>2</v>
      </c>
    </row>
    <row r="9" spans="1:18" s="128" customFormat="1" ht="16.5" customHeight="1">
      <c r="B9" s="360"/>
      <c r="C9" s="43" t="s">
        <v>169</v>
      </c>
      <c r="D9" s="143" t="s">
        <v>89</v>
      </c>
      <c r="E9" s="91" t="s">
        <v>39</v>
      </c>
      <c r="F9" s="24">
        <f t="shared" ref="F9" si="0">SUM(M9:Q9)*$F$1</f>
        <v>32</v>
      </c>
      <c r="G9" s="24">
        <f t="shared" ref="G9:G17" si="1">F9</f>
        <v>32</v>
      </c>
      <c r="H9" s="44" t="s">
        <v>1</v>
      </c>
      <c r="I9" s="44"/>
      <c r="J9" s="44" t="s">
        <v>1</v>
      </c>
      <c r="K9" s="44"/>
      <c r="L9" s="44"/>
      <c r="M9" s="60">
        <v>2</v>
      </c>
      <c r="N9" s="60">
        <v>2</v>
      </c>
      <c r="O9" s="60">
        <v>0</v>
      </c>
      <c r="P9" s="60">
        <v>0</v>
      </c>
      <c r="Q9" s="60">
        <v>0</v>
      </c>
      <c r="R9" s="24">
        <f t="shared" ref="R9:R22" si="2">F9/$F$2</f>
        <v>2</v>
      </c>
    </row>
    <row r="10" spans="1:18" s="128" customFormat="1" ht="16.5" customHeight="1">
      <c r="B10" s="360"/>
      <c r="C10" s="43" t="s">
        <v>212</v>
      </c>
      <c r="D10" s="143" t="s">
        <v>89</v>
      </c>
      <c r="E10" s="91" t="s">
        <v>39</v>
      </c>
      <c r="F10" s="24">
        <f>SUM(M10:Q10)*$F$1</f>
        <v>32</v>
      </c>
      <c r="G10" s="24">
        <f t="shared" si="1"/>
        <v>32</v>
      </c>
      <c r="H10" s="44" t="s">
        <v>1</v>
      </c>
      <c r="I10" s="44"/>
      <c r="J10" s="23" t="s">
        <v>1</v>
      </c>
      <c r="K10" s="44"/>
      <c r="L10" s="44"/>
      <c r="M10" s="60">
        <v>0</v>
      </c>
      <c r="N10" s="60">
        <v>0</v>
      </c>
      <c r="O10" s="60">
        <v>2</v>
      </c>
      <c r="P10" s="60">
        <v>2</v>
      </c>
      <c r="Q10" s="60">
        <v>0</v>
      </c>
      <c r="R10" s="24">
        <f t="shared" si="2"/>
        <v>2</v>
      </c>
    </row>
    <row r="11" spans="1:18" s="128" customFormat="1" ht="16.5" customHeight="1">
      <c r="B11" s="360"/>
      <c r="C11" s="43" t="s">
        <v>170</v>
      </c>
      <c r="D11" s="143" t="s">
        <v>89</v>
      </c>
      <c r="E11" s="91" t="s">
        <v>39</v>
      </c>
      <c r="F11" s="24">
        <f t="shared" ref="F11:F19" si="3">SUM(M11:Q11)*$F$1</f>
        <v>32</v>
      </c>
      <c r="G11" s="24">
        <f t="shared" si="1"/>
        <v>32</v>
      </c>
      <c r="H11" s="44" t="s">
        <v>1</v>
      </c>
      <c r="I11" s="44"/>
      <c r="J11" s="23" t="s">
        <v>1</v>
      </c>
      <c r="K11" s="44"/>
      <c r="L11" s="44"/>
      <c r="M11" s="60">
        <v>2</v>
      </c>
      <c r="N11" s="60">
        <v>2</v>
      </c>
      <c r="O11" s="60">
        <v>0</v>
      </c>
      <c r="P11" s="60">
        <v>0</v>
      </c>
      <c r="Q11" s="60">
        <v>0</v>
      </c>
      <c r="R11" s="24">
        <f t="shared" si="2"/>
        <v>2</v>
      </c>
    </row>
    <row r="12" spans="1:18" s="128" customFormat="1" ht="16.5" customHeight="1">
      <c r="B12" s="360"/>
      <c r="C12" s="43" t="s">
        <v>171</v>
      </c>
      <c r="D12" s="143" t="s">
        <v>89</v>
      </c>
      <c r="E12" s="91" t="s">
        <v>39</v>
      </c>
      <c r="F12" s="24">
        <f t="shared" si="3"/>
        <v>32</v>
      </c>
      <c r="G12" s="24">
        <f t="shared" si="1"/>
        <v>32</v>
      </c>
      <c r="H12" s="44" t="s">
        <v>1</v>
      </c>
      <c r="I12" s="23"/>
      <c r="J12" s="23" t="s">
        <v>1</v>
      </c>
      <c r="K12" s="44"/>
      <c r="L12" s="44"/>
      <c r="M12" s="60">
        <v>0</v>
      </c>
      <c r="N12" s="60">
        <v>0</v>
      </c>
      <c r="O12" s="60">
        <v>2</v>
      </c>
      <c r="P12" s="60">
        <v>2</v>
      </c>
      <c r="Q12" s="60">
        <v>0</v>
      </c>
      <c r="R12" s="24">
        <f t="shared" si="2"/>
        <v>2</v>
      </c>
    </row>
    <row r="13" spans="1:18" s="128" customFormat="1" ht="16.5" customHeight="1">
      <c r="B13" s="360"/>
      <c r="C13" s="43" t="s">
        <v>213</v>
      </c>
      <c r="D13" s="143" t="s">
        <v>89</v>
      </c>
      <c r="E13" s="91" t="s">
        <v>39</v>
      </c>
      <c r="F13" s="24">
        <f t="shared" si="3"/>
        <v>32</v>
      </c>
      <c r="G13" s="24">
        <f t="shared" si="1"/>
        <v>32</v>
      </c>
      <c r="H13" s="44" t="s">
        <v>1</v>
      </c>
      <c r="I13" s="23"/>
      <c r="J13" s="23" t="s">
        <v>1</v>
      </c>
      <c r="K13" s="44"/>
      <c r="L13" s="44"/>
      <c r="M13" s="60">
        <v>2</v>
      </c>
      <c r="N13" s="60">
        <v>2</v>
      </c>
      <c r="O13" s="60">
        <v>0</v>
      </c>
      <c r="P13" s="60">
        <v>0</v>
      </c>
      <c r="Q13" s="60">
        <v>0</v>
      </c>
      <c r="R13" s="24">
        <f t="shared" si="2"/>
        <v>2</v>
      </c>
    </row>
    <row r="14" spans="1:18" s="128" customFormat="1" ht="16.5" customHeight="1">
      <c r="B14" s="360"/>
      <c r="C14" s="43" t="s">
        <v>214</v>
      </c>
      <c r="D14" s="143" t="s">
        <v>89</v>
      </c>
      <c r="E14" s="91" t="s">
        <v>39</v>
      </c>
      <c r="F14" s="24">
        <f t="shared" si="3"/>
        <v>32</v>
      </c>
      <c r="G14" s="24">
        <f t="shared" si="1"/>
        <v>32</v>
      </c>
      <c r="H14" s="44" t="s">
        <v>1</v>
      </c>
      <c r="I14" s="23"/>
      <c r="J14" s="23" t="s">
        <v>1</v>
      </c>
      <c r="K14" s="44"/>
      <c r="L14" s="44"/>
      <c r="M14" s="60">
        <v>0</v>
      </c>
      <c r="N14" s="60">
        <v>0</v>
      </c>
      <c r="O14" s="60">
        <v>2</v>
      </c>
      <c r="P14" s="60">
        <v>2</v>
      </c>
      <c r="Q14" s="60">
        <v>0</v>
      </c>
      <c r="R14" s="24">
        <f t="shared" si="2"/>
        <v>2</v>
      </c>
    </row>
    <row r="15" spans="1:18" s="128" customFormat="1" ht="16.5" customHeight="1" thickBot="1">
      <c r="B15" s="360"/>
      <c r="C15" s="141" t="s">
        <v>345</v>
      </c>
      <c r="D15" s="148" t="s">
        <v>89</v>
      </c>
      <c r="E15" s="155" t="s">
        <v>39</v>
      </c>
      <c r="F15" s="150">
        <f t="shared" si="3"/>
        <v>48</v>
      </c>
      <c r="G15" s="150">
        <f t="shared" si="1"/>
        <v>48</v>
      </c>
      <c r="H15" s="151" t="s">
        <v>1</v>
      </c>
      <c r="I15" s="108"/>
      <c r="J15" s="108" t="s">
        <v>1</v>
      </c>
      <c r="K15" s="151"/>
      <c r="L15" s="151"/>
      <c r="M15" s="152">
        <v>0</v>
      </c>
      <c r="N15" s="152">
        <v>2</v>
      </c>
      <c r="O15" s="152">
        <v>2</v>
      </c>
      <c r="P15" s="152">
        <v>2</v>
      </c>
      <c r="Q15" s="152">
        <v>0</v>
      </c>
      <c r="R15" s="150">
        <f t="shared" si="2"/>
        <v>3</v>
      </c>
    </row>
    <row r="16" spans="1:18" s="128" customFormat="1" ht="16.5" customHeight="1">
      <c r="B16" s="360"/>
      <c r="C16" s="19" t="s">
        <v>344</v>
      </c>
      <c r="D16" s="142" t="s">
        <v>90</v>
      </c>
      <c r="E16" s="89" t="s">
        <v>28</v>
      </c>
      <c r="F16" s="21">
        <f t="shared" si="3"/>
        <v>16</v>
      </c>
      <c r="G16" s="21">
        <f t="shared" si="1"/>
        <v>16</v>
      </c>
      <c r="H16" s="20"/>
      <c r="I16" s="20" t="s">
        <v>1</v>
      </c>
      <c r="J16" s="20" t="s">
        <v>1</v>
      </c>
      <c r="K16" s="20"/>
      <c r="L16" s="20"/>
      <c r="M16" s="21">
        <v>2</v>
      </c>
      <c r="N16" s="21">
        <v>0</v>
      </c>
      <c r="O16" s="21">
        <v>0</v>
      </c>
      <c r="P16" s="21">
        <v>0</v>
      </c>
      <c r="Q16" s="21">
        <v>0</v>
      </c>
      <c r="R16" s="21">
        <f t="shared" si="2"/>
        <v>1</v>
      </c>
    </row>
    <row r="17" spans="2:19" s="128" customFormat="1" ht="16.5" customHeight="1">
      <c r="B17" s="360"/>
      <c r="C17" s="22" t="s">
        <v>177</v>
      </c>
      <c r="D17" s="144" t="s">
        <v>90</v>
      </c>
      <c r="E17" s="91" t="s">
        <v>39</v>
      </c>
      <c r="F17" s="24">
        <f t="shared" si="3"/>
        <v>32</v>
      </c>
      <c r="G17" s="24">
        <f t="shared" si="1"/>
        <v>32</v>
      </c>
      <c r="H17" s="23"/>
      <c r="I17" s="23" t="s">
        <v>1</v>
      </c>
      <c r="J17" s="23" t="s">
        <v>1</v>
      </c>
      <c r="K17" s="23"/>
      <c r="L17" s="23"/>
      <c r="M17" s="24">
        <v>4</v>
      </c>
      <c r="N17" s="24">
        <v>0</v>
      </c>
      <c r="O17" s="24">
        <v>0</v>
      </c>
      <c r="P17" s="24">
        <v>0</v>
      </c>
      <c r="Q17" s="24">
        <v>0</v>
      </c>
      <c r="R17" s="24">
        <f t="shared" si="2"/>
        <v>2</v>
      </c>
    </row>
    <row r="18" spans="2:19" s="128" customFormat="1" ht="16.5" customHeight="1">
      <c r="B18" s="360"/>
      <c r="C18" s="22" t="s">
        <v>179</v>
      </c>
      <c r="D18" s="144" t="s">
        <v>90</v>
      </c>
      <c r="E18" s="91" t="s">
        <v>39</v>
      </c>
      <c r="F18" s="24">
        <f t="shared" si="3"/>
        <v>64</v>
      </c>
      <c r="G18" s="84">
        <f>F18*$F$3</f>
        <v>192</v>
      </c>
      <c r="H18" s="23"/>
      <c r="I18" s="25" t="s">
        <v>1</v>
      </c>
      <c r="J18" s="25" t="s">
        <v>1</v>
      </c>
      <c r="K18" s="23"/>
      <c r="L18" s="23"/>
      <c r="M18" s="24">
        <v>4</v>
      </c>
      <c r="N18" s="24">
        <v>4</v>
      </c>
      <c r="O18" s="24">
        <v>0</v>
      </c>
      <c r="P18" s="24">
        <v>0</v>
      </c>
      <c r="Q18" s="24">
        <v>0</v>
      </c>
      <c r="R18" s="24">
        <f t="shared" si="2"/>
        <v>4</v>
      </c>
    </row>
    <row r="19" spans="2:19" s="128" customFormat="1" ht="16.5" customHeight="1">
      <c r="B19" s="360"/>
      <c r="C19" s="22" t="s">
        <v>180</v>
      </c>
      <c r="D19" s="144" t="s">
        <v>90</v>
      </c>
      <c r="E19" s="91" t="s">
        <v>39</v>
      </c>
      <c r="F19" s="24">
        <f t="shared" si="3"/>
        <v>64</v>
      </c>
      <c r="G19" s="84">
        <f>F19*$F$3</f>
        <v>192</v>
      </c>
      <c r="H19" s="23"/>
      <c r="I19" s="25" t="s">
        <v>1</v>
      </c>
      <c r="J19" s="25" t="s">
        <v>1</v>
      </c>
      <c r="K19" s="25"/>
      <c r="L19" s="25"/>
      <c r="M19" s="26">
        <v>0</v>
      </c>
      <c r="N19" s="26">
        <v>0</v>
      </c>
      <c r="O19" s="26">
        <v>4</v>
      </c>
      <c r="P19" s="26">
        <v>4</v>
      </c>
      <c r="Q19" s="26">
        <v>0</v>
      </c>
      <c r="R19" s="24">
        <f t="shared" si="2"/>
        <v>4</v>
      </c>
    </row>
    <row r="20" spans="2:19" s="128" customFormat="1" ht="16.5" customHeight="1">
      <c r="B20" s="360"/>
      <c r="C20" s="22" t="s">
        <v>251</v>
      </c>
      <c r="D20" s="144" t="s">
        <v>90</v>
      </c>
      <c r="E20" s="91" t="s">
        <v>39</v>
      </c>
      <c r="F20" s="24">
        <f>SUM(M20:Q20)*$F$1</f>
        <v>32</v>
      </c>
      <c r="G20" s="24">
        <f>F20</f>
        <v>32</v>
      </c>
      <c r="H20" s="23"/>
      <c r="I20" s="25" t="s">
        <v>1</v>
      </c>
      <c r="J20" s="25" t="s">
        <v>1</v>
      </c>
      <c r="K20" s="23"/>
      <c r="L20" s="23"/>
      <c r="M20" s="24">
        <v>2</v>
      </c>
      <c r="N20" s="24">
        <v>2</v>
      </c>
      <c r="O20" s="24">
        <v>0</v>
      </c>
      <c r="P20" s="24">
        <v>0</v>
      </c>
      <c r="Q20" s="24">
        <v>0</v>
      </c>
      <c r="R20" s="24">
        <f t="shared" si="2"/>
        <v>2</v>
      </c>
    </row>
    <row r="21" spans="2:19" s="128" customFormat="1" ht="16.5" customHeight="1">
      <c r="B21" s="360"/>
      <c r="C21" s="43" t="s">
        <v>252</v>
      </c>
      <c r="D21" s="144" t="s">
        <v>90</v>
      </c>
      <c r="E21" s="91" t="s">
        <v>39</v>
      </c>
      <c r="F21" s="24">
        <f t="shared" ref="F21:F22" si="4">SUM(M21:Q21)*$F$1</f>
        <v>32</v>
      </c>
      <c r="G21" s="24">
        <f>F21</f>
        <v>32</v>
      </c>
      <c r="H21" s="23"/>
      <c r="I21" s="25" t="s">
        <v>1</v>
      </c>
      <c r="J21" s="25" t="s">
        <v>1</v>
      </c>
      <c r="K21" s="23"/>
      <c r="L21" s="23"/>
      <c r="M21" s="24">
        <v>0</v>
      </c>
      <c r="N21" s="24">
        <v>0</v>
      </c>
      <c r="O21" s="24">
        <v>2</v>
      </c>
      <c r="P21" s="24">
        <v>2</v>
      </c>
      <c r="Q21" s="24">
        <v>0</v>
      </c>
      <c r="R21" s="24">
        <f t="shared" si="2"/>
        <v>2</v>
      </c>
    </row>
    <row r="22" spans="2:19" s="128" customFormat="1" ht="16.5" customHeight="1" thickBot="1">
      <c r="B22" s="360"/>
      <c r="C22" s="43" t="s">
        <v>103</v>
      </c>
      <c r="D22" s="144" t="s">
        <v>90</v>
      </c>
      <c r="E22" s="91" t="s">
        <v>39</v>
      </c>
      <c r="F22" s="24">
        <f t="shared" si="4"/>
        <v>96</v>
      </c>
      <c r="G22" s="24">
        <f>F22</f>
        <v>96</v>
      </c>
      <c r="H22" s="108"/>
      <c r="I22" s="25" t="s">
        <v>1</v>
      </c>
      <c r="J22" s="25" t="s">
        <v>1</v>
      </c>
      <c r="K22" s="86"/>
      <c r="L22" s="86"/>
      <c r="M22" s="109">
        <v>0</v>
      </c>
      <c r="N22" s="109">
        <v>4</v>
      </c>
      <c r="O22" s="109">
        <v>4</v>
      </c>
      <c r="P22" s="109">
        <v>4</v>
      </c>
      <c r="Q22" s="109">
        <v>0</v>
      </c>
      <c r="R22" s="24">
        <f t="shared" si="2"/>
        <v>6</v>
      </c>
    </row>
    <row r="23" spans="2:19" s="128" customFormat="1" ht="16.5" customHeight="1" thickBot="1">
      <c r="B23" s="361"/>
      <c r="C23" s="17" t="s">
        <v>11</v>
      </c>
      <c r="D23" s="145"/>
      <c r="E23" s="4"/>
      <c r="F23" s="5">
        <f>SUM(F8:F22)</f>
        <v>640</v>
      </c>
      <c r="G23" s="5">
        <f>SUM(G8:G22)</f>
        <v>896</v>
      </c>
      <c r="H23" s="94">
        <f>SUMIF(E8:E22,"必須",G8:G22)</f>
        <v>80</v>
      </c>
      <c r="I23" s="95">
        <f>SUMIF(E8:E22,"選必",G8:G22)</f>
        <v>0</v>
      </c>
      <c r="J23" s="96">
        <f>SUMIF(E8:E22,"選択",G8:G22)</f>
        <v>816</v>
      </c>
      <c r="K23" s="4"/>
      <c r="L23" s="4"/>
      <c r="M23" s="5">
        <f t="shared" ref="M23:R23" si="5">SUM(M8:M22)</f>
        <v>20</v>
      </c>
      <c r="N23" s="5">
        <f t="shared" si="5"/>
        <v>20</v>
      </c>
      <c r="O23" s="5">
        <f t="shared" si="5"/>
        <v>20</v>
      </c>
      <c r="P23" s="5">
        <f t="shared" si="5"/>
        <v>20</v>
      </c>
      <c r="Q23" s="5">
        <f t="shared" si="5"/>
        <v>0</v>
      </c>
      <c r="R23" s="5">
        <f t="shared" si="5"/>
        <v>38</v>
      </c>
      <c r="S23" s="244"/>
    </row>
    <row r="24" spans="2:19" s="128" customFormat="1" ht="16.5" customHeight="1">
      <c r="B24" s="362" t="s">
        <v>362</v>
      </c>
      <c r="C24" s="19" t="s">
        <v>36</v>
      </c>
      <c r="D24" s="142" t="s">
        <v>89</v>
      </c>
      <c r="E24" s="89" t="s">
        <v>27</v>
      </c>
      <c r="F24" s="30">
        <f>SUM(M24:Q24)*$F$1</f>
        <v>64</v>
      </c>
      <c r="G24" s="30">
        <f>F24</f>
        <v>64</v>
      </c>
      <c r="H24" s="29" t="s">
        <v>1</v>
      </c>
      <c r="I24" s="20"/>
      <c r="J24" s="20" t="s">
        <v>1</v>
      </c>
      <c r="K24" s="29"/>
      <c r="L24" s="29"/>
      <c r="M24" s="30">
        <v>2</v>
      </c>
      <c r="N24" s="30">
        <v>2</v>
      </c>
      <c r="O24" s="30">
        <v>2</v>
      </c>
      <c r="P24" s="30">
        <v>2</v>
      </c>
      <c r="Q24" s="30">
        <v>0</v>
      </c>
      <c r="R24" s="106">
        <f>F24/$F$2/2</f>
        <v>2</v>
      </c>
    </row>
    <row r="25" spans="2:19" s="128" customFormat="1" ht="16.5" customHeight="1">
      <c r="B25" s="360"/>
      <c r="C25" s="43" t="s">
        <v>346</v>
      </c>
      <c r="D25" s="143" t="s">
        <v>89</v>
      </c>
      <c r="E25" s="91" t="s">
        <v>39</v>
      </c>
      <c r="F25" s="26">
        <f>SUM(M25:Q25)*$F$1</f>
        <v>32</v>
      </c>
      <c r="G25" s="26">
        <f>F25</f>
        <v>32</v>
      </c>
      <c r="H25" s="25" t="s">
        <v>1</v>
      </c>
      <c r="I25" s="25"/>
      <c r="J25" s="25" t="s">
        <v>1</v>
      </c>
      <c r="K25" s="45"/>
      <c r="L25" s="45"/>
      <c r="M25" s="46">
        <v>2</v>
      </c>
      <c r="N25" s="46">
        <v>2</v>
      </c>
      <c r="O25" s="46">
        <v>0</v>
      </c>
      <c r="P25" s="46">
        <v>0</v>
      </c>
      <c r="Q25" s="46">
        <v>0</v>
      </c>
      <c r="R25" s="24">
        <f>F25/$F$2</f>
        <v>2</v>
      </c>
    </row>
    <row r="26" spans="2:19" s="128" customFormat="1" ht="16.5" customHeight="1">
      <c r="B26" s="360"/>
      <c r="C26" s="43" t="s">
        <v>215</v>
      </c>
      <c r="D26" s="143" t="s">
        <v>89</v>
      </c>
      <c r="E26" s="91" t="s">
        <v>39</v>
      </c>
      <c r="F26" s="26">
        <f>SUM(M26:Q26)*$F$1</f>
        <v>32</v>
      </c>
      <c r="G26" s="26">
        <f>F26</f>
        <v>32</v>
      </c>
      <c r="H26" s="25" t="s">
        <v>1</v>
      </c>
      <c r="I26" s="25"/>
      <c r="J26" s="25" t="s">
        <v>1</v>
      </c>
      <c r="K26" s="25"/>
      <c r="L26" s="25"/>
      <c r="M26" s="26">
        <v>0</v>
      </c>
      <c r="N26" s="26">
        <v>0</v>
      </c>
      <c r="O26" s="26">
        <v>2</v>
      </c>
      <c r="P26" s="26">
        <v>2</v>
      </c>
      <c r="Q26" s="26">
        <v>0</v>
      </c>
      <c r="R26" s="24">
        <f>F26/$F$2</f>
        <v>2</v>
      </c>
    </row>
    <row r="27" spans="2:19" s="128" customFormat="1" ht="16.5" customHeight="1">
      <c r="B27" s="360"/>
      <c r="C27" s="43" t="s">
        <v>172</v>
      </c>
      <c r="D27" s="143" t="s">
        <v>89</v>
      </c>
      <c r="E27" s="91" t="s">
        <v>39</v>
      </c>
      <c r="F27" s="26">
        <f t="shared" ref="F27:F37" si="6">SUM(M27:Q27)*$F$1</f>
        <v>32</v>
      </c>
      <c r="G27" s="26">
        <f t="shared" ref="G27:G31" si="7">F27</f>
        <v>32</v>
      </c>
      <c r="H27" s="44" t="s">
        <v>1</v>
      </c>
      <c r="I27" s="44"/>
      <c r="J27" s="23" t="s">
        <v>1</v>
      </c>
      <c r="K27" s="25"/>
      <c r="L27" s="45"/>
      <c r="M27" s="46">
        <v>2</v>
      </c>
      <c r="N27" s="46">
        <v>2</v>
      </c>
      <c r="O27" s="46">
        <v>0</v>
      </c>
      <c r="P27" s="46">
        <v>0</v>
      </c>
      <c r="Q27" s="46">
        <v>0</v>
      </c>
      <c r="R27" s="24">
        <f t="shared" ref="R27:R37" si="8">F27/$F$2</f>
        <v>2</v>
      </c>
    </row>
    <row r="28" spans="2:19" s="128" customFormat="1" ht="16.5" customHeight="1">
      <c r="B28" s="360"/>
      <c r="C28" s="43" t="s">
        <v>173</v>
      </c>
      <c r="D28" s="143" t="s">
        <v>89</v>
      </c>
      <c r="E28" s="91" t="s">
        <v>39</v>
      </c>
      <c r="F28" s="26">
        <f t="shared" si="6"/>
        <v>32</v>
      </c>
      <c r="G28" s="26">
        <f t="shared" si="7"/>
        <v>32</v>
      </c>
      <c r="H28" s="44" t="s">
        <v>1</v>
      </c>
      <c r="I28" s="44"/>
      <c r="J28" s="23" t="s">
        <v>1</v>
      </c>
      <c r="K28" s="25"/>
      <c r="L28" s="45"/>
      <c r="M28" s="46">
        <v>0</v>
      </c>
      <c r="N28" s="46">
        <v>0</v>
      </c>
      <c r="O28" s="46">
        <v>2</v>
      </c>
      <c r="P28" s="46">
        <v>2</v>
      </c>
      <c r="Q28" s="46">
        <v>0</v>
      </c>
      <c r="R28" s="24">
        <f t="shared" si="8"/>
        <v>2</v>
      </c>
    </row>
    <row r="29" spans="2:19" s="128" customFormat="1" ht="16.5" customHeight="1">
      <c r="B29" s="360"/>
      <c r="C29" s="43" t="s">
        <v>191</v>
      </c>
      <c r="D29" s="143" t="s">
        <v>89</v>
      </c>
      <c r="E29" s="91" t="s">
        <v>39</v>
      </c>
      <c r="F29" s="26">
        <f t="shared" si="6"/>
        <v>32</v>
      </c>
      <c r="G29" s="26">
        <f t="shared" si="7"/>
        <v>32</v>
      </c>
      <c r="H29" s="44" t="s">
        <v>1</v>
      </c>
      <c r="I29" s="44"/>
      <c r="J29" s="23" t="s">
        <v>1</v>
      </c>
      <c r="K29" s="25"/>
      <c r="L29" s="45"/>
      <c r="M29" s="46">
        <v>2</v>
      </c>
      <c r="N29" s="46">
        <v>2</v>
      </c>
      <c r="O29" s="46">
        <v>0</v>
      </c>
      <c r="P29" s="46">
        <v>0</v>
      </c>
      <c r="Q29" s="46">
        <v>0</v>
      </c>
      <c r="R29" s="24">
        <f t="shared" si="8"/>
        <v>2</v>
      </c>
    </row>
    <row r="30" spans="2:19" s="128" customFormat="1" ht="16.5" customHeight="1">
      <c r="B30" s="360"/>
      <c r="C30" s="43" t="s">
        <v>216</v>
      </c>
      <c r="D30" s="143" t="s">
        <v>89</v>
      </c>
      <c r="E30" s="91" t="s">
        <v>39</v>
      </c>
      <c r="F30" s="26">
        <f t="shared" si="6"/>
        <v>32</v>
      </c>
      <c r="G30" s="26">
        <f t="shared" si="7"/>
        <v>32</v>
      </c>
      <c r="H30" s="44" t="s">
        <v>1</v>
      </c>
      <c r="I30" s="44"/>
      <c r="J30" s="23" t="s">
        <v>1</v>
      </c>
      <c r="K30" s="25"/>
      <c r="L30" s="45"/>
      <c r="M30" s="46">
        <v>0</v>
      </c>
      <c r="N30" s="46">
        <v>0</v>
      </c>
      <c r="O30" s="46">
        <v>2</v>
      </c>
      <c r="P30" s="46">
        <v>2</v>
      </c>
      <c r="Q30" s="46">
        <v>0</v>
      </c>
      <c r="R30" s="24">
        <f t="shared" si="8"/>
        <v>2</v>
      </c>
    </row>
    <row r="31" spans="2:19" s="128" customFormat="1" ht="16.5" customHeight="1" thickBot="1">
      <c r="B31" s="360"/>
      <c r="C31" s="141" t="s">
        <v>175</v>
      </c>
      <c r="D31" s="148" t="s">
        <v>89</v>
      </c>
      <c r="E31" s="294" t="s">
        <v>28</v>
      </c>
      <c r="F31" s="109">
        <f t="shared" si="6"/>
        <v>64</v>
      </c>
      <c r="G31" s="109">
        <f t="shared" si="7"/>
        <v>64</v>
      </c>
      <c r="H31" s="151" t="s">
        <v>1</v>
      </c>
      <c r="I31" s="151"/>
      <c r="J31" s="108" t="s">
        <v>1</v>
      </c>
      <c r="K31" s="86"/>
      <c r="L31" s="85"/>
      <c r="M31" s="87">
        <v>2</v>
      </c>
      <c r="N31" s="87">
        <v>2</v>
      </c>
      <c r="O31" s="87">
        <v>2</v>
      </c>
      <c r="P31" s="87">
        <v>2</v>
      </c>
      <c r="Q31" s="87">
        <v>0</v>
      </c>
      <c r="R31" s="150">
        <f t="shared" si="8"/>
        <v>4</v>
      </c>
    </row>
    <row r="32" spans="2:19" s="128" customFormat="1" ht="16.5" customHeight="1">
      <c r="B32" s="360"/>
      <c r="C32" s="19" t="s">
        <v>181</v>
      </c>
      <c r="D32" s="142" t="s">
        <v>90</v>
      </c>
      <c r="E32" s="92" t="s">
        <v>39</v>
      </c>
      <c r="F32" s="30">
        <f t="shared" si="6"/>
        <v>64</v>
      </c>
      <c r="G32" s="156">
        <f>F32*$F$3</f>
        <v>192</v>
      </c>
      <c r="H32" s="20"/>
      <c r="I32" s="20" t="s">
        <v>1</v>
      </c>
      <c r="J32" s="20" t="s">
        <v>1</v>
      </c>
      <c r="K32" s="29"/>
      <c r="L32" s="29"/>
      <c r="M32" s="30">
        <v>4</v>
      </c>
      <c r="N32" s="30">
        <v>4</v>
      </c>
      <c r="O32" s="30">
        <v>0</v>
      </c>
      <c r="P32" s="30">
        <v>0</v>
      </c>
      <c r="Q32" s="30">
        <v>0</v>
      </c>
      <c r="R32" s="21">
        <f t="shared" si="8"/>
        <v>4</v>
      </c>
    </row>
    <row r="33" spans="1:19" s="128" customFormat="1" ht="16.5" customHeight="1">
      <c r="B33" s="360"/>
      <c r="C33" s="43" t="s">
        <v>182</v>
      </c>
      <c r="D33" s="143" t="s">
        <v>90</v>
      </c>
      <c r="E33" s="91" t="s">
        <v>39</v>
      </c>
      <c r="F33" s="26">
        <f t="shared" si="6"/>
        <v>64</v>
      </c>
      <c r="G33" s="84">
        <f>F33*$F$3</f>
        <v>192</v>
      </c>
      <c r="H33" s="44"/>
      <c r="I33" s="44" t="s">
        <v>1</v>
      </c>
      <c r="J33" s="23" t="s">
        <v>1</v>
      </c>
      <c r="K33" s="25"/>
      <c r="L33" s="45"/>
      <c r="M33" s="46">
        <v>0</v>
      </c>
      <c r="N33" s="46">
        <v>0</v>
      </c>
      <c r="O33" s="46">
        <v>4</v>
      </c>
      <c r="P33" s="46">
        <v>4</v>
      </c>
      <c r="Q33" s="46">
        <v>0</v>
      </c>
      <c r="R33" s="24">
        <f t="shared" si="8"/>
        <v>4</v>
      </c>
    </row>
    <row r="34" spans="1:19" s="128" customFormat="1" ht="16.5" customHeight="1">
      <c r="B34" s="360"/>
      <c r="C34" s="22" t="s">
        <v>340</v>
      </c>
      <c r="D34" s="143" t="s">
        <v>90</v>
      </c>
      <c r="E34" s="91" t="s">
        <v>39</v>
      </c>
      <c r="F34" s="26">
        <f t="shared" si="6"/>
        <v>32</v>
      </c>
      <c r="G34" s="26">
        <f t="shared" ref="G34:G37" si="9">F34</f>
        <v>32</v>
      </c>
      <c r="H34" s="44"/>
      <c r="I34" s="44" t="s">
        <v>1</v>
      </c>
      <c r="J34" s="23" t="s">
        <v>1</v>
      </c>
      <c r="K34" s="25"/>
      <c r="L34" s="45"/>
      <c r="M34" s="46">
        <v>4</v>
      </c>
      <c r="N34" s="46">
        <v>0</v>
      </c>
      <c r="O34" s="46">
        <v>0</v>
      </c>
      <c r="P34" s="46">
        <v>0</v>
      </c>
      <c r="Q34" s="46">
        <v>0</v>
      </c>
      <c r="R34" s="24">
        <f t="shared" si="8"/>
        <v>2</v>
      </c>
    </row>
    <row r="35" spans="1:19" s="128" customFormat="1" ht="16.5" customHeight="1">
      <c r="B35" s="360"/>
      <c r="C35" s="22" t="s">
        <v>101</v>
      </c>
      <c r="D35" s="143" t="s">
        <v>90</v>
      </c>
      <c r="E35" s="90" t="s">
        <v>28</v>
      </c>
      <c r="F35" s="26">
        <f t="shared" si="6"/>
        <v>96</v>
      </c>
      <c r="G35" s="26">
        <f t="shared" si="9"/>
        <v>96</v>
      </c>
      <c r="H35" s="44"/>
      <c r="I35" s="44" t="s">
        <v>1</v>
      </c>
      <c r="J35" s="23" t="s">
        <v>1</v>
      </c>
      <c r="K35" s="25"/>
      <c r="L35" s="45"/>
      <c r="M35" s="46">
        <v>0</v>
      </c>
      <c r="N35" s="46">
        <v>4</v>
      </c>
      <c r="O35" s="46">
        <v>4</v>
      </c>
      <c r="P35" s="46">
        <v>4</v>
      </c>
      <c r="Q35" s="46">
        <v>0</v>
      </c>
      <c r="R35" s="24">
        <f t="shared" si="8"/>
        <v>6</v>
      </c>
    </row>
    <row r="36" spans="1:19" s="128" customFormat="1" ht="16.5" customHeight="1">
      <c r="B36" s="360"/>
      <c r="C36" s="22" t="s">
        <v>178</v>
      </c>
      <c r="D36" s="143" t="s">
        <v>90</v>
      </c>
      <c r="E36" s="91" t="s">
        <v>39</v>
      </c>
      <c r="F36" s="26">
        <f t="shared" si="6"/>
        <v>32</v>
      </c>
      <c r="G36" s="26">
        <f t="shared" si="9"/>
        <v>32</v>
      </c>
      <c r="H36" s="44"/>
      <c r="I36" s="44" t="s">
        <v>1</v>
      </c>
      <c r="J36" s="23" t="s">
        <v>1</v>
      </c>
      <c r="K36" s="25"/>
      <c r="L36" s="45"/>
      <c r="M36" s="46">
        <v>2</v>
      </c>
      <c r="N36" s="46">
        <v>2</v>
      </c>
      <c r="O36" s="46">
        <v>0</v>
      </c>
      <c r="P36" s="46">
        <v>0</v>
      </c>
      <c r="Q36" s="46">
        <v>0</v>
      </c>
      <c r="R36" s="24">
        <f t="shared" si="8"/>
        <v>2</v>
      </c>
    </row>
    <row r="37" spans="1:19" s="128" customFormat="1" ht="16.5" customHeight="1" thickBot="1">
      <c r="B37" s="360"/>
      <c r="C37" s="27" t="s">
        <v>87</v>
      </c>
      <c r="D37" s="158" t="s">
        <v>90</v>
      </c>
      <c r="E37" s="91" t="s">
        <v>39</v>
      </c>
      <c r="F37" s="26">
        <f t="shared" si="6"/>
        <v>32</v>
      </c>
      <c r="G37" s="26">
        <f t="shared" si="9"/>
        <v>32</v>
      </c>
      <c r="H37" s="159"/>
      <c r="I37" s="28" t="s">
        <v>1</v>
      </c>
      <c r="J37" s="28" t="s">
        <v>1</v>
      </c>
      <c r="K37" s="31"/>
      <c r="L37" s="159"/>
      <c r="M37" s="160">
        <v>0</v>
      </c>
      <c r="N37" s="160">
        <v>0</v>
      </c>
      <c r="O37" s="160">
        <v>2</v>
      </c>
      <c r="P37" s="160">
        <v>2</v>
      </c>
      <c r="Q37" s="160">
        <v>0</v>
      </c>
      <c r="R37" s="24">
        <f t="shared" si="8"/>
        <v>2</v>
      </c>
    </row>
    <row r="38" spans="1:19" s="128" customFormat="1" ht="16.5" customHeight="1" thickBot="1">
      <c r="B38" s="361"/>
      <c r="C38" s="17" t="s">
        <v>11</v>
      </c>
      <c r="D38" s="145"/>
      <c r="E38" s="4"/>
      <c r="F38" s="11">
        <f>SUM(F24:F37)</f>
        <v>640</v>
      </c>
      <c r="G38" s="11">
        <f>SUM(G24:G37)</f>
        <v>896</v>
      </c>
      <c r="H38" s="94">
        <f>SUMIF(E24:E37,"必須",G24:G37)</f>
        <v>224</v>
      </c>
      <c r="I38" s="95">
        <f>SUMIF(E24:E37,"選必",G24:G37)</f>
        <v>0</v>
      </c>
      <c r="J38" s="96">
        <f>SUMIF(E24:E37,"選択",G24:G37)</f>
        <v>672</v>
      </c>
      <c r="K38" s="12"/>
      <c r="L38" s="12"/>
      <c r="M38" s="11">
        <f t="shared" ref="M38:R38" si="10">SUM(M24:M37)</f>
        <v>20</v>
      </c>
      <c r="N38" s="11">
        <f t="shared" si="10"/>
        <v>20</v>
      </c>
      <c r="O38" s="11">
        <f t="shared" si="10"/>
        <v>20</v>
      </c>
      <c r="P38" s="11">
        <f t="shared" si="10"/>
        <v>20</v>
      </c>
      <c r="Q38" s="11">
        <f t="shared" si="10"/>
        <v>0</v>
      </c>
      <c r="R38" s="11">
        <f t="shared" si="10"/>
        <v>38</v>
      </c>
      <c r="S38" s="244"/>
    </row>
    <row r="39" spans="1:19" s="128" customFormat="1" ht="16.5" customHeight="1" thickBot="1">
      <c r="B39" s="55"/>
      <c r="C39" s="48"/>
      <c r="D39" s="48"/>
      <c r="E39" s="13"/>
      <c r="F39" s="13"/>
      <c r="G39" s="13"/>
      <c r="H39" s="47"/>
      <c r="I39" s="47"/>
      <c r="J39" s="47"/>
      <c r="K39" s="47"/>
      <c r="L39" s="47"/>
      <c r="M39" s="13"/>
      <c r="N39" s="13"/>
      <c r="O39" s="13"/>
      <c r="P39" s="13"/>
      <c r="Q39" s="13"/>
      <c r="R39" s="13"/>
    </row>
    <row r="40" spans="1:19" s="128" customFormat="1" ht="16.5" customHeight="1" thickBot="1">
      <c r="C40" s="138"/>
      <c r="D40" s="138"/>
      <c r="E40" s="107"/>
      <c r="F40" s="107"/>
      <c r="G40" s="107"/>
      <c r="H40" s="107"/>
      <c r="I40" s="4" t="s">
        <v>12</v>
      </c>
      <c r="J40" s="336" t="s">
        <v>8</v>
      </c>
      <c r="K40" s="337"/>
      <c r="L40" s="338" t="s">
        <v>45</v>
      </c>
      <c r="M40" s="339"/>
      <c r="N40" s="112" t="s">
        <v>46</v>
      </c>
      <c r="O40" s="113"/>
      <c r="P40" s="186"/>
      <c r="Q40" s="114"/>
      <c r="R40" s="186"/>
    </row>
    <row r="41" spans="1:19" s="128" customFormat="1" ht="16.5" customHeight="1">
      <c r="B41" s="244"/>
      <c r="C41" s="138"/>
      <c r="D41" s="138"/>
      <c r="E41" s="249"/>
      <c r="F41" s="250"/>
      <c r="G41" s="250"/>
      <c r="H41" s="107"/>
      <c r="I41" s="7" t="s">
        <v>13</v>
      </c>
      <c r="J41" s="251">
        <f>SUMIF(H8:H22,"○",G8:G22)</f>
        <v>304</v>
      </c>
      <c r="K41" s="252">
        <f>J41/N41</f>
        <v>0.3392857142857143</v>
      </c>
      <c r="L41" s="115">
        <f>SUMIF(I8:I22,"○",G8:G22)</f>
        <v>592</v>
      </c>
      <c r="M41" s="116">
        <f>L41/N41</f>
        <v>0.6607142857142857</v>
      </c>
      <c r="N41" s="117">
        <f>G23</f>
        <v>896</v>
      </c>
      <c r="O41" s="118"/>
      <c r="P41" s="187"/>
      <c r="Q41" s="119"/>
      <c r="R41" s="187"/>
    </row>
    <row r="42" spans="1:19" s="128" customFormat="1" ht="16.5" customHeight="1" thickBot="1">
      <c r="C42" s="138"/>
      <c r="D42" s="138"/>
      <c r="E42" s="249"/>
      <c r="F42" s="250"/>
      <c r="G42" s="250"/>
      <c r="H42" s="107"/>
      <c r="I42" s="50" t="s">
        <v>14</v>
      </c>
      <c r="J42" s="122">
        <f>SUMIF(H24:H37,"○",G24:G37)</f>
        <v>320</v>
      </c>
      <c r="K42" s="253">
        <f>J42/N42</f>
        <v>0.35714285714285715</v>
      </c>
      <c r="L42" s="120">
        <f>SUMIF(I24:I37,"○",G24:G37)</f>
        <v>576</v>
      </c>
      <c r="M42" s="121">
        <f>L42/N42</f>
        <v>0.6428571428571429</v>
      </c>
      <c r="N42" s="122">
        <f>G38</f>
        <v>896</v>
      </c>
      <c r="O42" s="118"/>
      <c r="P42" s="187"/>
      <c r="Q42" s="119"/>
      <c r="R42" s="187"/>
    </row>
    <row r="43" spans="1:19" s="128" customFormat="1" ht="16.5" customHeight="1" thickBot="1">
      <c r="C43" s="138"/>
      <c r="D43" s="138"/>
      <c r="E43" s="249"/>
      <c r="F43" s="250"/>
      <c r="G43" s="250"/>
      <c r="H43" s="107"/>
      <c r="I43" s="4" t="s">
        <v>11</v>
      </c>
      <c r="J43" s="254">
        <f>SUM(J41:J42)</f>
        <v>624</v>
      </c>
      <c r="K43" s="255">
        <f>J43/N43</f>
        <v>0.3482142857142857</v>
      </c>
      <c r="L43" s="123">
        <f>SUM(L41:L42)</f>
        <v>1168</v>
      </c>
      <c r="M43" s="124">
        <f>L43/N43</f>
        <v>0.6517857142857143</v>
      </c>
      <c r="N43" s="125">
        <f>SUM(N41:N42)</f>
        <v>1792</v>
      </c>
      <c r="O43" s="118"/>
      <c r="P43" s="187"/>
      <c r="Q43" s="119"/>
      <c r="R43" s="187"/>
    </row>
    <row r="44" spans="1:19" s="128" customFormat="1" ht="16.5" customHeight="1">
      <c r="C44" s="138"/>
      <c r="D44" s="139"/>
    </row>
    <row r="45" spans="1:19" s="128" customFormat="1" ht="21">
      <c r="A45" s="243"/>
      <c r="B45" s="243" t="s">
        <v>363</v>
      </c>
      <c r="C45" s="138"/>
      <c r="D45" s="139"/>
    </row>
    <row r="46" spans="1:19" s="128" customFormat="1" ht="13.8" thickBot="1">
      <c r="B46" s="3"/>
      <c r="C46" s="185"/>
      <c r="D46" s="1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9" s="128" customFormat="1" ht="18" customHeight="1" thickBot="1">
      <c r="B47" s="344" t="s">
        <v>2</v>
      </c>
      <c r="C47" s="388" t="s">
        <v>3</v>
      </c>
      <c r="D47" s="368" t="s">
        <v>88</v>
      </c>
      <c r="E47" s="344" t="s">
        <v>4</v>
      </c>
      <c r="F47" s="370" t="s">
        <v>48</v>
      </c>
      <c r="G47" s="370" t="s">
        <v>49</v>
      </c>
      <c r="H47" s="340" t="s">
        <v>5</v>
      </c>
      <c r="I47" s="342"/>
      <c r="J47" s="340" t="s">
        <v>6</v>
      </c>
      <c r="K47" s="342"/>
      <c r="L47" s="346" t="s">
        <v>26</v>
      </c>
      <c r="M47" s="340" t="s">
        <v>7</v>
      </c>
      <c r="N47" s="341"/>
      <c r="O47" s="341"/>
      <c r="P47" s="341"/>
      <c r="Q47" s="342"/>
      <c r="R47" s="344" t="s">
        <v>35</v>
      </c>
    </row>
    <row r="48" spans="1:19" s="128" customFormat="1" ht="18" customHeight="1" thickBot="1">
      <c r="B48" s="345"/>
      <c r="C48" s="390"/>
      <c r="D48" s="369"/>
      <c r="E48" s="345"/>
      <c r="F48" s="371"/>
      <c r="G48" s="371"/>
      <c r="H48" s="314" t="s">
        <v>8</v>
      </c>
      <c r="I48" s="314" t="s">
        <v>9</v>
      </c>
      <c r="J48" s="247" t="s">
        <v>29</v>
      </c>
      <c r="K48" s="247" t="s">
        <v>30</v>
      </c>
      <c r="L48" s="347"/>
      <c r="M48" s="10" t="s">
        <v>22</v>
      </c>
      <c r="N48" s="10" t="s">
        <v>23</v>
      </c>
      <c r="O48" s="10" t="s">
        <v>24</v>
      </c>
      <c r="P48" s="10" t="s">
        <v>25</v>
      </c>
      <c r="Q48" s="10" t="s">
        <v>116</v>
      </c>
      <c r="R48" s="345"/>
    </row>
    <row r="49" spans="2:19" s="128" customFormat="1" ht="16.5" customHeight="1">
      <c r="B49" s="360" t="s">
        <v>357</v>
      </c>
      <c r="C49" s="19" t="s">
        <v>36</v>
      </c>
      <c r="D49" s="142" t="s">
        <v>89</v>
      </c>
      <c r="E49" s="89" t="s">
        <v>47</v>
      </c>
      <c r="F49" s="21">
        <f>SUM(M49:Q49)*$F$1</f>
        <v>64</v>
      </c>
      <c r="G49" s="21">
        <f>F49</f>
        <v>64</v>
      </c>
      <c r="H49" s="20" t="s">
        <v>1</v>
      </c>
      <c r="I49" s="20"/>
      <c r="J49" s="20" t="s">
        <v>1</v>
      </c>
      <c r="K49" s="20"/>
      <c r="L49" s="20"/>
      <c r="M49" s="21">
        <v>2</v>
      </c>
      <c r="N49" s="21">
        <v>2</v>
      </c>
      <c r="O49" s="21">
        <v>2</v>
      </c>
      <c r="P49" s="21">
        <v>2</v>
      </c>
      <c r="Q49" s="21">
        <v>0</v>
      </c>
      <c r="R49" s="106">
        <f>F49/$F$2/2</f>
        <v>2</v>
      </c>
    </row>
    <row r="50" spans="2:19" s="128" customFormat="1" ht="16.5" customHeight="1">
      <c r="B50" s="360"/>
      <c r="C50" s="43" t="s">
        <v>347</v>
      </c>
      <c r="D50" s="143" t="s">
        <v>89</v>
      </c>
      <c r="E50" s="91" t="s">
        <v>39</v>
      </c>
      <c r="F50" s="24">
        <f>SUM(M50:Q50)*$F$1</f>
        <v>32</v>
      </c>
      <c r="G50" s="24">
        <f t="shared" ref="G50:G58" si="11">F50</f>
        <v>32</v>
      </c>
      <c r="H50" s="44" t="s">
        <v>1</v>
      </c>
      <c r="I50" s="44"/>
      <c r="J50" s="23" t="s">
        <v>1</v>
      </c>
      <c r="K50" s="44"/>
      <c r="L50" s="44"/>
      <c r="M50" s="60">
        <v>2</v>
      </c>
      <c r="N50" s="60">
        <v>2</v>
      </c>
      <c r="O50" s="60">
        <v>0</v>
      </c>
      <c r="P50" s="60">
        <v>0</v>
      </c>
      <c r="Q50" s="60">
        <v>0</v>
      </c>
      <c r="R50" s="24">
        <f t="shared" ref="R50:R63" si="12">F50/$F$2</f>
        <v>2</v>
      </c>
    </row>
    <row r="51" spans="2:19" s="128" customFormat="1" ht="16.5" customHeight="1">
      <c r="B51" s="360"/>
      <c r="C51" s="43" t="s">
        <v>212</v>
      </c>
      <c r="D51" s="143" t="s">
        <v>89</v>
      </c>
      <c r="E51" s="91" t="s">
        <v>39</v>
      </c>
      <c r="F51" s="24">
        <f>SUM(M51:Q51)*$F$1</f>
        <v>32</v>
      </c>
      <c r="G51" s="24">
        <f t="shared" si="11"/>
        <v>32</v>
      </c>
      <c r="H51" s="44" t="s">
        <v>1</v>
      </c>
      <c r="I51" s="44"/>
      <c r="J51" s="23" t="s">
        <v>1</v>
      </c>
      <c r="K51" s="44"/>
      <c r="L51" s="44"/>
      <c r="M51" s="60">
        <v>0</v>
      </c>
      <c r="N51" s="60">
        <v>0</v>
      </c>
      <c r="O51" s="60">
        <v>2</v>
      </c>
      <c r="P51" s="60">
        <v>2</v>
      </c>
      <c r="Q51" s="60">
        <v>0</v>
      </c>
      <c r="R51" s="24">
        <f t="shared" si="12"/>
        <v>2</v>
      </c>
    </row>
    <row r="52" spans="2:19" s="128" customFormat="1" ht="16.5" customHeight="1">
      <c r="B52" s="360"/>
      <c r="C52" s="43" t="s">
        <v>170</v>
      </c>
      <c r="D52" s="143" t="s">
        <v>89</v>
      </c>
      <c r="E52" s="91" t="s">
        <v>39</v>
      </c>
      <c r="F52" s="24">
        <f t="shared" ref="F52:F61" si="13">SUM(M52:Q52)*$F$1</f>
        <v>32</v>
      </c>
      <c r="G52" s="24">
        <f t="shared" si="11"/>
        <v>32</v>
      </c>
      <c r="H52" s="44" t="s">
        <v>1</v>
      </c>
      <c r="I52" s="44"/>
      <c r="J52" s="23" t="s">
        <v>1</v>
      </c>
      <c r="K52" s="44"/>
      <c r="L52" s="44"/>
      <c r="M52" s="60">
        <v>2</v>
      </c>
      <c r="N52" s="60">
        <v>2</v>
      </c>
      <c r="O52" s="60">
        <v>0</v>
      </c>
      <c r="P52" s="60">
        <v>0</v>
      </c>
      <c r="Q52" s="60">
        <v>0</v>
      </c>
      <c r="R52" s="24">
        <f t="shared" si="12"/>
        <v>2</v>
      </c>
    </row>
    <row r="53" spans="2:19" s="128" customFormat="1" ht="16.5" customHeight="1">
      <c r="B53" s="360"/>
      <c r="C53" s="43" t="s">
        <v>171</v>
      </c>
      <c r="D53" s="143" t="s">
        <v>89</v>
      </c>
      <c r="E53" s="91" t="s">
        <v>39</v>
      </c>
      <c r="F53" s="24">
        <f t="shared" si="13"/>
        <v>32</v>
      </c>
      <c r="G53" s="24">
        <f t="shared" si="11"/>
        <v>32</v>
      </c>
      <c r="H53" s="44" t="s">
        <v>1</v>
      </c>
      <c r="I53" s="23"/>
      <c r="J53" s="23" t="s">
        <v>1</v>
      </c>
      <c r="K53" s="44"/>
      <c r="L53" s="44"/>
      <c r="M53" s="60">
        <v>0</v>
      </c>
      <c r="N53" s="60">
        <v>0</v>
      </c>
      <c r="O53" s="60">
        <v>2</v>
      </c>
      <c r="P53" s="60">
        <v>2</v>
      </c>
      <c r="Q53" s="60">
        <v>0</v>
      </c>
      <c r="R53" s="24">
        <f t="shared" si="12"/>
        <v>2</v>
      </c>
    </row>
    <row r="54" spans="2:19" s="128" customFormat="1" ht="16.5" customHeight="1">
      <c r="B54" s="360"/>
      <c r="C54" s="43" t="s">
        <v>213</v>
      </c>
      <c r="D54" s="143" t="s">
        <v>89</v>
      </c>
      <c r="E54" s="91" t="s">
        <v>39</v>
      </c>
      <c r="F54" s="24">
        <f t="shared" si="13"/>
        <v>32</v>
      </c>
      <c r="G54" s="24">
        <f t="shared" si="11"/>
        <v>32</v>
      </c>
      <c r="H54" s="44" t="s">
        <v>1</v>
      </c>
      <c r="I54" s="23"/>
      <c r="J54" s="23" t="s">
        <v>1</v>
      </c>
      <c r="K54" s="44"/>
      <c r="L54" s="44"/>
      <c r="M54" s="60">
        <v>2</v>
      </c>
      <c r="N54" s="60">
        <v>2</v>
      </c>
      <c r="O54" s="60">
        <v>0</v>
      </c>
      <c r="P54" s="60">
        <v>0</v>
      </c>
      <c r="Q54" s="60">
        <v>0</v>
      </c>
      <c r="R54" s="24">
        <f t="shared" si="12"/>
        <v>2</v>
      </c>
    </row>
    <row r="55" spans="2:19" s="128" customFormat="1" ht="16.5" customHeight="1">
      <c r="B55" s="360"/>
      <c r="C55" s="43" t="s">
        <v>214</v>
      </c>
      <c r="D55" s="143" t="s">
        <v>89</v>
      </c>
      <c r="E55" s="91" t="s">
        <v>39</v>
      </c>
      <c r="F55" s="24">
        <f t="shared" si="13"/>
        <v>32</v>
      </c>
      <c r="G55" s="24">
        <f t="shared" si="11"/>
        <v>32</v>
      </c>
      <c r="H55" s="44" t="s">
        <v>1</v>
      </c>
      <c r="I55" s="23"/>
      <c r="J55" s="23" t="s">
        <v>1</v>
      </c>
      <c r="K55" s="44"/>
      <c r="L55" s="44"/>
      <c r="M55" s="60">
        <v>0</v>
      </c>
      <c r="N55" s="60">
        <v>0</v>
      </c>
      <c r="O55" s="60">
        <v>2</v>
      </c>
      <c r="P55" s="60">
        <v>2</v>
      </c>
      <c r="Q55" s="60">
        <v>0</v>
      </c>
      <c r="R55" s="24">
        <f t="shared" si="12"/>
        <v>2</v>
      </c>
    </row>
    <row r="56" spans="2:19" s="128" customFormat="1" ht="16.5" customHeight="1" thickBot="1">
      <c r="B56" s="360"/>
      <c r="C56" s="141" t="s">
        <v>345</v>
      </c>
      <c r="D56" s="148" t="s">
        <v>89</v>
      </c>
      <c r="E56" s="155" t="s">
        <v>39</v>
      </c>
      <c r="F56" s="150">
        <f t="shared" si="13"/>
        <v>48</v>
      </c>
      <c r="G56" s="150">
        <f t="shared" si="11"/>
        <v>48</v>
      </c>
      <c r="H56" s="151" t="s">
        <v>1</v>
      </c>
      <c r="I56" s="108"/>
      <c r="J56" s="108" t="s">
        <v>1</v>
      </c>
      <c r="K56" s="151"/>
      <c r="L56" s="151"/>
      <c r="M56" s="152">
        <v>0</v>
      </c>
      <c r="N56" s="152">
        <v>2</v>
      </c>
      <c r="O56" s="152">
        <v>2</v>
      </c>
      <c r="P56" s="152">
        <v>2</v>
      </c>
      <c r="Q56" s="152">
        <v>0</v>
      </c>
      <c r="R56" s="150">
        <f t="shared" si="12"/>
        <v>3</v>
      </c>
    </row>
    <row r="57" spans="2:19" s="128" customFormat="1" ht="16.5" customHeight="1">
      <c r="B57" s="360"/>
      <c r="C57" s="19" t="s">
        <v>344</v>
      </c>
      <c r="D57" s="217" t="s">
        <v>89</v>
      </c>
      <c r="E57" s="89" t="s">
        <v>47</v>
      </c>
      <c r="F57" s="21">
        <f t="shared" si="13"/>
        <v>16</v>
      </c>
      <c r="G57" s="21">
        <f t="shared" si="11"/>
        <v>16</v>
      </c>
      <c r="H57" s="20"/>
      <c r="I57" s="20" t="s">
        <v>1</v>
      </c>
      <c r="J57" s="20" t="s">
        <v>1</v>
      </c>
      <c r="K57" s="20"/>
      <c r="L57" s="20"/>
      <c r="M57" s="21">
        <v>2</v>
      </c>
      <c r="N57" s="21">
        <v>0</v>
      </c>
      <c r="O57" s="21">
        <v>0</v>
      </c>
      <c r="P57" s="21">
        <v>0</v>
      </c>
      <c r="Q57" s="21">
        <v>0</v>
      </c>
      <c r="R57" s="21">
        <f t="shared" si="12"/>
        <v>1</v>
      </c>
    </row>
    <row r="58" spans="2:19" s="128" customFormat="1" ht="16.5" customHeight="1">
      <c r="B58" s="360"/>
      <c r="C58" s="22" t="s">
        <v>177</v>
      </c>
      <c r="D58" s="144" t="s">
        <v>90</v>
      </c>
      <c r="E58" s="91" t="s">
        <v>39</v>
      </c>
      <c r="F58" s="24">
        <f t="shared" si="13"/>
        <v>32</v>
      </c>
      <c r="G58" s="24">
        <f t="shared" si="11"/>
        <v>32</v>
      </c>
      <c r="H58" s="23"/>
      <c r="I58" s="23" t="s">
        <v>1</v>
      </c>
      <c r="J58" s="23" t="s">
        <v>1</v>
      </c>
      <c r="K58" s="23"/>
      <c r="L58" s="23"/>
      <c r="M58" s="24">
        <v>4</v>
      </c>
      <c r="N58" s="24">
        <v>0</v>
      </c>
      <c r="O58" s="24">
        <v>0</v>
      </c>
      <c r="P58" s="24">
        <v>0</v>
      </c>
      <c r="Q58" s="24">
        <v>0</v>
      </c>
      <c r="R58" s="24">
        <f t="shared" si="12"/>
        <v>2</v>
      </c>
    </row>
    <row r="59" spans="2:19" s="128" customFormat="1" ht="16.5" customHeight="1">
      <c r="B59" s="360"/>
      <c r="C59" s="22" t="s">
        <v>179</v>
      </c>
      <c r="D59" s="144" t="s">
        <v>90</v>
      </c>
      <c r="E59" s="91" t="s">
        <v>39</v>
      </c>
      <c r="F59" s="24">
        <f t="shared" si="13"/>
        <v>64</v>
      </c>
      <c r="G59" s="84">
        <f>F59*$F$3</f>
        <v>192</v>
      </c>
      <c r="H59" s="23"/>
      <c r="I59" s="25" t="s">
        <v>1</v>
      </c>
      <c r="J59" s="25" t="s">
        <v>1</v>
      </c>
      <c r="K59" s="23"/>
      <c r="L59" s="23"/>
      <c r="M59" s="24">
        <v>4</v>
      </c>
      <c r="N59" s="24">
        <v>4</v>
      </c>
      <c r="O59" s="24">
        <v>0</v>
      </c>
      <c r="P59" s="24">
        <v>0</v>
      </c>
      <c r="Q59" s="24">
        <v>0</v>
      </c>
      <c r="R59" s="24">
        <f t="shared" si="12"/>
        <v>4</v>
      </c>
    </row>
    <row r="60" spans="2:19" s="128" customFormat="1" ht="16.5" customHeight="1">
      <c r="B60" s="360"/>
      <c r="C60" s="22" t="s">
        <v>180</v>
      </c>
      <c r="D60" s="144" t="s">
        <v>90</v>
      </c>
      <c r="E60" s="91" t="s">
        <v>39</v>
      </c>
      <c r="F60" s="24">
        <f>SUM(M60:Q60)*$F$1</f>
        <v>64</v>
      </c>
      <c r="G60" s="84">
        <f>F60*$F$3</f>
        <v>192</v>
      </c>
      <c r="H60" s="23"/>
      <c r="I60" s="25" t="s">
        <v>1</v>
      </c>
      <c r="J60" s="25" t="s">
        <v>1</v>
      </c>
      <c r="K60" s="25"/>
      <c r="L60" s="25"/>
      <c r="M60" s="26">
        <v>0</v>
      </c>
      <c r="N60" s="26">
        <v>0</v>
      </c>
      <c r="O60" s="26">
        <v>4</v>
      </c>
      <c r="P60" s="26">
        <v>4</v>
      </c>
      <c r="Q60" s="26">
        <v>0</v>
      </c>
      <c r="R60" s="24">
        <f t="shared" si="12"/>
        <v>4</v>
      </c>
    </row>
    <row r="61" spans="2:19" s="128" customFormat="1" ht="16.5" customHeight="1">
      <c r="B61" s="360"/>
      <c r="C61" s="22" t="s">
        <v>251</v>
      </c>
      <c r="D61" s="144" t="s">
        <v>90</v>
      </c>
      <c r="E61" s="91" t="s">
        <v>39</v>
      </c>
      <c r="F61" s="24">
        <f t="shared" si="13"/>
        <v>32</v>
      </c>
      <c r="G61" s="24">
        <f t="shared" ref="G61:G63" si="14">F61</f>
        <v>32</v>
      </c>
      <c r="H61" s="23"/>
      <c r="I61" s="25" t="s">
        <v>1</v>
      </c>
      <c r="J61" s="25" t="s">
        <v>1</v>
      </c>
      <c r="K61" s="23"/>
      <c r="L61" s="23"/>
      <c r="M61" s="24">
        <v>2</v>
      </c>
      <c r="N61" s="24">
        <v>2</v>
      </c>
      <c r="O61" s="24">
        <v>0</v>
      </c>
      <c r="P61" s="24">
        <v>0</v>
      </c>
      <c r="Q61" s="24">
        <v>0</v>
      </c>
      <c r="R61" s="24">
        <f t="shared" si="12"/>
        <v>2</v>
      </c>
    </row>
    <row r="62" spans="2:19" s="128" customFormat="1" ht="16.5" customHeight="1">
      <c r="B62" s="360"/>
      <c r="C62" s="43" t="s">
        <v>252</v>
      </c>
      <c r="D62" s="144" t="s">
        <v>90</v>
      </c>
      <c r="E62" s="91" t="s">
        <v>39</v>
      </c>
      <c r="F62" s="24">
        <f t="shared" ref="F62:F63" si="15">SUM(M62:Q62)*$F$1</f>
        <v>32</v>
      </c>
      <c r="G62" s="24">
        <f t="shared" si="14"/>
        <v>32</v>
      </c>
      <c r="H62" s="23"/>
      <c r="I62" s="25" t="s">
        <v>1</v>
      </c>
      <c r="J62" s="25" t="s">
        <v>1</v>
      </c>
      <c r="K62" s="23"/>
      <c r="L62" s="23"/>
      <c r="M62" s="24">
        <v>0</v>
      </c>
      <c r="N62" s="24">
        <v>0</v>
      </c>
      <c r="O62" s="24">
        <v>2</v>
      </c>
      <c r="P62" s="24">
        <v>2</v>
      </c>
      <c r="Q62" s="24">
        <v>0</v>
      </c>
      <c r="R62" s="24">
        <f t="shared" si="12"/>
        <v>2</v>
      </c>
    </row>
    <row r="63" spans="2:19" s="128" customFormat="1" ht="16.5" customHeight="1" thickBot="1">
      <c r="B63" s="360"/>
      <c r="C63" s="43" t="s">
        <v>103</v>
      </c>
      <c r="D63" s="144" t="s">
        <v>90</v>
      </c>
      <c r="E63" s="91" t="s">
        <v>39</v>
      </c>
      <c r="F63" s="24">
        <f t="shared" si="15"/>
        <v>96</v>
      </c>
      <c r="G63" s="24">
        <f t="shared" si="14"/>
        <v>96</v>
      </c>
      <c r="H63" s="108"/>
      <c r="I63" s="25" t="s">
        <v>1</v>
      </c>
      <c r="J63" s="25" t="s">
        <v>1</v>
      </c>
      <c r="K63" s="86"/>
      <c r="L63" s="86"/>
      <c r="M63" s="109">
        <v>0</v>
      </c>
      <c r="N63" s="109">
        <v>4</v>
      </c>
      <c r="O63" s="109">
        <v>4</v>
      </c>
      <c r="P63" s="109">
        <v>4</v>
      </c>
      <c r="Q63" s="109">
        <v>0</v>
      </c>
      <c r="R63" s="24">
        <f t="shared" si="12"/>
        <v>6</v>
      </c>
    </row>
    <row r="64" spans="2:19" s="128" customFormat="1" ht="16.5" customHeight="1" thickBot="1">
      <c r="B64" s="361"/>
      <c r="C64" s="17" t="s">
        <v>11</v>
      </c>
      <c r="D64" s="17"/>
      <c r="E64" s="4"/>
      <c r="F64" s="5">
        <f>SUM(F49:F63)</f>
        <v>640</v>
      </c>
      <c r="G64" s="5">
        <f>SUM(G49:G63)</f>
        <v>896</v>
      </c>
      <c r="H64" s="94">
        <f>SUMIF(E49:E63,"必須",G49:G63)</f>
        <v>80</v>
      </c>
      <c r="I64" s="95">
        <f>SUMIF(E49:E63,"選必",G49:G63)</f>
        <v>0</v>
      </c>
      <c r="J64" s="96">
        <f>SUMIF(E49:E63,"選択",G49:G63)</f>
        <v>816</v>
      </c>
      <c r="K64" s="4"/>
      <c r="L64" s="4"/>
      <c r="M64" s="5">
        <f t="shared" ref="M64:R64" si="16">SUM(M49:M63)</f>
        <v>20</v>
      </c>
      <c r="N64" s="5">
        <f t="shared" si="16"/>
        <v>20</v>
      </c>
      <c r="O64" s="5">
        <f t="shared" si="16"/>
        <v>20</v>
      </c>
      <c r="P64" s="5">
        <f t="shared" si="16"/>
        <v>20</v>
      </c>
      <c r="Q64" s="5">
        <f t="shared" si="16"/>
        <v>0</v>
      </c>
      <c r="R64" s="5">
        <f t="shared" si="16"/>
        <v>38</v>
      </c>
      <c r="S64" s="244"/>
    </row>
    <row r="65" spans="2:19" s="128" customFormat="1" ht="16.5" customHeight="1">
      <c r="B65" s="362" t="s">
        <v>358</v>
      </c>
      <c r="C65" s="19" t="s">
        <v>36</v>
      </c>
      <c r="D65" s="142" t="s">
        <v>89</v>
      </c>
      <c r="E65" s="89" t="s">
        <v>27</v>
      </c>
      <c r="F65" s="30">
        <f>SUM(M65:Q65)*$F$1</f>
        <v>64</v>
      </c>
      <c r="G65" s="30">
        <f>F65</f>
        <v>64</v>
      </c>
      <c r="H65" s="29" t="s">
        <v>1</v>
      </c>
      <c r="I65" s="20"/>
      <c r="J65" s="20" t="s">
        <v>1</v>
      </c>
      <c r="K65" s="29"/>
      <c r="L65" s="29"/>
      <c r="M65" s="30">
        <v>2</v>
      </c>
      <c r="N65" s="30">
        <v>2</v>
      </c>
      <c r="O65" s="30">
        <v>2</v>
      </c>
      <c r="P65" s="30">
        <v>2</v>
      </c>
      <c r="Q65" s="30">
        <v>0</v>
      </c>
      <c r="R65" s="106">
        <f>F65/$F$2/2</f>
        <v>2</v>
      </c>
    </row>
    <row r="66" spans="2:19" s="128" customFormat="1" ht="16.5" customHeight="1">
      <c r="B66" s="360"/>
      <c r="C66" s="43" t="s">
        <v>346</v>
      </c>
      <c r="D66" s="143" t="s">
        <v>89</v>
      </c>
      <c r="E66" s="91" t="s">
        <v>39</v>
      </c>
      <c r="F66" s="26">
        <f>SUM(M66:Q66)*$F$1</f>
        <v>32</v>
      </c>
      <c r="G66" s="26">
        <f>F66</f>
        <v>32</v>
      </c>
      <c r="H66" s="25" t="s">
        <v>1</v>
      </c>
      <c r="I66" s="25"/>
      <c r="J66" s="25" t="s">
        <v>1</v>
      </c>
      <c r="K66" s="45"/>
      <c r="L66" s="45"/>
      <c r="M66" s="46">
        <v>2</v>
      </c>
      <c r="N66" s="46">
        <v>2</v>
      </c>
      <c r="O66" s="46">
        <v>0</v>
      </c>
      <c r="P66" s="46">
        <v>0</v>
      </c>
      <c r="Q66" s="46">
        <v>0</v>
      </c>
      <c r="R66" s="24">
        <f>F66/$F$2</f>
        <v>2</v>
      </c>
    </row>
    <row r="67" spans="2:19" s="128" customFormat="1" ht="16.5" customHeight="1">
      <c r="B67" s="360"/>
      <c r="C67" s="43" t="s">
        <v>215</v>
      </c>
      <c r="D67" s="143" t="s">
        <v>89</v>
      </c>
      <c r="E67" s="91" t="s">
        <v>39</v>
      </c>
      <c r="F67" s="26">
        <f>SUM(M67:Q67)*$F$1</f>
        <v>32</v>
      </c>
      <c r="G67" s="26">
        <f>F67</f>
        <v>32</v>
      </c>
      <c r="H67" s="25" t="s">
        <v>1</v>
      </c>
      <c r="I67" s="25"/>
      <c r="J67" s="25" t="s">
        <v>1</v>
      </c>
      <c r="K67" s="25"/>
      <c r="L67" s="25"/>
      <c r="M67" s="26">
        <v>0</v>
      </c>
      <c r="N67" s="26">
        <v>0</v>
      </c>
      <c r="O67" s="26">
        <v>2</v>
      </c>
      <c r="P67" s="26">
        <v>2</v>
      </c>
      <c r="Q67" s="26">
        <v>0</v>
      </c>
      <c r="R67" s="24">
        <f>F67/$F$2</f>
        <v>2</v>
      </c>
    </row>
    <row r="68" spans="2:19" s="128" customFormat="1" ht="16.5" customHeight="1">
      <c r="B68" s="360"/>
      <c r="C68" s="43" t="s">
        <v>172</v>
      </c>
      <c r="D68" s="143" t="s">
        <v>89</v>
      </c>
      <c r="E68" s="91" t="s">
        <v>39</v>
      </c>
      <c r="F68" s="26">
        <f t="shared" ref="F68:F78" si="17">SUM(M68:Q68)*$F$1</f>
        <v>32</v>
      </c>
      <c r="G68" s="26">
        <f t="shared" ref="G68:G78" si="18">F68</f>
        <v>32</v>
      </c>
      <c r="H68" s="44" t="s">
        <v>1</v>
      </c>
      <c r="I68" s="44"/>
      <c r="J68" s="23" t="s">
        <v>1</v>
      </c>
      <c r="K68" s="25"/>
      <c r="L68" s="45"/>
      <c r="M68" s="46">
        <v>2</v>
      </c>
      <c r="N68" s="46">
        <v>2</v>
      </c>
      <c r="O68" s="46">
        <v>0</v>
      </c>
      <c r="P68" s="46">
        <v>0</v>
      </c>
      <c r="Q68" s="46">
        <v>0</v>
      </c>
      <c r="R68" s="24">
        <f t="shared" ref="R68:R78" si="19">F68/$F$2</f>
        <v>2</v>
      </c>
    </row>
    <row r="69" spans="2:19" s="128" customFormat="1" ht="16.5" customHeight="1">
      <c r="B69" s="360"/>
      <c r="C69" s="43" t="s">
        <v>173</v>
      </c>
      <c r="D69" s="143" t="s">
        <v>89</v>
      </c>
      <c r="E69" s="91" t="s">
        <v>39</v>
      </c>
      <c r="F69" s="26">
        <f t="shared" si="17"/>
        <v>32</v>
      </c>
      <c r="G69" s="26">
        <f t="shared" si="18"/>
        <v>32</v>
      </c>
      <c r="H69" s="44" t="s">
        <v>1</v>
      </c>
      <c r="I69" s="44"/>
      <c r="J69" s="23" t="s">
        <v>1</v>
      </c>
      <c r="K69" s="25"/>
      <c r="L69" s="45"/>
      <c r="M69" s="46">
        <v>0</v>
      </c>
      <c r="N69" s="46">
        <v>0</v>
      </c>
      <c r="O69" s="46">
        <v>2</v>
      </c>
      <c r="P69" s="46">
        <v>2</v>
      </c>
      <c r="Q69" s="46">
        <v>0</v>
      </c>
      <c r="R69" s="24">
        <f t="shared" si="19"/>
        <v>2</v>
      </c>
    </row>
    <row r="70" spans="2:19" s="128" customFormat="1" ht="16.5" customHeight="1">
      <c r="B70" s="360"/>
      <c r="C70" s="43" t="s">
        <v>191</v>
      </c>
      <c r="D70" s="143" t="s">
        <v>89</v>
      </c>
      <c r="E70" s="91" t="s">
        <v>39</v>
      </c>
      <c r="F70" s="26">
        <f t="shared" si="17"/>
        <v>32</v>
      </c>
      <c r="G70" s="26">
        <f t="shared" si="18"/>
        <v>32</v>
      </c>
      <c r="H70" s="44" t="s">
        <v>1</v>
      </c>
      <c r="I70" s="44"/>
      <c r="J70" s="23" t="s">
        <v>1</v>
      </c>
      <c r="K70" s="25"/>
      <c r="L70" s="45"/>
      <c r="M70" s="46">
        <v>2</v>
      </c>
      <c r="N70" s="46">
        <v>2</v>
      </c>
      <c r="O70" s="46">
        <v>0</v>
      </c>
      <c r="P70" s="46">
        <v>0</v>
      </c>
      <c r="Q70" s="46">
        <v>0</v>
      </c>
      <c r="R70" s="24">
        <f t="shared" si="19"/>
        <v>2</v>
      </c>
    </row>
    <row r="71" spans="2:19" s="128" customFormat="1" ht="16.5" customHeight="1">
      <c r="B71" s="360"/>
      <c r="C71" s="43" t="s">
        <v>216</v>
      </c>
      <c r="D71" s="143" t="s">
        <v>89</v>
      </c>
      <c r="E71" s="91" t="s">
        <v>39</v>
      </c>
      <c r="F71" s="26">
        <f t="shared" si="17"/>
        <v>32</v>
      </c>
      <c r="G71" s="26">
        <f t="shared" si="18"/>
        <v>32</v>
      </c>
      <c r="H71" s="44" t="s">
        <v>1</v>
      </c>
      <c r="I71" s="44"/>
      <c r="J71" s="23" t="s">
        <v>1</v>
      </c>
      <c r="K71" s="25"/>
      <c r="L71" s="45"/>
      <c r="M71" s="46">
        <v>0</v>
      </c>
      <c r="N71" s="46">
        <v>0</v>
      </c>
      <c r="O71" s="46">
        <v>2</v>
      </c>
      <c r="P71" s="46">
        <v>2</v>
      </c>
      <c r="Q71" s="46">
        <v>0</v>
      </c>
      <c r="R71" s="24">
        <f t="shared" si="19"/>
        <v>2</v>
      </c>
    </row>
    <row r="72" spans="2:19" s="128" customFormat="1" ht="16.5" customHeight="1" thickBot="1">
      <c r="B72" s="360"/>
      <c r="C72" s="141" t="s">
        <v>175</v>
      </c>
      <c r="D72" s="148" t="s">
        <v>89</v>
      </c>
      <c r="E72" s="149" t="s">
        <v>28</v>
      </c>
      <c r="F72" s="109">
        <f t="shared" si="17"/>
        <v>64</v>
      </c>
      <c r="G72" s="109">
        <f t="shared" si="18"/>
        <v>64</v>
      </c>
      <c r="H72" s="151" t="s">
        <v>1</v>
      </c>
      <c r="I72" s="151"/>
      <c r="J72" s="108" t="s">
        <v>1</v>
      </c>
      <c r="K72" s="86"/>
      <c r="L72" s="85"/>
      <c r="M72" s="87">
        <v>2</v>
      </c>
      <c r="N72" s="87">
        <v>2</v>
      </c>
      <c r="O72" s="87">
        <v>2</v>
      </c>
      <c r="P72" s="87">
        <v>2</v>
      </c>
      <c r="Q72" s="87">
        <v>0</v>
      </c>
      <c r="R72" s="150">
        <f t="shared" si="19"/>
        <v>4</v>
      </c>
    </row>
    <row r="73" spans="2:19" s="128" customFormat="1" ht="16.5" customHeight="1">
      <c r="B73" s="360"/>
      <c r="C73" s="19" t="s">
        <v>181</v>
      </c>
      <c r="D73" s="142" t="s">
        <v>90</v>
      </c>
      <c r="E73" s="153" t="s">
        <v>39</v>
      </c>
      <c r="F73" s="30">
        <f t="shared" si="17"/>
        <v>64</v>
      </c>
      <c r="G73" s="156">
        <f>F73*$F$3</f>
        <v>192</v>
      </c>
      <c r="H73" s="20"/>
      <c r="I73" s="20" t="s">
        <v>1</v>
      </c>
      <c r="J73" s="20" t="s">
        <v>1</v>
      </c>
      <c r="K73" s="29"/>
      <c r="L73" s="29"/>
      <c r="M73" s="30">
        <v>4</v>
      </c>
      <c r="N73" s="30">
        <v>4</v>
      </c>
      <c r="O73" s="30">
        <v>0</v>
      </c>
      <c r="P73" s="30">
        <v>0</v>
      </c>
      <c r="Q73" s="30">
        <v>0</v>
      </c>
      <c r="R73" s="21">
        <f t="shared" si="19"/>
        <v>4</v>
      </c>
    </row>
    <row r="74" spans="2:19" s="128" customFormat="1" ht="16.5" customHeight="1">
      <c r="B74" s="360"/>
      <c r="C74" s="43" t="s">
        <v>182</v>
      </c>
      <c r="D74" s="143" t="s">
        <v>90</v>
      </c>
      <c r="E74" s="91" t="s">
        <v>39</v>
      </c>
      <c r="F74" s="26">
        <f t="shared" si="17"/>
        <v>64</v>
      </c>
      <c r="G74" s="84">
        <f>F74*$F$3</f>
        <v>192</v>
      </c>
      <c r="H74" s="44"/>
      <c r="I74" s="44" t="s">
        <v>1</v>
      </c>
      <c r="J74" s="23" t="s">
        <v>1</v>
      </c>
      <c r="K74" s="25"/>
      <c r="L74" s="45"/>
      <c r="M74" s="46">
        <v>0</v>
      </c>
      <c r="N74" s="46">
        <v>0</v>
      </c>
      <c r="O74" s="46">
        <v>4</v>
      </c>
      <c r="P74" s="46">
        <v>4</v>
      </c>
      <c r="Q74" s="46">
        <v>0</v>
      </c>
      <c r="R74" s="24">
        <f t="shared" si="19"/>
        <v>4</v>
      </c>
    </row>
    <row r="75" spans="2:19" s="128" customFormat="1" ht="16.5" customHeight="1">
      <c r="B75" s="360"/>
      <c r="C75" s="22" t="s">
        <v>349</v>
      </c>
      <c r="D75" s="143" t="s">
        <v>90</v>
      </c>
      <c r="E75" s="91" t="s">
        <v>39</v>
      </c>
      <c r="F75" s="26">
        <f t="shared" si="17"/>
        <v>32</v>
      </c>
      <c r="G75" s="26">
        <f t="shared" si="18"/>
        <v>32</v>
      </c>
      <c r="H75" s="44"/>
      <c r="I75" s="44" t="s">
        <v>1</v>
      </c>
      <c r="J75" s="23" t="s">
        <v>1</v>
      </c>
      <c r="K75" s="25"/>
      <c r="L75" s="45"/>
      <c r="M75" s="46">
        <v>4</v>
      </c>
      <c r="N75" s="46">
        <v>0</v>
      </c>
      <c r="O75" s="46">
        <v>0</v>
      </c>
      <c r="P75" s="46">
        <v>0</v>
      </c>
      <c r="Q75" s="46">
        <v>0</v>
      </c>
      <c r="R75" s="24">
        <f t="shared" si="19"/>
        <v>2</v>
      </c>
    </row>
    <row r="76" spans="2:19" s="128" customFormat="1" ht="16.5" customHeight="1">
      <c r="B76" s="360"/>
      <c r="C76" s="22" t="s">
        <v>101</v>
      </c>
      <c r="D76" s="143" t="s">
        <v>90</v>
      </c>
      <c r="E76" s="90" t="s">
        <v>28</v>
      </c>
      <c r="F76" s="26">
        <f t="shared" si="17"/>
        <v>96</v>
      </c>
      <c r="G76" s="26">
        <f t="shared" si="18"/>
        <v>96</v>
      </c>
      <c r="H76" s="44"/>
      <c r="I76" s="44" t="s">
        <v>1</v>
      </c>
      <c r="J76" s="23" t="s">
        <v>1</v>
      </c>
      <c r="K76" s="25"/>
      <c r="L76" s="45"/>
      <c r="M76" s="46">
        <v>0</v>
      </c>
      <c r="N76" s="46">
        <v>4</v>
      </c>
      <c r="O76" s="46">
        <v>4</v>
      </c>
      <c r="P76" s="46">
        <v>4</v>
      </c>
      <c r="Q76" s="46">
        <v>0</v>
      </c>
      <c r="R76" s="24">
        <f t="shared" si="19"/>
        <v>6</v>
      </c>
    </row>
    <row r="77" spans="2:19" s="128" customFormat="1" ht="16.5" customHeight="1">
      <c r="B77" s="360"/>
      <c r="C77" s="22" t="s">
        <v>178</v>
      </c>
      <c r="D77" s="143" t="s">
        <v>90</v>
      </c>
      <c r="E77" s="91" t="s">
        <v>39</v>
      </c>
      <c r="F77" s="26">
        <f t="shared" si="17"/>
        <v>32</v>
      </c>
      <c r="G77" s="26">
        <f t="shared" si="18"/>
        <v>32</v>
      </c>
      <c r="H77" s="44"/>
      <c r="I77" s="44" t="s">
        <v>1</v>
      </c>
      <c r="J77" s="23" t="s">
        <v>1</v>
      </c>
      <c r="K77" s="25"/>
      <c r="L77" s="45"/>
      <c r="M77" s="46">
        <v>2</v>
      </c>
      <c r="N77" s="46">
        <v>2</v>
      </c>
      <c r="O77" s="46">
        <v>0</v>
      </c>
      <c r="P77" s="46">
        <v>0</v>
      </c>
      <c r="Q77" s="46">
        <v>0</v>
      </c>
      <c r="R77" s="24">
        <f t="shared" si="19"/>
        <v>2</v>
      </c>
    </row>
    <row r="78" spans="2:19" s="128" customFormat="1" ht="16.5" customHeight="1" thickBot="1">
      <c r="B78" s="360"/>
      <c r="C78" s="27" t="s">
        <v>87</v>
      </c>
      <c r="D78" s="158" t="s">
        <v>90</v>
      </c>
      <c r="E78" s="184" t="s">
        <v>39</v>
      </c>
      <c r="F78" s="32">
        <f t="shared" si="17"/>
        <v>32</v>
      </c>
      <c r="G78" s="32">
        <f t="shared" si="18"/>
        <v>32</v>
      </c>
      <c r="H78" s="159"/>
      <c r="I78" s="28" t="s">
        <v>1</v>
      </c>
      <c r="J78" s="28" t="s">
        <v>1</v>
      </c>
      <c r="K78" s="31"/>
      <c r="L78" s="159"/>
      <c r="M78" s="160">
        <v>0</v>
      </c>
      <c r="N78" s="160">
        <v>0</v>
      </c>
      <c r="O78" s="160">
        <v>2</v>
      </c>
      <c r="P78" s="160">
        <v>2</v>
      </c>
      <c r="Q78" s="160">
        <v>0</v>
      </c>
      <c r="R78" s="154">
        <f t="shared" si="19"/>
        <v>2</v>
      </c>
      <c r="S78" s="244"/>
    </row>
    <row r="79" spans="2:19" s="128" customFormat="1" ht="16.5" customHeight="1" thickBot="1">
      <c r="B79" s="361"/>
      <c r="C79" s="17" t="s">
        <v>11</v>
      </c>
      <c r="D79" s="17"/>
      <c r="E79" s="4"/>
      <c r="F79" s="11">
        <f>SUM(F65:F78)</f>
        <v>640</v>
      </c>
      <c r="G79" s="11">
        <f>SUM(G65:G78)</f>
        <v>896</v>
      </c>
      <c r="H79" s="94">
        <f>SUMIF(E65:E78,"必須",G65:G78)</f>
        <v>224</v>
      </c>
      <c r="I79" s="95">
        <f>SUMIF(E65:E78,"選必",G65:G78)</f>
        <v>0</v>
      </c>
      <c r="J79" s="96">
        <f>SUMIF(E65:E78,"選択",G65:G78)</f>
        <v>672</v>
      </c>
      <c r="K79" s="12"/>
      <c r="L79" s="12"/>
      <c r="M79" s="11">
        <f t="shared" ref="M79:R79" si="20">SUM(M65:M78)</f>
        <v>20</v>
      </c>
      <c r="N79" s="11">
        <f t="shared" si="20"/>
        <v>20</v>
      </c>
      <c r="O79" s="11">
        <f t="shared" si="20"/>
        <v>20</v>
      </c>
      <c r="P79" s="11">
        <f t="shared" si="20"/>
        <v>20</v>
      </c>
      <c r="Q79" s="11">
        <f t="shared" si="20"/>
        <v>0</v>
      </c>
      <c r="R79" s="11">
        <f t="shared" si="20"/>
        <v>38</v>
      </c>
      <c r="S79" s="244"/>
    </row>
    <row r="80" spans="2:19" s="128" customFormat="1" ht="16.5" customHeight="1">
      <c r="B80" s="357" t="s">
        <v>359</v>
      </c>
      <c r="C80" s="19" t="s">
        <v>36</v>
      </c>
      <c r="D80" s="143" t="s">
        <v>89</v>
      </c>
      <c r="E80" s="89" t="s">
        <v>47</v>
      </c>
      <c r="F80" s="30">
        <f>SUM(M80:Q80)*$F$1</f>
        <v>64</v>
      </c>
      <c r="G80" s="26">
        <f t="shared" ref="G80:G89" si="21">F80</f>
        <v>64</v>
      </c>
      <c r="H80" s="29" t="s">
        <v>1</v>
      </c>
      <c r="I80" s="20"/>
      <c r="J80" s="20" t="s">
        <v>1</v>
      </c>
      <c r="K80" s="29"/>
      <c r="L80" s="29"/>
      <c r="M80" s="30">
        <v>2</v>
      </c>
      <c r="N80" s="30">
        <v>2</v>
      </c>
      <c r="O80" s="30">
        <v>2</v>
      </c>
      <c r="P80" s="30">
        <v>2</v>
      </c>
      <c r="Q80" s="30">
        <v>0</v>
      </c>
      <c r="R80" s="106">
        <f>F80/$F$2/2</f>
        <v>2</v>
      </c>
    </row>
    <row r="81" spans="2:19" s="128" customFormat="1" ht="16.5" customHeight="1">
      <c r="B81" s="358"/>
      <c r="C81" s="43" t="s">
        <v>348</v>
      </c>
      <c r="D81" s="143" t="s">
        <v>89</v>
      </c>
      <c r="E81" s="91" t="s">
        <v>39</v>
      </c>
      <c r="F81" s="26">
        <f>SUM(M81:Q81)*$F$1</f>
        <v>32</v>
      </c>
      <c r="G81" s="26">
        <f t="shared" si="21"/>
        <v>32</v>
      </c>
      <c r="H81" s="25" t="s">
        <v>1</v>
      </c>
      <c r="I81" s="25"/>
      <c r="J81" s="25" t="s">
        <v>1</v>
      </c>
      <c r="K81" s="45"/>
      <c r="L81" s="45"/>
      <c r="M81" s="46">
        <v>2</v>
      </c>
      <c r="N81" s="46">
        <v>2</v>
      </c>
      <c r="O81" s="46">
        <v>0</v>
      </c>
      <c r="P81" s="46">
        <v>0</v>
      </c>
      <c r="Q81" s="46">
        <v>0</v>
      </c>
      <c r="R81" s="24">
        <f>F81/$F$2</f>
        <v>2</v>
      </c>
    </row>
    <row r="82" spans="2:19" s="128" customFormat="1" ht="16.5" customHeight="1">
      <c r="B82" s="358"/>
      <c r="C82" s="43" t="s">
        <v>217</v>
      </c>
      <c r="D82" s="143" t="s">
        <v>89</v>
      </c>
      <c r="E82" s="91" t="s">
        <v>39</v>
      </c>
      <c r="F82" s="26">
        <f>SUM(M82:Q82)*$F$1</f>
        <v>32</v>
      </c>
      <c r="G82" s="26">
        <f t="shared" si="21"/>
        <v>32</v>
      </c>
      <c r="H82" s="25" t="s">
        <v>1</v>
      </c>
      <c r="I82" s="25"/>
      <c r="J82" s="25" t="s">
        <v>1</v>
      </c>
      <c r="K82" s="25"/>
      <c r="L82" s="25"/>
      <c r="M82" s="26">
        <v>0</v>
      </c>
      <c r="N82" s="26">
        <v>0</v>
      </c>
      <c r="O82" s="26">
        <v>2</v>
      </c>
      <c r="P82" s="26">
        <v>2</v>
      </c>
      <c r="Q82" s="26">
        <v>0</v>
      </c>
      <c r="R82" s="24">
        <f>F82/$F$2</f>
        <v>2</v>
      </c>
    </row>
    <row r="83" spans="2:19" s="128" customFormat="1" ht="16.5" customHeight="1">
      <c r="B83" s="358"/>
      <c r="C83" s="43" t="s">
        <v>114</v>
      </c>
      <c r="D83" s="143" t="s">
        <v>89</v>
      </c>
      <c r="E83" s="91" t="s">
        <v>39</v>
      </c>
      <c r="F83" s="26">
        <f>SUM(M83:Q83)*$F$1</f>
        <v>64</v>
      </c>
      <c r="G83" s="26">
        <f t="shared" si="21"/>
        <v>64</v>
      </c>
      <c r="H83" s="45" t="s">
        <v>1</v>
      </c>
      <c r="I83" s="45"/>
      <c r="J83" s="25" t="s">
        <v>1</v>
      </c>
      <c r="K83" s="45"/>
      <c r="L83" s="45"/>
      <c r="M83" s="46">
        <v>2</v>
      </c>
      <c r="N83" s="46">
        <v>2</v>
      </c>
      <c r="O83" s="46">
        <v>2</v>
      </c>
      <c r="P83" s="46">
        <v>2</v>
      </c>
      <c r="Q83" s="46">
        <v>0</v>
      </c>
      <c r="R83" s="24">
        <f>F83/$F$2</f>
        <v>4</v>
      </c>
    </row>
    <row r="84" spans="2:19" s="128" customFormat="1" ht="16.5" customHeight="1" thickBot="1">
      <c r="B84" s="358"/>
      <c r="C84" s="141" t="s">
        <v>379</v>
      </c>
      <c r="D84" s="148" t="s">
        <v>89</v>
      </c>
      <c r="E84" s="184" t="s">
        <v>39</v>
      </c>
      <c r="F84" s="109">
        <f t="shared" ref="F84:F89" si="22">SUM(M84:Q84)*$F$1</f>
        <v>64</v>
      </c>
      <c r="G84" s="109">
        <f t="shared" si="21"/>
        <v>64</v>
      </c>
      <c r="H84" s="85" t="s">
        <v>1</v>
      </c>
      <c r="I84" s="85"/>
      <c r="J84" s="85" t="s">
        <v>1</v>
      </c>
      <c r="K84" s="85"/>
      <c r="L84" s="85"/>
      <c r="M84" s="87">
        <v>2</v>
      </c>
      <c r="N84" s="87">
        <v>2</v>
      </c>
      <c r="O84" s="87">
        <v>2</v>
      </c>
      <c r="P84" s="87">
        <v>2</v>
      </c>
      <c r="Q84" s="87">
        <v>0</v>
      </c>
      <c r="R84" s="150">
        <f t="shared" ref="R84:R89" si="23">F84/$F$2</f>
        <v>4</v>
      </c>
    </row>
    <row r="85" spans="2:19" s="128" customFormat="1" ht="16.5" customHeight="1">
      <c r="B85" s="358"/>
      <c r="C85" s="19" t="s">
        <v>218</v>
      </c>
      <c r="D85" s="142" t="s">
        <v>90</v>
      </c>
      <c r="E85" s="92" t="s">
        <v>39</v>
      </c>
      <c r="F85" s="30">
        <f t="shared" si="22"/>
        <v>64</v>
      </c>
      <c r="G85" s="156">
        <f>F85*$F$3</f>
        <v>192</v>
      </c>
      <c r="H85" s="29"/>
      <c r="I85" s="29" t="s">
        <v>1</v>
      </c>
      <c r="J85" s="29" t="s">
        <v>1</v>
      </c>
      <c r="K85" s="29"/>
      <c r="L85" s="29"/>
      <c r="M85" s="30">
        <v>4</v>
      </c>
      <c r="N85" s="30">
        <v>4</v>
      </c>
      <c r="O85" s="30">
        <v>0</v>
      </c>
      <c r="P85" s="30">
        <v>0</v>
      </c>
      <c r="Q85" s="30">
        <v>0</v>
      </c>
      <c r="R85" s="21">
        <f t="shared" si="23"/>
        <v>4</v>
      </c>
    </row>
    <row r="86" spans="2:19" s="128" customFormat="1" ht="16.5" customHeight="1">
      <c r="B86" s="358"/>
      <c r="C86" s="43" t="s">
        <v>219</v>
      </c>
      <c r="D86" s="143" t="s">
        <v>90</v>
      </c>
      <c r="E86" s="91" t="s">
        <v>39</v>
      </c>
      <c r="F86" s="26">
        <f t="shared" si="22"/>
        <v>64</v>
      </c>
      <c r="G86" s="84">
        <f>F86*$F$3</f>
        <v>192</v>
      </c>
      <c r="H86" s="45"/>
      <c r="I86" s="45" t="s">
        <v>1</v>
      </c>
      <c r="J86" s="45" t="s">
        <v>1</v>
      </c>
      <c r="K86" s="45"/>
      <c r="L86" s="45"/>
      <c r="M86" s="46">
        <v>0</v>
      </c>
      <c r="N86" s="46">
        <v>0</v>
      </c>
      <c r="O86" s="46">
        <v>4</v>
      </c>
      <c r="P86" s="46">
        <v>4</v>
      </c>
      <c r="Q86" s="46">
        <v>0</v>
      </c>
      <c r="R86" s="24">
        <f t="shared" si="23"/>
        <v>4</v>
      </c>
    </row>
    <row r="87" spans="2:19" s="128" customFormat="1" ht="16.5" customHeight="1">
      <c r="B87" s="358"/>
      <c r="C87" s="22" t="s">
        <v>364</v>
      </c>
      <c r="D87" s="143" t="s">
        <v>90</v>
      </c>
      <c r="E87" s="91" t="s">
        <v>39</v>
      </c>
      <c r="F87" s="26">
        <f t="shared" si="22"/>
        <v>64</v>
      </c>
      <c r="G87" s="26">
        <f t="shared" si="21"/>
        <v>64</v>
      </c>
      <c r="H87" s="45"/>
      <c r="I87" s="45" t="s">
        <v>1</v>
      </c>
      <c r="J87" s="45" t="s">
        <v>1</v>
      </c>
      <c r="K87" s="45"/>
      <c r="L87" s="45"/>
      <c r="M87" s="46">
        <v>4</v>
      </c>
      <c r="N87" s="46">
        <v>4</v>
      </c>
      <c r="O87" s="46">
        <v>0</v>
      </c>
      <c r="P87" s="46">
        <v>0</v>
      </c>
      <c r="Q87" s="46">
        <v>0</v>
      </c>
      <c r="R87" s="24">
        <f t="shared" si="23"/>
        <v>4</v>
      </c>
    </row>
    <row r="88" spans="2:19" s="128" customFormat="1" ht="16.5" customHeight="1">
      <c r="B88" s="358"/>
      <c r="C88" s="22" t="s">
        <v>107</v>
      </c>
      <c r="D88" s="143" t="s">
        <v>90</v>
      </c>
      <c r="E88" s="91" t="s">
        <v>39</v>
      </c>
      <c r="F88" s="26">
        <f t="shared" si="22"/>
        <v>64</v>
      </c>
      <c r="G88" s="26">
        <f t="shared" si="21"/>
        <v>64</v>
      </c>
      <c r="H88" s="45"/>
      <c r="I88" s="45" t="s">
        <v>1</v>
      </c>
      <c r="J88" s="45" t="s">
        <v>1</v>
      </c>
      <c r="K88" s="45"/>
      <c r="L88" s="45"/>
      <c r="M88" s="46">
        <v>4</v>
      </c>
      <c r="N88" s="46">
        <v>4</v>
      </c>
      <c r="O88" s="46">
        <v>0</v>
      </c>
      <c r="P88" s="46">
        <v>0</v>
      </c>
      <c r="Q88" s="46">
        <v>0</v>
      </c>
      <c r="R88" s="24">
        <f t="shared" si="23"/>
        <v>4</v>
      </c>
    </row>
    <row r="89" spans="2:19" s="128" customFormat="1" ht="16.5" customHeight="1" thickBot="1">
      <c r="B89" s="358"/>
      <c r="C89" s="27" t="s">
        <v>106</v>
      </c>
      <c r="D89" s="161" t="s">
        <v>90</v>
      </c>
      <c r="E89" s="184" t="s">
        <v>39</v>
      </c>
      <c r="F89" s="32">
        <f t="shared" si="22"/>
        <v>128</v>
      </c>
      <c r="G89" s="32">
        <f t="shared" si="21"/>
        <v>128</v>
      </c>
      <c r="H89" s="159"/>
      <c r="I89" s="159" t="s">
        <v>1</v>
      </c>
      <c r="J89" s="159" t="s">
        <v>1</v>
      </c>
      <c r="K89" s="159"/>
      <c r="L89" s="159"/>
      <c r="M89" s="160">
        <v>0</v>
      </c>
      <c r="N89" s="160">
        <v>0</v>
      </c>
      <c r="O89" s="160">
        <v>8</v>
      </c>
      <c r="P89" s="160">
        <v>8</v>
      </c>
      <c r="Q89" s="160">
        <v>0</v>
      </c>
      <c r="R89" s="154">
        <f t="shared" si="23"/>
        <v>8</v>
      </c>
      <c r="S89" s="244"/>
    </row>
    <row r="90" spans="2:19" s="128" customFormat="1" ht="16.5" customHeight="1" thickBot="1">
      <c r="B90" s="359"/>
      <c r="C90" s="33" t="s">
        <v>11</v>
      </c>
      <c r="D90" s="33"/>
      <c r="E90" s="5"/>
      <c r="F90" s="11">
        <f>SUM(F80:F89)</f>
        <v>640</v>
      </c>
      <c r="G90" s="11">
        <f>SUM(G80:G89)</f>
        <v>896</v>
      </c>
      <c r="H90" s="94">
        <f>SUMIF(E80:E89,"必須",G80:G89)</f>
        <v>64</v>
      </c>
      <c r="I90" s="95">
        <f>SUMIF(E80:E89,"選必",G80:G89)</f>
        <v>0</v>
      </c>
      <c r="J90" s="96">
        <f>SUMIF(E80:E89,"選択",G80:G89)</f>
        <v>832</v>
      </c>
      <c r="K90" s="12"/>
      <c r="L90" s="12"/>
      <c r="M90" s="11">
        <f t="shared" ref="M90:R90" si="24">SUM(M80:M89)</f>
        <v>20</v>
      </c>
      <c r="N90" s="11">
        <f t="shared" si="24"/>
        <v>20</v>
      </c>
      <c r="O90" s="11">
        <f t="shared" si="24"/>
        <v>20</v>
      </c>
      <c r="P90" s="11">
        <f t="shared" si="24"/>
        <v>20</v>
      </c>
      <c r="Q90" s="11">
        <f t="shared" si="24"/>
        <v>0</v>
      </c>
      <c r="R90" s="11">
        <f t="shared" si="24"/>
        <v>38</v>
      </c>
      <c r="S90" s="244"/>
    </row>
    <row r="91" spans="2:19" s="128" customFormat="1" ht="16.5" customHeight="1" thickBot="1">
      <c r="B91" s="55"/>
      <c r="C91" s="48"/>
      <c r="D91" s="48"/>
      <c r="E91" s="13"/>
      <c r="F91" s="13"/>
      <c r="G91" s="13"/>
      <c r="H91" s="47"/>
      <c r="I91" s="47"/>
      <c r="J91" s="47"/>
      <c r="K91" s="47"/>
      <c r="L91" s="47"/>
      <c r="M91" s="13"/>
      <c r="N91" s="13"/>
      <c r="O91" s="13"/>
      <c r="P91" s="13"/>
      <c r="Q91" s="13"/>
      <c r="R91" s="13"/>
    </row>
    <row r="92" spans="2:19" s="128" customFormat="1" ht="16.5" customHeight="1" thickBot="1">
      <c r="C92" s="138"/>
      <c r="D92" s="138"/>
      <c r="E92" s="107"/>
      <c r="F92" s="107"/>
      <c r="G92" s="107"/>
      <c r="H92" s="107"/>
      <c r="I92" s="4" t="s">
        <v>12</v>
      </c>
      <c r="J92" s="336" t="s">
        <v>8</v>
      </c>
      <c r="K92" s="337"/>
      <c r="L92" s="338" t="s">
        <v>45</v>
      </c>
      <c r="M92" s="339"/>
      <c r="N92" s="112" t="s">
        <v>46</v>
      </c>
      <c r="O92" s="113"/>
      <c r="P92" s="186"/>
      <c r="Q92" s="114"/>
      <c r="R92" s="186"/>
    </row>
    <row r="93" spans="2:19" s="128" customFormat="1" ht="16.5" customHeight="1">
      <c r="B93" s="244"/>
      <c r="C93" s="138"/>
      <c r="D93" s="138"/>
      <c r="E93" s="249"/>
      <c r="F93" s="250"/>
      <c r="G93" s="250"/>
      <c r="H93" s="107"/>
      <c r="I93" s="7" t="s">
        <v>13</v>
      </c>
      <c r="J93" s="251">
        <f>SUMIF(H49:H63,"○",G49:G63)</f>
        <v>304</v>
      </c>
      <c r="K93" s="252">
        <f>J93/N93</f>
        <v>0.3392857142857143</v>
      </c>
      <c r="L93" s="115">
        <f>SUMIF(I49:I63,"○",G49:G63)</f>
        <v>592</v>
      </c>
      <c r="M93" s="116">
        <f>L93/N93</f>
        <v>0.6607142857142857</v>
      </c>
      <c r="N93" s="117">
        <f>G64</f>
        <v>896</v>
      </c>
      <c r="O93" s="118"/>
      <c r="P93" s="187"/>
      <c r="Q93" s="119"/>
      <c r="R93" s="187"/>
    </row>
    <row r="94" spans="2:19" s="128" customFormat="1" ht="16.5" customHeight="1">
      <c r="C94" s="138"/>
      <c r="D94" s="138"/>
      <c r="E94" s="249"/>
      <c r="F94" s="250"/>
      <c r="G94" s="250"/>
      <c r="H94" s="107"/>
      <c r="I94" s="8" t="s">
        <v>14</v>
      </c>
      <c r="J94" s="131">
        <f>SUMIF(H65:H78,"○",G65:G78)</f>
        <v>320</v>
      </c>
      <c r="K94" s="258">
        <f>J94/N94</f>
        <v>0.35714285714285715</v>
      </c>
      <c r="L94" s="129">
        <f>SUMIF(I65:I78,"○",G65:G78)</f>
        <v>576</v>
      </c>
      <c r="M94" s="130">
        <f>L94/N94</f>
        <v>0.6428571428571429</v>
      </c>
      <c r="N94" s="131">
        <f>G79</f>
        <v>896</v>
      </c>
      <c r="O94" s="118"/>
      <c r="P94" s="187"/>
      <c r="Q94" s="119"/>
      <c r="R94" s="187"/>
    </row>
    <row r="95" spans="2:19" s="128" customFormat="1" ht="16.5" customHeight="1" thickBot="1">
      <c r="C95" s="138"/>
      <c r="D95" s="138"/>
      <c r="E95" s="249"/>
      <c r="F95" s="250"/>
      <c r="G95" s="250"/>
      <c r="H95" s="107"/>
      <c r="I95" s="9" t="s">
        <v>17</v>
      </c>
      <c r="J95" s="134">
        <f>SUMIF(H80:H89,"○",G80:G89)</f>
        <v>256</v>
      </c>
      <c r="K95" s="259">
        <f>J95/N95</f>
        <v>0.2857142857142857</v>
      </c>
      <c r="L95" s="132">
        <f>SUMIF(I80:I89,"○",G80:G89)</f>
        <v>640</v>
      </c>
      <c r="M95" s="133">
        <f>L95/N95</f>
        <v>0.7142857142857143</v>
      </c>
      <c r="N95" s="134">
        <f>G90</f>
        <v>896</v>
      </c>
      <c r="O95" s="118"/>
      <c r="P95" s="187"/>
      <c r="Q95" s="119"/>
      <c r="R95" s="187"/>
    </row>
    <row r="96" spans="2:19" s="128" customFormat="1" ht="16.5" customHeight="1" thickBot="1">
      <c r="C96" s="138"/>
      <c r="D96" s="138"/>
      <c r="E96" s="249"/>
      <c r="F96" s="250"/>
      <c r="G96" s="250"/>
      <c r="H96" s="107"/>
      <c r="I96" s="52" t="s">
        <v>11</v>
      </c>
      <c r="J96" s="137">
        <f>SUM(J93:J95)</f>
        <v>880</v>
      </c>
      <c r="K96" s="260">
        <f>J96/N96</f>
        <v>0.32738095238095238</v>
      </c>
      <c r="L96" s="135">
        <f>SUM(L93:L95)</f>
        <v>1808</v>
      </c>
      <c r="M96" s="136">
        <f>L96/N96</f>
        <v>0.67261904761904767</v>
      </c>
      <c r="N96" s="137">
        <f>SUM(N93:N95)</f>
        <v>2688</v>
      </c>
      <c r="O96" s="118"/>
      <c r="P96" s="187"/>
      <c r="Q96" s="119"/>
      <c r="R96" s="187"/>
    </row>
    <row r="97" ht="16.5" customHeight="1"/>
  </sheetData>
  <mergeCells count="31">
    <mergeCell ref="F6:F7"/>
    <mergeCell ref="G6:G7"/>
    <mergeCell ref="B8:B23"/>
    <mergeCell ref="B6:B7"/>
    <mergeCell ref="C6:C7"/>
    <mergeCell ref="D6:D7"/>
    <mergeCell ref="E6:E7"/>
    <mergeCell ref="H6:I6"/>
    <mergeCell ref="J6:K6"/>
    <mergeCell ref="L6:L7"/>
    <mergeCell ref="M6:Q6"/>
    <mergeCell ref="R6:R7"/>
    <mergeCell ref="R47:R48"/>
    <mergeCell ref="B49:B64"/>
    <mergeCell ref="B65:B79"/>
    <mergeCell ref="B24:B38"/>
    <mergeCell ref="J40:K40"/>
    <mergeCell ref="L40:M40"/>
    <mergeCell ref="B47:B48"/>
    <mergeCell ref="C47:C48"/>
    <mergeCell ref="D47:D48"/>
    <mergeCell ref="E47:E48"/>
    <mergeCell ref="F47:F48"/>
    <mergeCell ref="G47:G48"/>
    <mergeCell ref="H47:I47"/>
    <mergeCell ref="B80:B90"/>
    <mergeCell ref="J92:K92"/>
    <mergeCell ref="L92:M92"/>
    <mergeCell ref="J47:K47"/>
    <mergeCell ref="L47:L48"/>
    <mergeCell ref="M47:Q47"/>
  </mergeCells>
  <phoneticPr fontId="1"/>
  <pageMargins left="0.78740157480314965" right="0.78740157480314965" top="0.19685039370078741" bottom="0.23622047244094491" header="0" footer="0"/>
  <pageSetup paperSize="8" scale="81" fitToHeight="0" orientation="portrait" horizontalDpi="4294967294" r:id="rId1"/>
  <headerFooter alignWithMargins="0"/>
  <rowBreaks count="1" manualBreakCount="1">
    <brk id="44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統合カリキュラム</vt:lpstr>
      <vt:lpstr>コンピュータ教育学院＿一般</vt:lpstr>
      <vt:lpstr>メディアコミュニケーション＿一般</vt:lpstr>
      <vt:lpstr>コンピュータ教育学院＿留学</vt:lpstr>
      <vt:lpstr>メディアコミュニケーション＿留学</vt:lpstr>
      <vt:lpstr>コンピュータ教育学院＿一般!Print_Area</vt:lpstr>
      <vt:lpstr>コンピュータ教育学院＿留学!Print_Area</vt:lpstr>
      <vt:lpstr>メディアコミュニケーション＿一般!Print_Area</vt:lpstr>
      <vt:lpstr>メディアコミュニケーション＿留学!Print_Area</vt:lpstr>
      <vt:lpstr>統合カリキュラム!Print_Titles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WATANABE233</dc:creator>
  <cp:lastModifiedBy>Windows User</cp:lastModifiedBy>
  <cp:lastPrinted>2022-03-18T01:35:23Z</cp:lastPrinted>
  <dcterms:created xsi:type="dcterms:W3CDTF">2016-08-04T02:07:40Z</dcterms:created>
  <dcterms:modified xsi:type="dcterms:W3CDTF">2022-07-05T00:28:16Z</dcterms:modified>
</cp:coreProperties>
</file>