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20" windowWidth="20520" windowHeight="4050" firstSheet="2" activeTab="24"/>
  </bookViews>
  <sheets>
    <sheet name="MST" sheetId="60" r:id="rId1"/>
    <sheet name="LIST" sheetId="67" r:id="rId2"/>
    <sheet name="一覧" sheetId="1" r:id="rId3"/>
    <sheet name="1" sheetId="20" state="hidden" r:id="rId4"/>
    <sheet name="2" sheetId="21" state="hidden" r:id="rId5"/>
    <sheet name="3" sheetId="22" state="hidden" r:id="rId6"/>
    <sheet name="4" sheetId="23" state="hidden" r:id="rId7"/>
    <sheet name="5" sheetId="24" state="hidden" r:id="rId8"/>
    <sheet name="6" sheetId="25" state="hidden" r:id="rId9"/>
    <sheet name="7" sheetId="26" state="hidden" r:id="rId10"/>
    <sheet name="8" sheetId="27" state="hidden" r:id="rId11"/>
    <sheet name="9" sheetId="28" state="hidden" r:id="rId12"/>
    <sheet name="10" sheetId="29" state="hidden" r:id="rId13"/>
    <sheet name="11" sheetId="30" state="hidden" r:id="rId14"/>
    <sheet name="12" sheetId="31" state="hidden" r:id="rId15"/>
    <sheet name="13" sheetId="32" state="hidden" r:id="rId16"/>
    <sheet name="14" sheetId="33" state="hidden" r:id="rId17"/>
    <sheet name="15" sheetId="34" state="hidden" r:id="rId18"/>
    <sheet name="16" sheetId="35" state="hidden" r:id="rId19"/>
    <sheet name="17" sheetId="36" state="hidden" r:id="rId20"/>
    <sheet name="18" sheetId="37" state="hidden" r:id="rId21"/>
    <sheet name="19" sheetId="38" state="hidden" r:id="rId22"/>
    <sheet name="20" sheetId="39" state="hidden" r:id="rId23"/>
    <sheet name="21" sheetId="40" state="hidden" r:id="rId24"/>
    <sheet name="22" sheetId="41" r:id="rId25"/>
    <sheet name="23" sheetId="42" state="hidden" r:id="rId26"/>
    <sheet name="24" sheetId="43" state="hidden" r:id="rId27"/>
    <sheet name="25" sheetId="44" state="hidden" r:id="rId28"/>
    <sheet name="26" sheetId="45" state="hidden" r:id="rId29"/>
    <sheet name="27" sheetId="46" state="hidden" r:id="rId30"/>
    <sheet name="28" sheetId="47" state="hidden" r:id="rId31"/>
    <sheet name="29" sheetId="48" state="hidden" r:id="rId32"/>
    <sheet name="30" sheetId="49" state="hidden" r:id="rId33"/>
    <sheet name="31" sheetId="50" state="hidden" r:id="rId34"/>
    <sheet name="32" sheetId="51" state="hidden" r:id="rId35"/>
    <sheet name="33" sheetId="52" state="hidden" r:id="rId36"/>
    <sheet name="34" sheetId="53" state="hidden" r:id="rId37"/>
    <sheet name="35" sheetId="54" state="hidden" r:id="rId38"/>
    <sheet name="36" sheetId="55" state="hidden" r:id="rId39"/>
    <sheet name="37" sheetId="56" state="hidden" r:id="rId40"/>
    <sheet name="38" sheetId="57" state="hidden" r:id="rId41"/>
    <sheet name="39" sheetId="58" state="hidden" r:id="rId42"/>
    <sheet name="40" sheetId="59" state="hidden" r:id="rId43"/>
    <sheet name="41" sheetId="61" state="hidden" r:id="rId44"/>
    <sheet name="42" sheetId="62" state="hidden" r:id="rId45"/>
    <sheet name="43" sheetId="63" state="hidden" r:id="rId46"/>
    <sheet name="44" sheetId="64" state="hidden" r:id="rId47"/>
    <sheet name="45" sheetId="65" state="hidden" r:id="rId48"/>
    <sheet name="46" sheetId="66" state="hidden" r:id="rId49"/>
    <sheet name="補習計画" sheetId="68" r:id="rId50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Q31" i="41" l="1"/>
  <c r="R31" i="41"/>
  <c r="S31" i="41"/>
  <c r="I49" i="41"/>
  <c r="J49" i="41"/>
  <c r="K49" i="41"/>
  <c r="I46" i="41"/>
  <c r="J46" i="41"/>
  <c r="K46" i="41"/>
  <c r="I43" i="41"/>
  <c r="J43" i="41"/>
  <c r="K43" i="41"/>
  <c r="I40" i="41"/>
  <c r="J40" i="41"/>
  <c r="K40" i="41"/>
  <c r="I37" i="41"/>
  <c r="J37" i="41"/>
  <c r="K37" i="41"/>
  <c r="K34" i="41"/>
  <c r="N31" i="41"/>
  <c r="N32" i="41"/>
  <c r="P32" i="41"/>
  <c r="F49" i="41"/>
  <c r="F50" i="41"/>
  <c r="H50" i="41"/>
  <c r="H47" i="41"/>
  <c r="F46" i="41"/>
  <c r="F43" i="41"/>
  <c r="F40" i="41"/>
  <c r="F37" i="41"/>
  <c r="H34" i="41"/>
  <c r="H46" i="41" s="1"/>
  <c r="G7" i="41"/>
  <c r="G8" i="41"/>
  <c r="G9" i="41"/>
  <c r="G10" i="41"/>
  <c r="P31" i="41" l="1"/>
  <c r="H49" i="41"/>
  <c r="H37" i="41"/>
  <c r="H40" i="41"/>
  <c r="H43" i="41"/>
  <c r="K3" i="44"/>
  <c r="K4" i="22" l="1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3" i="41"/>
  <c r="I22" i="41"/>
  <c r="I21" i="41"/>
  <c r="I20" i="41"/>
  <c r="I17" i="41"/>
  <c r="I16" i="41"/>
  <c r="I15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2" i="26"/>
  <c r="I21" i="26"/>
  <c r="I20" i="26"/>
  <c r="I19" i="26"/>
  <c r="I16" i="26"/>
  <c r="I15" i="26"/>
  <c r="I14" i="26"/>
  <c r="I13" i="26"/>
  <c r="I10" i="26"/>
  <c r="I9" i="26"/>
  <c r="I8" i="26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2"/>
  <c r="H4" i="31"/>
  <c r="H4" i="30"/>
  <c r="H4" i="29"/>
  <c r="H4" i="28"/>
  <c r="H4" i="27"/>
  <c r="H4" i="26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2"/>
  <c r="C4" i="32"/>
  <c r="F4" i="31"/>
  <c r="C4" i="31"/>
  <c r="F4" i="30"/>
  <c r="C4" i="30"/>
  <c r="F4" i="29"/>
  <c r="C4" i="29"/>
  <c r="F4" i="28"/>
  <c r="C4" i="28"/>
  <c r="F4" i="27"/>
  <c r="C4" i="27"/>
  <c r="F4" i="26"/>
  <c r="C4" i="26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2"/>
  <c r="K3" i="31"/>
  <c r="K3" i="30"/>
  <c r="K3" i="29"/>
  <c r="K3" i="28"/>
  <c r="K3" i="27"/>
  <c r="K3" i="26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2" i="41"/>
  <c r="L34" i="41"/>
  <c r="L37" i="41" s="1"/>
  <c r="L40" i="41" s="1"/>
  <c r="L43" i="41" s="1"/>
  <c r="L46" i="41" s="1"/>
  <c r="L49" i="41" s="1"/>
  <c r="T31" i="41" s="1"/>
  <c r="T34" i="41" s="1"/>
  <c r="T37" i="41" s="1"/>
  <c r="T40" i="41" s="1"/>
  <c r="T43" i="41" s="1"/>
  <c r="T46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N3" i="32"/>
  <c r="M3" i="32"/>
  <c r="L3" i="32"/>
  <c r="I3" i="32"/>
  <c r="G3" i="32"/>
  <c r="C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N3" i="26"/>
  <c r="M3" i="26"/>
  <c r="L3" i="26"/>
  <c r="I3" i="26"/>
  <c r="G3" i="26"/>
  <c r="C3" i="26"/>
  <c r="D3" i="26"/>
  <c r="E3" i="26"/>
  <c r="F3" i="26"/>
  <c r="B3" i="26"/>
  <c r="D41" i="26"/>
  <c r="L33" i="26"/>
  <c r="L36" i="26" s="1"/>
  <c r="L39" i="26" s="1"/>
  <c r="L42" i="26" s="1"/>
  <c r="L45" i="26" s="1"/>
  <c r="L48" i="26" s="1"/>
  <c r="T30" i="26" s="1"/>
  <c r="T33" i="26" s="1"/>
  <c r="T36" i="26" s="1"/>
  <c r="T39" i="26" s="1"/>
  <c r="T42" i="26" s="1"/>
  <c r="T45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<sst xmlns="http://schemas.openxmlformats.org/spreadsheetml/2006/main" count="8574" uniqueCount="233">
  <si>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</si>
  <si>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</si>
  <si>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</si>
  <si>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</si>
  <si>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</si>
  <si>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</si>
  <si>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</si>
  <si>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</si>
  <si>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</si>
  <si>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</si>
  <si>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</si>
  <si>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</si>
  <si>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</si>
  <si>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</si>
  <si>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</si>
  <si>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</si>
  <si>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</si>
  <si>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</si>
  <si>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</si>
  <si>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</si>
  <si>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</si>
  <si>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</si>
  <si>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</si>
  <si>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</si>
  <si>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</si>
  <si>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</si>
  <si>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</si>
  <si>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</si>
  <si>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</si>
  <si>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</si>
  <si>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</si>
  <si>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</si>
  <si>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</si>
  <si>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</si>
  <si>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</si>
  <si>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</si>
  <si>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</si>
  <si>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</si>
  <si>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</si>
  <si>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</si>
  <si>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</si>
  <si>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</si>
  <si>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</si>
  <si>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</si>
  <si>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</si>
  <si>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</si>
  <si>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</si>
  <si>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</si>
  <si>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</si>
  <si>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</si>
  <si>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</si>
  <si>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</si>
  <si>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</si>
  <si>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</si>
  <si>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</si>
  <si>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</si>
  <si>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</si>
  <si>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</si>
  <si>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</si>
  <si>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</si>
  <si>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</si>
  <si>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</si>
  <si>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</si>
  <si>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</si>
  <si>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</si>
  <si>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</si>
  <si>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</si>
  <si>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</si>
  <si>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</si>
  <si>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</si>
  <si>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</si>
  <si>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</si>
  <si>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</si>
  <si>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</si>
  <si>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</si>
  <si>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</si>
  <si>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</si>
  <si>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</si>
  <si>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</si>
  <si>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</si>
  <si>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</si>
  <si>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</si>
  <si>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</si>
  <si>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</si>
  <si>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</si>
  <si>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</si>
  <si>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</si>
  <si>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</si>
  <si>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</si>
  <si>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</si>
  <si>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</si>
  <si>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</si>
  <si>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</si>
  <si>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</si>
  <si>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</si>
  <si>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</si>
  <si>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</si>
  <si>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</si>
  <si>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</si>
  <si>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</si>
  <si>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</si>
  <si>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</si>
  <si>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</si>
  <si>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</si>
  <si>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</si>
  <si>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</si>
  <si>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</si>
  <si>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</si>
  <si>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</si>
  <si>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</si>
  <si>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PM</t>
    <phoneticPr fontId="3"/>
  </si>
  <si>
    <t>CHHETRI RASIK</t>
  </si>
  <si>
    <t>チェトリ　ラシク</t>
  </si>
  <si>
    <t>KARKI SAJINA</t>
  </si>
  <si>
    <t>カルキ　サジナ</t>
  </si>
  <si>
    <t>NGUYEN VAN HOANG</t>
  </si>
  <si>
    <t>グェン　バン　ホアン</t>
  </si>
  <si>
    <t>NGUYEN VAN DUC</t>
  </si>
  <si>
    <t>グェン　ヴァン　ドゥック</t>
  </si>
  <si>
    <t>DINH NGOC NAM</t>
  </si>
  <si>
    <t>ディン　グック　ナム</t>
  </si>
  <si>
    <t>LE THI THU</t>
  </si>
  <si>
    <t>レ　ティ　トゥ</t>
  </si>
  <si>
    <t>VU TRONG HUAN</t>
  </si>
  <si>
    <t>ブ　チョン　ファン</t>
  </si>
  <si>
    <t>NGUYEN DUC THO</t>
  </si>
  <si>
    <t>グェン　ドック　ト</t>
  </si>
  <si>
    <t>HO THI LUYCH</t>
  </si>
  <si>
    <t>ホ　ティ　ルィック</t>
  </si>
  <si>
    <t>DINH THI THOA</t>
  </si>
  <si>
    <t>ディン　ティ　トア</t>
  </si>
  <si>
    <t>PHAN THI DAO</t>
  </si>
  <si>
    <t>ファン　ティ　ダオ</t>
  </si>
  <si>
    <t>DANG THI LOAN</t>
  </si>
  <si>
    <t>ダン　ティ　ロアン</t>
  </si>
  <si>
    <t>MAHATO ANJU</t>
  </si>
  <si>
    <t>マハト　アンズ</t>
  </si>
  <si>
    <t>LAMA NABINA</t>
  </si>
  <si>
    <t>ラマ　ナビナ</t>
  </si>
  <si>
    <t>PURJA SHANTI</t>
  </si>
  <si>
    <t>プルジャ　サンティ</t>
  </si>
  <si>
    <t>SIJAPATI YUPESH</t>
  </si>
  <si>
    <t>シザパティ　ユペス</t>
  </si>
  <si>
    <t>CHHETRI BABITA</t>
  </si>
  <si>
    <t>チェトリ　バビタ</t>
  </si>
  <si>
    <t>TRAN NGOC DUONG</t>
  </si>
  <si>
    <t>チャン　ゴック　ズォン　</t>
  </si>
  <si>
    <t>ISHAN MADUSANKA</t>
  </si>
  <si>
    <t>イシャン　マドゥサンカ</t>
  </si>
  <si>
    <t>GAUTAM DIPENDRA</t>
  </si>
  <si>
    <t>ガウタム　ディペンドラ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</si>
  <si>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</si>
  <si>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</si>
  <si>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</si>
  <si>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</si>
  <si>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</si>
  <si>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</si>
  <si>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</si>
  <si>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</si>
  <si>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NGUYEN THI HANG</t>
  </si>
  <si>
    <t>グエン　ティ　ハン</t>
  </si>
  <si>
    <t>PAHARI SUMAN RAJ</t>
  </si>
  <si>
    <t>パハリ　スマン　ラジュ　</t>
  </si>
  <si>
    <t>SAPKOTA LAMSAL SAPANA</t>
  </si>
  <si>
    <t>サプコタ　ラムサル　サパナ</t>
  </si>
  <si>
    <t>KHATRI LALITA</t>
  </si>
  <si>
    <t>カトリ　ラリタ</t>
  </si>
  <si>
    <t>TRUONG CONG SON</t>
  </si>
  <si>
    <t>ツオン　コン　ソン</t>
  </si>
  <si>
    <t>TRUONG KIEU ANH</t>
  </si>
  <si>
    <t>チュオン　キェウ　アン</t>
  </si>
  <si>
    <t>THAPA SHREES HIMA</t>
  </si>
  <si>
    <t>タパ　スレス　ヒマ</t>
  </si>
  <si>
    <t>PADHYE JIVKALA</t>
  </si>
  <si>
    <t>パディヤ　ジブカラ</t>
  </si>
  <si>
    <t>LIYANAGE SACHIRA PROMUDITH PERERA</t>
  </si>
  <si>
    <t>リヤナゲ　サチラ　プロムテ　ペレラ</t>
  </si>
  <si>
    <t>PM</t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</si>
  <si>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</si>
  <si>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</si>
  <si>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</si>
  <si>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</si>
  <si>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</si>
  <si>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</si>
  <si>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</si>
  <si>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</si>
  <si>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</si>
  <si>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</si>
  <si>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</si>
  <si>
    <t>特別分納</t>
    <rPh sb="0" eb="2">
      <t>トクベツ</t>
    </rPh>
    <rPh sb="2" eb="4">
      <t>ブンノウ</t>
    </rPh>
    <phoneticPr fontId="3"/>
  </si>
  <si>
    <t>スリランカ</t>
    <phoneticPr fontId="3"/>
  </si>
  <si>
    <t>福岡国際学院</t>
    <rPh sb="0" eb="2">
      <t>フクオカ</t>
    </rPh>
    <rPh sb="2" eb="4">
      <t>コクサイ</t>
    </rPh>
    <rPh sb="4" eb="6">
      <t>ガクイン</t>
    </rPh>
    <phoneticPr fontId="3"/>
  </si>
  <si>
    <t>202/10/2</t>
    <phoneticPr fontId="3"/>
  </si>
  <si>
    <t>福岡市南区小岡3-6-22コーポつるみ101</t>
    <rPh sb="0" eb="3">
      <t>フクオカシ</t>
    </rPh>
    <rPh sb="3" eb="5">
      <t>ミナミク</t>
    </rPh>
    <rPh sb="5" eb="6">
      <t>ショウ</t>
    </rPh>
    <rPh sb="6" eb="7">
      <t>オカ</t>
    </rPh>
    <phoneticPr fontId="3"/>
  </si>
  <si>
    <t>レストラン「博多再生酒場」</t>
    <rPh sb="6" eb="8">
      <t>ハカタ</t>
    </rPh>
    <rPh sb="8" eb="10">
      <t>サイセイ</t>
    </rPh>
    <rPh sb="10" eb="12">
      <t>サカバ</t>
    </rPh>
    <phoneticPr fontId="3"/>
  </si>
  <si>
    <t>銀行</t>
  </si>
  <si>
    <t>月</t>
    <rPh sb="0" eb="1">
      <t>ゲツ</t>
    </rPh>
    <phoneticPr fontId="3"/>
  </si>
  <si>
    <t>水</t>
    <rPh sb="0" eb="1">
      <t>スイ</t>
    </rPh>
    <phoneticPr fontId="3"/>
  </si>
  <si>
    <t>シフト4</t>
    <phoneticPr fontId="3"/>
  </si>
  <si>
    <t>シフト５</t>
    <phoneticPr fontId="3"/>
  </si>
  <si>
    <t>金</t>
    <rPh sb="0" eb="1">
      <t>キン</t>
    </rPh>
    <phoneticPr fontId="3"/>
  </si>
  <si>
    <t>土</t>
    <rPh sb="0" eb="1">
      <t>ド</t>
    </rPh>
    <phoneticPr fontId="3"/>
  </si>
  <si>
    <t>火</t>
    <rPh sb="0" eb="1">
      <t>ヒ</t>
    </rPh>
    <phoneticPr fontId="3"/>
  </si>
  <si>
    <t>現金</t>
  </si>
  <si>
    <t>木</t>
    <rPh sb="0" eb="1">
      <t>モク</t>
    </rPh>
    <phoneticPr fontId="3"/>
  </si>
  <si>
    <t>アルバイト１</t>
    <phoneticPr fontId="3"/>
  </si>
  <si>
    <t>アルバイト２</t>
    <phoneticPr fontId="3"/>
  </si>
  <si>
    <t>生活費</t>
    <rPh sb="0" eb="3">
      <t>セイカツヒ</t>
    </rPh>
    <phoneticPr fontId="3"/>
  </si>
  <si>
    <t>10月15日から22日、無断欠席が続き面談。腰痛のため欠席したとのこと。諌山先生による訪問を行ってもらったが、自宅にいるとことを確認した。腰痛のときについても必ず連絡をするように指導をしているが、スマホの契約を行っていない為に連絡が行われない。</t>
    <rPh sb="2" eb="3">
      <t>ガツ</t>
    </rPh>
    <rPh sb="5" eb="6">
      <t>ニチ</t>
    </rPh>
    <rPh sb="10" eb="11">
      <t>ニチ</t>
    </rPh>
    <rPh sb="12" eb="14">
      <t>ムダン</t>
    </rPh>
    <rPh sb="14" eb="16">
      <t>ケッセキ</t>
    </rPh>
    <rPh sb="17" eb="18">
      <t>ツヅ</t>
    </rPh>
    <rPh sb="19" eb="21">
      <t>メンダン</t>
    </rPh>
    <rPh sb="22" eb="24">
      <t>ヨウツウ</t>
    </rPh>
    <rPh sb="27" eb="29">
      <t>ケッセキ</t>
    </rPh>
    <rPh sb="36" eb="38">
      <t>イサヤマ</t>
    </rPh>
    <rPh sb="38" eb="40">
      <t>センセイ</t>
    </rPh>
    <rPh sb="43" eb="45">
      <t>ホウモン</t>
    </rPh>
    <rPh sb="46" eb="47">
      <t>オコナ</t>
    </rPh>
    <rPh sb="55" eb="57">
      <t>ジタク</t>
    </rPh>
    <rPh sb="64" eb="66">
      <t>カクニン</t>
    </rPh>
    <rPh sb="69" eb="71">
      <t>ヨウツウ</t>
    </rPh>
    <rPh sb="79" eb="80">
      <t>カナラ</t>
    </rPh>
    <rPh sb="81" eb="83">
      <t>レンラク</t>
    </rPh>
    <rPh sb="89" eb="91">
      <t>シドウ</t>
    </rPh>
    <rPh sb="102" eb="104">
      <t>ケイヤク</t>
    </rPh>
    <rPh sb="105" eb="106">
      <t>オコナ</t>
    </rPh>
    <rPh sb="111" eb="112">
      <t>タメ</t>
    </rPh>
    <rPh sb="113" eb="115">
      <t>レンラク</t>
    </rPh>
    <rPh sb="116" eb="117">
      <t>オコナ</t>
    </rPh>
    <phoneticPr fontId="3"/>
  </si>
  <si>
    <t>当初の住所に学生が居住しておらず、別件で尋ねた学生のところに学生が居住。
体調不良（風邪）のため欠席。</t>
    <rPh sb="0" eb="2">
      <t>トウショ</t>
    </rPh>
    <rPh sb="3" eb="5">
      <t>ジュウショ</t>
    </rPh>
    <rPh sb="6" eb="8">
      <t>ガクセイ</t>
    </rPh>
    <rPh sb="9" eb="11">
      <t>キョジュウ</t>
    </rPh>
    <rPh sb="17" eb="19">
      <t>ベッケン</t>
    </rPh>
    <rPh sb="20" eb="21">
      <t>タズ</t>
    </rPh>
    <rPh sb="23" eb="25">
      <t>ガクセイ</t>
    </rPh>
    <rPh sb="30" eb="32">
      <t>ガクセイ</t>
    </rPh>
    <rPh sb="33" eb="35">
      <t>キョジュウ</t>
    </rPh>
    <rPh sb="37" eb="39">
      <t>タイチョウ</t>
    </rPh>
    <rPh sb="39" eb="41">
      <t>フリョウ</t>
    </rPh>
    <rPh sb="42" eb="44">
      <t>カゼ</t>
    </rPh>
    <rPh sb="48" eb="50">
      <t>ケッセキ</t>
    </rPh>
    <phoneticPr fontId="3"/>
  </si>
  <si>
    <t>No.</t>
  </si>
  <si>
    <t>日付</t>
    <rPh sb="0" eb="2">
      <t>ヒヅケ</t>
    </rPh>
    <phoneticPr fontId="3"/>
  </si>
  <si>
    <t>科目</t>
    <rPh sb="0" eb="2">
      <t>カモク</t>
    </rPh>
    <phoneticPr fontId="3"/>
  </si>
  <si>
    <t>補習時間</t>
    <rPh sb="0" eb="2">
      <t>ホシュウ</t>
    </rPh>
    <rPh sb="2" eb="4">
      <t>ジカン</t>
    </rPh>
    <phoneticPr fontId="3"/>
  </si>
  <si>
    <t>補習合計時間</t>
    <rPh sb="0" eb="2">
      <t>ホシュウ</t>
    </rPh>
    <rPh sb="2" eb="4">
      <t>ゴウケイ</t>
    </rPh>
    <rPh sb="4" eb="6">
      <t>ジカン</t>
    </rPh>
    <phoneticPr fontId="3"/>
  </si>
  <si>
    <t>必要時間</t>
    <rPh sb="0" eb="2">
      <t>ヒツヨウ</t>
    </rPh>
    <rPh sb="2" eb="4">
      <t>ジカン</t>
    </rPh>
    <phoneticPr fontId="3"/>
  </si>
  <si>
    <t>※年間850時間にて出席率を計算し、85％まで回復させるために</t>
    <rPh sb="1" eb="3">
      <t>ネンカン</t>
    </rPh>
    <rPh sb="6" eb="8">
      <t>ジカン</t>
    </rPh>
    <rPh sb="10" eb="12">
      <t>シュッセキ</t>
    </rPh>
    <rPh sb="12" eb="13">
      <t>リツ</t>
    </rPh>
    <rPh sb="14" eb="16">
      <t>ケイサン</t>
    </rPh>
    <rPh sb="23" eb="25">
      <t>カイフク</t>
    </rPh>
    <phoneticPr fontId="3"/>
  </si>
  <si>
    <t>office</t>
  </si>
  <si>
    <t>必要な時間となります。</t>
    <rPh sb="0" eb="2">
      <t>ヒツヨウ</t>
    </rPh>
    <rPh sb="3" eb="5">
      <t>ジカン</t>
    </rPh>
    <phoneticPr fontId="3"/>
  </si>
  <si>
    <t>キャリアプラン</t>
  </si>
  <si>
    <t>＜科目不足時間＞</t>
    <rPh sb="1" eb="3">
      <t>カモク</t>
    </rPh>
    <rPh sb="3" eb="5">
      <t>フソク</t>
    </rPh>
    <rPh sb="5" eb="7">
      <t>ジカン</t>
    </rPh>
    <phoneticPr fontId="3"/>
  </si>
  <si>
    <t>日本語資格</t>
    <rPh sb="0" eb="3">
      <t>ニホンゴ</t>
    </rPh>
    <rPh sb="3" eb="5">
      <t>シカク</t>
    </rPh>
    <phoneticPr fontId="3"/>
  </si>
  <si>
    <t>J検</t>
    <rPh sb="1" eb="2">
      <t>ケン</t>
    </rPh>
    <phoneticPr fontId="3"/>
  </si>
  <si>
    <t>JAVASCRIPT</t>
  </si>
  <si>
    <t>CAD</t>
  </si>
  <si>
    <t>＜欠課時数＞</t>
    <rPh sb="1" eb="3">
      <t>ケッカ</t>
    </rPh>
    <rPh sb="3" eb="5">
      <t>ジスウ</t>
    </rPh>
    <phoneticPr fontId="3"/>
  </si>
  <si>
    <t>JavaScript</t>
  </si>
  <si>
    <t>■補講内容</t>
    <rPh sb="1" eb="3">
      <t>ホコウ</t>
    </rPh>
    <rPh sb="3" eb="5">
      <t>ナイヨウ</t>
    </rPh>
    <phoneticPr fontId="3"/>
  </si>
  <si>
    <t>「日本語能力試験N2直前対策＆ドリル」のテキスト1時間で1回分の単元を学習させる。採点後80%以上の正解を持って1時間の出席補講とする。</t>
    <rPh sb="25" eb="27">
      <t>ジカン</t>
    </rPh>
    <rPh sb="29" eb="31">
      <t>カイブン</t>
    </rPh>
    <rPh sb="32" eb="34">
      <t>タンゲン</t>
    </rPh>
    <rPh sb="35" eb="37">
      <t>ガクシュウ</t>
    </rPh>
    <rPh sb="41" eb="43">
      <t>サイテン</t>
    </rPh>
    <rPh sb="43" eb="44">
      <t>ゴ</t>
    </rPh>
    <rPh sb="47" eb="49">
      <t>イジョウ</t>
    </rPh>
    <rPh sb="50" eb="52">
      <t>セイカイ</t>
    </rPh>
    <rPh sb="53" eb="54">
      <t>モ</t>
    </rPh>
    <rPh sb="57" eb="59">
      <t>ジカン</t>
    </rPh>
    <rPh sb="60" eb="62">
      <t>シュッセキ</t>
    </rPh>
    <rPh sb="62" eb="64">
      <t>ホコウ</t>
    </rPh>
    <phoneticPr fontId="3"/>
  </si>
  <si>
    <t>教科書の進捗（p.102）に対して、欠席時数に応じた補講を行い、各章の章末問題の完成を持って補講とする。欠席時間１０時間まではChapter1の章末問題、欠席時間２０時間まではChapter2の章末問題までを講義と演習で行う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2" eb="54">
      <t>ケッセキ</t>
    </rPh>
    <rPh sb="54" eb="56">
      <t>ジカン</t>
    </rPh>
    <rPh sb="58" eb="60">
      <t>ジカン</t>
    </rPh>
    <rPh sb="72" eb="74">
      <t>ショウマツ</t>
    </rPh>
    <rPh sb="74" eb="76">
      <t>モンダイ</t>
    </rPh>
    <rPh sb="77" eb="79">
      <t>ケッセキ</t>
    </rPh>
    <rPh sb="79" eb="81">
      <t>ジカン</t>
    </rPh>
    <rPh sb="83" eb="85">
      <t>ジカン</t>
    </rPh>
    <rPh sb="97" eb="99">
      <t>ショウマツ</t>
    </rPh>
    <rPh sb="99" eb="101">
      <t>モンダイ</t>
    </rPh>
    <rPh sb="104" eb="106">
      <t>コウギ</t>
    </rPh>
    <rPh sb="107" eb="109">
      <t>エンシュウ</t>
    </rPh>
    <rPh sb="110" eb="111">
      <t>オコナ</t>
    </rPh>
    <phoneticPr fontId="3"/>
  </si>
  <si>
    <t>キャリアプランで使用したSPI問題集から演習を行う。授業1時間につき2ページの演習を行い、回答が完全に行えたことを持って補講とする。</t>
    <rPh sb="8" eb="10">
      <t>シヨウ</t>
    </rPh>
    <rPh sb="15" eb="17">
      <t>モンダイ</t>
    </rPh>
    <rPh sb="17" eb="18">
      <t>シュウ</t>
    </rPh>
    <rPh sb="20" eb="22">
      <t>エンシュウ</t>
    </rPh>
    <rPh sb="23" eb="24">
      <t>オコナ</t>
    </rPh>
    <rPh sb="26" eb="28">
      <t>ジュギョウ</t>
    </rPh>
    <rPh sb="29" eb="31">
      <t>ジカン</t>
    </rPh>
    <rPh sb="39" eb="41">
      <t>エンシュウ</t>
    </rPh>
    <rPh sb="42" eb="43">
      <t>オコナ</t>
    </rPh>
    <rPh sb="45" eb="47">
      <t>カイトウ</t>
    </rPh>
    <rPh sb="48" eb="50">
      <t>カンゼン</t>
    </rPh>
    <rPh sb="51" eb="52">
      <t>オコナ</t>
    </rPh>
    <rPh sb="57" eb="58">
      <t>モ</t>
    </rPh>
    <rPh sb="60" eb="62">
      <t>ホコウ</t>
    </rPh>
    <phoneticPr fontId="3"/>
  </si>
  <si>
    <t>授業での進捗に習い、授業時間について2ページをノートに写して提出させる。</t>
    <rPh sb="0" eb="2">
      <t>ジュギョウ</t>
    </rPh>
    <rPh sb="4" eb="6">
      <t>シンチョク</t>
    </rPh>
    <rPh sb="7" eb="8">
      <t>ナラ</t>
    </rPh>
    <rPh sb="10" eb="12">
      <t>ジュギョウ</t>
    </rPh>
    <rPh sb="12" eb="14">
      <t>ジカン</t>
    </rPh>
    <rPh sb="27" eb="28">
      <t>ウツ</t>
    </rPh>
    <rPh sb="30" eb="32">
      <t>テイシュツ</t>
    </rPh>
    <phoneticPr fontId="3"/>
  </si>
  <si>
    <t>教科書の進捗（p.114）に対して、欠席時数に応じた補講を行い、各章の章末問題の完成を持って補講とする。 教科書の進捗114ページの完了を持って、18時間分の課題とする。</t>
    <rPh sb="0" eb="3">
      <t>キョウカショ</t>
    </rPh>
    <rPh sb="4" eb="6">
      <t>シンチョク</t>
    </rPh>
    <rPh sb="14" eb="15">
      <t>タイ</t>
    </rPh>
    <rPh sb="18" eb="20">
      <t>ケッセキ</t>
    </rPh>
    <rPh sb="20" eb="22">
      <t>ジスウ</t>
    </rPh>
    <rPh sb="23" eb="24">
      <t>オウ</t>
    </rPh>
    <rPh sb="26" eb="28">
      <t>ホコウ</t>
    </rPh>
    <rPh sb="29" eb="30">
      <t>オコナ</t>
    </rPh>
    <rPh sb="32" eb="34">
      <t>カクショウ</t>
    </rPh>
    <rPh sb="35" eb="37">
      <t>ショウマツ</t>
    </rPh>
    <rPh sb="37" eb="39">
      <t>モンダイ</t>
    </rPh>
    <rPh sb="40" eb="42">
      <t>カンセイ</t>
    </rPh>
    <rPh sb="43" eb="44">
      <t>モ</t>
    </rPh>
    <rPh sb="46" eb="48">
      <t>ホコウ</t>
    </rPh>
    <rPh sb="54" eb="57">
      <t>キョウカショ</t>
    </rPh>
    <rPh sb="58" eb="60">
      <t>シンチョク</t>
    </rPh>
    <rPh sb="67" eb="69">
      <t>カンリョウ</t>
    </rPh>
    <rPh sb="70" eb="71">
      <t>モ</t>
    </rPh>
    <rPh sb="76" eb="79">
      <t>ジカンブン</t>
    </rPh>
    <rPh sb="80" eb="82">
      <t>カダイ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</si>
</sst>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  <numFmt numFmtId="181" formatCode="\(aaa\)"/>
    <numFmt numFmtId="182" formatCode="0&quot;時&quot;&quot;間&quot;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5" fontId="0" fillId="0" borderId="2" xfId="0" applyNumberFormat="1" applyBorder="1">
      <alignment vertical="center"/>
    </xf>
    <xf numFmtId="5" fontId="0" fillId="3" borderId="2" xfId="0" applyNumberFormat="1" applyFill="1" applyBorder="1">
      <alignment vertical="center"/>
    </xf>
    <xf numFmtId="21" fontId="0" fillId="0" borderId="14" xfId="0" applyNumberFormat="1" applyBorder="1" applyAlignment="1">
      <alignment horizontal="center" vertical="center"/>
    </xf>
    <xf numFmtId="21" fontId="0" fillId="0" borderId="87" xfId="0" applyNumberFormat="1" applyBorder="1" applyAlignment="1">
      <alignment horizontal="center" vertical="center"/>
    </xf>
    <xf numFmtId="20" fontId="0" fillId="0" borderId="70" xfId="0" applyNumberFormat="1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20" fontId="0" fillId="0" borderId="28" xfId="0" applyNumberFormat="1" applyBorder="1" applyAlignment="1">
      <alignment horizontal="center" vertical="center"/>
    </xf>
    <xf numFmtId="46" fontId="0" fillId="0" borderId="14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8" xfId="0" applyBorder="1" applyAlignment="1">
      <alignment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9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9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9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6" fontId="0" fillId="0" borderId="1" xfId="0" applyNumberFormat="1" applyBorder="1" applyAlignment="1">
      <alignment horizontal="left" vertical="center"/>
    </xf>
    <xf numFmtId="18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56" fontId="0" fillId="0" borderId="2" xfId="0" applyNumberFormat="1" applyFill="1" applyBorder="1" applyAlignment="1">
      <alignment vertical="center"/>
    </xf>
    <xf numFmtId="0" fontId="0" fillId="0" borderId="0" xfId="0" applyAlignment="1">
      <alignment horizontal="left" vertical="center"/>
    </xf>
    <xf numFmtId="182" fontId="0" fillId="0" borderId="0" xfId="0" applyNumberFormat="1" applyAlignment="1">
      <alignment horizontal="left" vertical="center"/>
    </xf>
    <xf numFmtId="56" fontId="0" fillId="0" borderId="0" xfId="0" applyNumberFormat="1" applyBorder="1" applyAlignment="1">
      <alignment horizontal="left" vertical="center"/>
    </xf>
    <xf numFmtId="18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0" xfId="0" applyBorder="1" applyAlignment="1">
      <alignment horizontal="left"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F3" sqref="F3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16" t="str">
        <f>一覧!H5</f>
        <v>CHHETRI RASIK</v>
      </c>
      <c r="H3" s="216"/>
      <c r="I3" s="216" t="str">
        <f>一覧!I5</f>
        <v>チェトリ　ラシク</v>
      </c>
      <c r="J3" s="216"/>
      <c r="K3" s="115">
        <f>一覧!L5</f>
        <v>0</v>
      </c>
      <c r="L3" s="97">
        <f>一覧!M5</f>
        <v>0</v>
      </c>
      <c r="M3" s="97">
        <f>一覧!N5</f>
        <v>0</v>
      </c>
      <c r="N3" s="217">
        <f>一覧!O5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一覧!P5</f>
        <v>0</v>
      </c>
      <c r="I4" s="202"/>
      <c r="J4" s="120" t="s">
        <v>94</v>
      </c>
      <c r="K4" s="130" t="str">
        <f>一覧!Q5</f>
        <v>－</v>
      </c>
      <c r="L4" s="129" t="s">
        <v>16</v>
      </c>
      <c r="M4" s="203" t="str">
        <f>一覧!J5</f>
        <v>キャリア形成学科</v>
      </c>
      <c r="N4" s="204"/>
      <c r="O4" s="134">
        <f>一覧!K5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一覧!A11</f>
        <v>7</v>
      </c>
      <c r="B3" s="96">
        <f>一覧!C11</f>
        <v>2</v>
      </c>
      <c r="C3" s="96">
        <f>一覧!D11</f>
        <v>2</v>
      </c>
      <c r="D3" s="96" t="str">
        <f>一覧!E11</f>
        <v>PM</v>
      </c>
      <c r="E3" s="96" t="str">
        <f>一覧!F11</f>
        <v>植田</v>
      </c>
      <c r="F3" s="96">
        <f>一覧!G11</f>
        <v>18347</v>
      </c>
      <c r="G3" s="216" t="str">
        <f>一覧!H11</f>
        <v>VU TRONG HUAN</v>
      </c>
      <c r="H3" s="216"/>
      <c r="I3" s="217" t="str">
        <f>一覧!I11</f>
        <v>ブ　チョン　ファン</v>
      </c>
      <c r="J3" s="219"/>
      <c r="K3" s="115">
        <f>一覧!L11</f>
        <v>0</v>
      </c>
      <c r="L3" s="97">
        <f>一覧!M11</f>
        <v>0</v>
      </c>
      <c r="M3" s="97">
        <f>一覧!N11</f>
        <v>0</v>
      </c>
      <c r="N3" s="217">
        <f>一覧!O11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一覧!P11</f>
        <v>0</v>
      </c>
      <c r="I4" s="202"/>
      <c r="J4" s="120" t="s">
        <v>94</v>
      </c>
      <c r="K4" s="130" t="str">
        <f>一覧!Q11</f>
        <v>－</v>
      </c>
      <c r="L4" s="129" t="s">
        <v>16</v>
      </c>
      <c r="M4" s="203" t="str">
        <f>一覧!J11</f>
        <v>キャリア形成学科</v>
      </c>
      <c r="N4" s="204"/>
      <c r="O4" s="131">
        <f>一覧!K11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PM</v>
      </c>
      <c r="E3" s="96" t="str">
        <f>一覧!F12</f>
        <v>植田</v>
      </c>
      <c r="F3" s="96">
        <f>一覧!G12</f>
        <v>18351</v>
      </c>
      <c r="G3" s="216" t="str">
        <f>一覧!H12</f>
        <v>NGUYEN DUC THO</v>
      </c>
      <c r="H3" s="216"/>
      <c r="I3" s="217" t="str">
        <f>一覧!I12</f>
        <v>グェン　ドック　ト</v>
      </c>
      <c r="J3" s="219"/>
      <c r="K3" s="115">
        <f>一覧!L12</f>
        <v>0</v>
      </c>
      <c r="L3" s="97">
        <f>一覧!M12</f>
        <v>0</v>
      </c>
      <c r="M3" s="97">
        <f>一覧!N12</f>
        <v>0</v>
      </c>
      <c r="N3" s="217">
        <f>一覧!O12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一覧!P12</f>
        <v>0</v>
      </c>
      <c r="I4" s="202"/>
      <c r="J4" s="120" t="s">
        <v>94</v>
      </c>
      <c r="K4" s="130" t="str">
        <f>一覧!Q12</f>
        <v>－</v>
      </c>
      <c r="L4" s="129" t="s">
        <v>16</v>
      </c>
      <c r="M4" s="203" t="str">
        <f>一覧!J12</f>
        <v>キャリア形成学科</v>
      </c>
      <c r="N4" s="204"/>
      <c r="O4" s="131">
        <f>一覧!K12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PM</v>
      </c>
      <c r="E3" s="96" t="str">
        <f>一覧!F13</f>
        <v>植田</v>
      </c>
      <c r="F3" s="96">
        <f>一覧!G13</f>
        <v>18354</v>
      </c>
      <c r="G3" s="216" t="str">
        <f>一覧!H13</f>
        <v>HO THI LUYCH</v>
      </c>
      <c r="H3" s="216"/>
      <c r="I3" s="217" t="str">
        <f>一覧!I13</f>
        <v>ホ　ティ　ルィック</v>
      </c>
      <c r="J3" s="219"/>
      <c r="K3" s="115">
        <f>一覧!L13</f>
        <v>0</v>
      </c>
      <c r="L3" s="97">
        <f>一覧!M13</f>
        <v>0</v>
      </c>
      <c r="M3" s="97">
        <f>一覧!N13</f>
        <v>0</v>
      </c>
      <c r="N3" s="217">
        <f>一覧!O13</f>
        <v>0</v>
      </c>
      <c r="O3" s="218"/>
      <c r="P3" s="219"/>
      <c r="Q3" s="220"/>
      <c r="R3" s="220"/>
      <c r="S3" s="221"/>
      <c r="T3" s="105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一覧!P13</f>
        <v>0</v>
      </c>
      <c r="I4" s="202"/>
      <c r="J4" s="120" t="s">
        <v>94</v>
      </c>
      <c r="K4" s="130" t="str">
        <f>一覧!Q13</f>
        <v>－</v>
      </c>
      <c r="L4" s="129" t="s">
        <v>16</v>
      </c>
      <c r="M4" s="203" t="str">
        <f>一覧!J13</f>
        <v>キャリア形成学科</v>
      </c>
      <c r="N4" s="204"/>
      <c r="O4" s="131">
        <f>一覧!K13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PM</v>
      </c>
      <c r="E3" s="96" t="str">
        <f>一覧!F14</f>
        <v>植田</v>
      </c>
      <c r="F3" s="96">
        <f>一覧!G14</f>
        <v>18360</v>
      </c>
      <c r="G3" s="216" t="str">
        <f>一覧!H14</f>
        <v>DINH THI THOA</v>
      </c>
      <c r="H3" s="216"/>
      <c r="I3" s="217" t="str">
        <f>一覧!I14</f>
        <v>ディン　ティ　トア</v>
      </c>
      <c r="J3" s="219"/>
      <c r="K3" s="115">
        <f>一覧!L14</f>
        <v>0</v>
      </c>
      <c r="L3" s="97">
        <f>一覧!M14</f>
        <v>0</v>
      </c>
      <c r="M3" s="97">
        <f>一覧!N14</f>
        <v>0</v>
      </c>
      <c r="N3" s="217">
        <f>一覧!O14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一覧!P14</f>
        <v>0</v>
      </c>
      <c r="I4" s="202"/>
      <c r="J4" s="120" t="s">
        <v>94</v>
      </c>
      <c r="K4" s="130" t="str">
        <f>一覧!Q14</f>
        <v>－</v>
      </c>
      <c r="L4" s="129" t="s">
        <v>16</v>
      </c>
      <c r="M4" s="203" t="str">
        <f>一覧!J14</f>
        <v>キャリア形成学科</v>
      </c>
      <c r="N4" s="204"/>
      <c r="O4" s="131">
        <f>一覧!K14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PM</v>
      </c>
      <c r="E3" s="96" t="str">
        <f>一覧!F15</f>
        <v>植田</v>
      </c>
      <c r="F3" s="96">
        <f>一覧!G15</f>
        <v>18384</v>
      </c>
      <c r="G3" s="216" t="str">
        <f>一覧!H15</f>
        <v>PHAN THI DAO</v>
      </c>
      <c r="H3" s="216"/>
      <c r="I3" s="217" t="str">
        <f>一覧!I15</f>
        <v>ファン　ティ　ダオ</v>
      </c>
      <c r="J3" s="219"/>
      <c r="K3" s="115">
        <f>一覧!L15</f>
        <v>0</v>
      </c>
      <c r="L3" s="97">
        <f>一覧!M15</f>
        <v>0</v>
      </c>
      <c r="M3" s="97">
        <f>一覧!N15</f>
        <v>0</v>
      </c>
      <c r="N3" s="217">
        <f>一覧!O15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一覧!P15</f>
        <v>0</v>
      </c>
      <c r="I4" s="202"/>
      <c r="J4" s="120" t="s">
        <v>94</v>
      </c>
      <c r="K4" s="130" t="str">
        <f>一覧!Q15</f>
        <v>－</v>
      </c>
      <c r="L4" s="129" t="s">
        <v>16</v>
      </c>
      <c r="M4" s="203" t="str">
        <f>一覧!J15</f>
        <v>キャリア形成学科</v>
      </c>
      <c r="N4" s="204"/>
      <c r="O4" s="131">
        <f>一覧!K15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PM</v>
      </c>
      <c r="E3" s="96" t="str">
        <f>一覧!F16</f>
        <v>植田</v>
      </c>
      <c r="F3" s="96">
        <f>一覧!G16</f>
        <v>18391</v>
      </c>
      <c r="G3" s="216" t="str">
        <f>一覧!H16</f>
        <v>DANG THI LOAN</v>
      </c>
      <c r="H3" s="216"/>
      <c r="I3" s="217" t="str">
        <f>一覧!I16</f>
        <v>ダン　ティ　ロアン</v>
      </c>
      <c r="J3" s="219"/>
      <c r="K3" s="115">
        <f>一覧!L16</f>
        <v>0</v>
      </c>
      <c r="L3" s="97">
        <f>一覧!M16</f>
        <v>0</v>
      </c>
      <c r="M3" s="97">
        <f>一覧!N16</f>
        <v>0</v>
      </c>
      <c r="N3" s="217">
        <f>一覧!O16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一覧!P16</f>
        <v>0</v>
      </c>
      <c r="I4" s="202"/>
      <c r="J4" s="120" t="s">
        <v>94</v>
      </c>
      <c r="K4" s="130" t="str">
        <f>一覧!Q16</f>
        <v>－</v>
      </c>
      <c r="L4" s="129" t="s">
        <v>16</v>
      </c>
      <c r="M4" s="203" t="str">
        <f>一覧!J16</f>
        <v>キャリア形成学科</v>
      </c>
      <c r="N4" s="204"/>
      <c r="O4" s="131">
        <f>一覧!K16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一覧!A17</f>
        <v>13</v>
      </c>
      <c r="B3" s="96">
        <f>一覧!C17</f>
        <v>2</v>
      </c>
      <c r="C3" s="96">
        <f>一覧!D17</f>
        <v>2</v>
      </c>
      <c r="D3" s="96" t="str">
        <f>一覧!E17</f>
        <v>PM</v>
      </c>
      <c r="E3" s="96" t="str">
        <f>一覧!F17</f>
        <v>植田</v>
      </c>
      <c r="F3" s="96">
        <f>一覧!G17</f>
        <v>18424</v>
      </c>
      <c r="G3" s="216" t="str">
        <f>一覧!H17</f>
        <v>MAHATO ANJU</v>
      </c>
      <c r="H3" s="216"/>
      <c r="I3" s="217" t="str">
        <f>一覧!I17</f>
        <v>マハト　アンズ</v>
      </c>
      <c r="J3" s="219"/>
      <c r="K3" s="115">
        <f>一覧!L17</f>
        <v>0</v>
      </c>
      <c r="L3" s="97">
        <f>一覧!M17</f>
        <v>0</v>
      </c>
      <c r="M3" s="97">
        <f>一覧!N17</f>
        <v>0</v>
      </c>
      <c r="N3" s="217">
        <f>一覧!O17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一覧!P17</f>
        <v>0</v>
      </c>
      <c r="I4" s="202"/>
      <c r="J4" s="120" t="s">
        <v>94</v>
      </c>
      <c r="K4" s="130" t="str">
        <f>一覧!Q17</f>
        <v>－</v>
      </c>
      <c r="L4" s="129" t="s">
        <v>16</v>
      </c>
      <c r="M4" s="203" t="str">
        <f>一覧!J17</f>
        <v>キャリア形成学科</v>
      </c>
      <c r="N4" s="204"/>
      <c r="O4" s="131">
        <f>一覧!K17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PM</v>
      </c>
      <c r="E3" s="96" t="str">
        <f>一覧!F18</f>
        <v>植田</v>
      </c>
      <c r="F3" s="96">
        <f>一覧!G18</f>
        <v>18425</v>
      </c>
      <c r="G3" s="216" t="str">
        <f>一覧!H18</f>
        <v>LAMA NABINA</v>
      </c>
      <c r="H3" s="216"/>
      <c r="I3" s="217" t="str">
        <f>一覧!I18</f>
        <v>ラマ　ナビナ</v>
      </c>
      <c r="J3" s="219"/>
      <c r="K3" s="115">
        <f>一覧!L18</f>
        <v>0</v>
      </c>
      <c r="L3" s="97">
        <f>一覧!M18</f>
        <v>0</v>
      </c>
      <c r="M3" s="97">
        <f>一覧!N18</f>
        <v>0</v>
      </c>
      <c r="N3" s="217">
        <f>一覧!O18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一覧!P18</f>
        <v>0</v>
      </c>
      <c r="I4" s="202"/>
      <c r="J4" s="120" t="s">
        <v>94</v>
      </c>
      <c r="K4" s="130" t="str">
        <f>一覧!Q18</f>
        <v>－</v>
      </c>
      <c r="L4" s="129" t="s">
        <v>16</v>
      </c>
      <c r="M4" s="203" t="str">
        <f>一覧!J18</f>
        <v>キャリア形成学科</v>
      </c>
      <c r="N4" s="204"/>
      <c r="O4" s="131">
        <f>一覧!K18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PM</v>
      </c>
      <c r="E3" s="96" t="str">
        <f>一覧!F19</f>
        <v>植田</v>
      </c>
      <c r="F3" s="96">
        <f>一覧!G19</f>
        <v>18427</v>
      </c>
      <c r="G3" s="216" t="str">
        <f>一覧!H19</f>
        <v>PURJA SHANTI</v>
      </c>
      <c r="H3" s="216"/>
      <c r="I3" s="217" t="str">
        <f>一覧!I19</f>
        <v>プルジャ　サンティ</v>
      </c>
      <c r="J3" s="219"/>
      <c r="K3" s="115">
        <f>一覧!L19</f>
        <v>0</v>
      </c>
      <c r="L3" s="97">
        <f>一覧!M19</f>
        <v>0</v>
      </c>
      <c r="M3" s="97">
        <f>一覧!N19</f>
        <v>0</v>
      </c>
      <c r="N3" s="217">
        <f>一覧!O19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一覧!P19</f>
        <v>0</v>
      </c>
      <c r="I4" s="202"/>
      <c r="J4" s="120" t="s">
        <v>94</v>
      </c>
      <c r="K4" s="130" t="str">
        <f>一覧!Q19</f>
        <v>－</v>
      </c>
      <c r="L4" s="129" t="s">
        <v>16</v>
      </c>
      <c r="M4" s="203" t="str">
        <f>一覧!J19</f>
        <v>キャリア形成学科</v>
      </c>
      <c r="N4" s="204"/>
      <c r="O4" s="131">
        <f>一覧!K19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PM</v>
      </c>
      <c r="E3" s="96" t="str">
        <f>一覧!F20</f>
        <v>植田</v>
      </c>
      <c r="F3" s="96">
        <f>一覧!G20</f>
        <v>18428</v>
      </c>
      <c r="G3" s="216" t="str">
        <f>一覧!H20</f>
        <v>SIJAPATI YUPESH</v>
      </c>
      <c r="H3" s="216"/>
      <c r="I3" s="217" t="str">
        <f>一覧!I20</f>
        <v>シザパティ　ユペス</v>
      </c>
      <c r="J3" s="219"/>
      <c r="K3" s="115">
        <f>一覧!L20</f>
        <v>0</v>
      </c>
      <c r="L3" s="97">
        <f>一覧!M20</f>
        <v>0</v>
      </c>
      <c r="M3" s="97">
        <f>一覧!N20</f>
        <v>0</v>
      </c>
      <c r="N3" s="217">
        <f>一覧!O20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一覧!P20</f>
        <v>0</v>
      </c>
      <c r="I4" s="202"/>
      <c r="J4" s="120" t="s">
        <v>94</v>
      </c>
      <c r="K4" s="130" t="str">
        <f>一覧!Q20</f>
        <v>－</v>
      </c>
      <c r="L4" s="129" t="s">
        <v>16</v>
      </c>
      <c r="M4" s="203" t="str">
        <f>一覧!J20</f>
        <v>キャリア形成学科</v>
      </c>
      <c r="N4" s="204"/>
      <c r="O4" s="131">
        <f>一覧!K20</f>
        <v>0</v>
      </c>
    </row>
    <row r="5" spans="1:20" ht="13.5" customHeight="1">
      <c r="A5" s="222" t="s">
        <v>60</v>
      </c>
      <c r="B5" s="112" t="s">
        <v>45</v>
      </c>
      <c r="C5" s="225"/>
      <c r="D5" s="226"/>
      <c r="E5" s="226"/>
      <c r="F5" s="227"/>
      <c r="G5" s="112" t="s">
        <v>54</v>
      </c>
      <c r="H5" s="228"/>
      <c r="I5" s="228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>
      <c r="A6" s="223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 ht="13.5" customHeight="1">
      <c r="A7" s="223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112" t="s">
        <v>45</v>
      </c>
      <c r="C11" s="225"/>
      <c r="D11" s="226"/>
      <c r="E11" s="226"/>
      <c r="F11" s="227"/>
      <c r="G11" s="112" t="s">
        <v>54</v>
      </c>
      <c r="H11" s="228"/>
      <c r="I11" s="228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>
      <c r="A12" s="223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 ht="13.5" customHeight="1">
      <c r="A13" s="223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12" t="s">
        <v>45</v>
      </c>
      <c r="C17" s="225"/>
      <c r="D17" s="226"/>
      <c r="E17" s="226"/>
      <c r="F17" s="227"/>
      <c r="G17" s="112" t="s">
        <v>54</v>
      </c>
      <c r="H17" s="228"/>
      <c r="I17" s="228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>
      <c r="A18" s="223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10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/>
  <cols>
    <col min="1" max="2" width="9" style="2"/>
  </cols>
  <sheetData>
    <row r="1" spans="1:2">
      <c r="A1" s="158" t="s">
        <v>58</v>
      </c>
      <c r="B1" s="158" t="s">
        <v>59</v>
      </c>
    </row>
    <row r="2" spans="1:2">
      <c r="A2" s="83" t="s">
        <v>98</v>
      </c>
      <c r="B2" s="83" t="s">
        <v>101</v>
      </c>
    </row>
    <row r="3" spans="1:2">
      <c r="A3" s="83" t="s">
        <v>97</v>
      </c>
      <c r="B3" s="83" t="s">
        <v>100</v>
      </c>
    </row>
    <row r="4" spans="1:2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PM</v>
      </c>
      <c r="E3" s="96" t="str">
        <f>一覧!F21</f>
        <v>植田</v>
      </c>
      <c r="F3" s="96">
        <f>一覧!G21</f>
        <v>18429</v>
      </c>
      <c r="G3" s="216" t="str">
        <f>一覧!H21</f>
        <v>CHHETRI BABITA</v>
      </c>
      <c r="H3" s="216"/>
      <c r="I3" s="217" t="str">
        <f>一覧!I21</f>
        <v>チェトリ　バビタ</v>
      </c>
      <c r="J3" s="219"/>
      <c r="K3" s="115">
        <f>一覧!L21</f>
        <v>0</v>
      </c>
      <c r="L3" s="97">
        <f>一覧!M21</f>
        <v>0</v>
      </c>
      <c r="M3" s="97">
        <f>一覧!N21</f>
        <v>0</v>
      </c>
      <c r="N3" s="217">
        <f>一覧!O21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一覧!P21</f>
        <v>0</v>
      </c>
      <c r="I4" s="202"/>
      <c r="J4" s="120" t="s">
        <v>94</v>
      </c>
      <c r="K4" s="130" t="str">
        <f>一覧!Q21</f>
        <v>－</v>
      </c>
      <c r="L4" s="129" t="s">
        <v>16</v>
      </c>
      <c r="M4" s="203" t="str">
        <f>一覧!J21</f>
        <v>キャリア形成学科</v>
      </c>
      <c r="N4" s="204"/>
      <c r="O4" s="131">
        <f>一覧!K21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PM</v>
      </c>
      <c r="E3" s="96" t="str">
        <f>一覧!F22</f>
        <v>植田</v>
      </c>
      <c r="F3" s="96">
        <f>一覧!G22</f>
        <v>18458</v>
      </c>
      <c r="G3" s="216" t="str">
        <f>一覧!H22</f>
        <v>TRAN NGOC DUONG</v>
      </c>
      <c r="H3" s="216"/>
      <c r="I3" s="217" t="str">
        <f>一覧!I22</f>
        <v>チャン　ゴック　ズォン　</v>
      </c>
      <c r="J3" s="219"/>
      <c r="K3" s="115">
        <f>一覧!L22</f>
        <v>0</v>
      </c>
      <c r="L3" s="97">
        <f>一覧!M22</f>
        <v>0</v>
      </c>
      <c r="M3" s="97">
        <f>一覧!N22</f>
        <v>0</v>
      </c>
      <c r="N3" s="217">
        <f>一覧!O22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一覧!P22</f>
        <v>0</v>
      </c>
      <c r="I4" s="202"/>
      <c r="J4" s="120" t="s">
        <v>94</v>
      </c>
      <c r="K4" s="130" t="str">
        <f>一覧!Q22</f>
        <v>－</v>
      </c>
      <c r="L4" s="129" t="s">
        <v>16</v>
      </c>
      <c r="M4" s="203" t="str">
        <f>一覧!J22</f>
        <v>キャリア形成学科</v>
      </c>
      <c r="N4" s="204"/>
      <c r="O4" s="131">
        <f>一覧!K22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PM</v>
      </c>
      <c r="E3" s="96" t="str">
        <f>一覧!F23</f>
        <v>植田</v>
      </c>
      <c r="F3" s="96">
        <f>一覧!G23</f>
        <v>18497</v>
      </c>
      <c r="G3" s="216" t="str">
        <f>一覧!H23</f>
        <v>ISHAN MADUSANKA</v>
      </c>
      <c r="H3" s="216"/>
      <c r="I3" s="217" t="str">
        <f>一覧!I23</f>
        <v>イシャン　マドゥサンカ</v>
      </c>
      <c r="J3" s="219"/>
      <c r="K3" s="115">
        <f>一覧!L23</f>
        <v>0</v>
      </c>
      <c r="L3" s="97">
        <f>一覧!M23</f>
        <v>0</v>
      </c>
      <c r="M3" s="97">
        <f>一覧!N23</f>
        <v>0</v>
      </c>
      <c r="N3" s="217">
        <f>一覧!O23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一覧!P23</f>
        <v>0</v>
      </c>
      <c r="I4" s="202"/>
      <c r="J4" s="120" t="s">
        <v>94</v>
      </c>
      <c r="K4" s="130" t="str">
        <f>一覧!Q23</f>
        <v>－</v>
      </c>
      <c r="L4" s="129" t="s">
        <v>16</v>
      </c>
      <c r="M4" s="203" t="str">
        <f>一覧!J23</f>
        <v>キャリア形成学科</v>
      </c>
      <c r="N4" s="204"/>
      <c r="O4" s="131">
        <f>一覧!K23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PM</v>
      </c>
      <c r="E3" s="96" t="str">
        <f>一覧!F24</f>
        <v>植田</v>
      </c>
      <c r="F3" s="96">
        <f>一覧!G24</f>
        <v>18549</v>
      </c>
      <c r="G3" s="216" t="str">
        <f>一覧!H24</f>
        <v>GAUTAM DIPENDRA</v>
      </c>
      <c r="H3" s="216"/>
      <c r="I3" s="217" t="str">
        <f>一覧!I24</f>
        <v>ガウタム　ディペンドラ</v>
      </c>
      <c r="J3" s="219"/>
      <c r="K3" s="115">
        <f>一覧!L24</f>
        <v>0</v>
      </c>
      <c r="L3" s="97">
        <f>一覧!M24</f>
        <v>0</v>
      </c>
      <c r="M3" s="97">
        <f>一覧!N24</f>
        <v>0</v>
      </c>
      <c r="N3" s="217">
        <f>一覧!O24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一覧!P24</f>
        <v>0</v>
      </c>
      <c r="I4" s="202"/>
      <c r="J4" s="120" t="s">
        <v>94</v>
      </c>
      <c r="K4" s="130" t="str">
        <f>一覧!Q24</f>
        <v>－</v>
      </c>
      <c r="L4" s="129" t="s">
        <v>16</v>
      </c>
      <c r="M4" s="203" t="str">
        <f>一覧!J24</f>
        <v>キャリア形成学科</v>
      </c>
      <c r="N4" s="204"/>
      <c r="O4" s="131">
        <f>一覧!K24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PM</v>
      </c>
      <c r="E3" s="96" t="str">
        <f>一覧!F25</f>
        <v>植田</v>
      </c>
      <c r="F3" s="96">
        <f>一覧!G25</f>
        <v>18564</v>
      </c>
      <c r="G3" s="216" t="str">
        <f>一覧!H25</f>
        <v>NGUYEN DINH DO</v>
      </c>
      <c r="H3" s="216"/>
      <c r="I3" s="217" t="str">
        <f>一覧!I25</f>
        <v>グエン　ディン　ド　</v>
      </c>
      <c r="J3" s="219"/>
      <c r="K3" s="115">
        <f>一覧!L25</f>
        <v>0</v>
      </c>
      <c r="L3" s="97">
        <f>一覧!M25</f>
        <v>0</v>
      </c>
      <c r="M3" s="97">
        <f>一覧!N25</f>
        <v>0</v>
      </c>
      <c r="N3" s="217">
        <f>一覧!O25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一覧!P25</f>
        <v>0</v>
      </c>
      <c r="I4" s="202"/>
      <c r="J4" s="120" t="s">
        <v>94</v>
      </c>
      <c r="K4" s="130" t="str">
        <f>一覧!Q25</f>
        <v>－</v>
      </c>
      <c r="L4" s="129" t="s">
        <v>16</v>
      </c>
      <c r="M4" s="203" t="str">
        <f>一覧!J25</f>
        <v>キャリア形成学科</v>
      </c>
      <c r="N4" s="204"/>
      <c r="O4" s="131">
        <f>一覧!K25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tabSelected="1" view="pageBreakPreview" topLeftCell="A28" zoomScale="60" zoomScaleNormal="70" workbookViewId="0">
      <selection activeCell="R40" sqref="R40"/>
    </sheetView>
  </sheetViews>
  <sheetFormatPr defaultColWidth="9" defaultRowHeight="13.5"/>
  <cols>
    <col min="1" max="1" width="9.125" style="24" bestFit="1" customWidth="1"/>
    <col min="2" max="2" width="9.25" style="24" bestFit="1" customWidth="1"/>
    <col min="3" max="3" width="9" style="24"/>
    <col min="4" max="4" width="9.125" style="24" bestFit="1" customWidth="1"/>
    <col min="5" max="7" width="9" style="24"/>
    <col min="8" max="8" width="10.75" style="24" bestFit="1" customWidth="1"/>
    <col min="9" max="9" width="9" style="24"/>
    <col min="10" max="10" width="10.5" style="3" bestFit="1" customWidth="1"/>
    <col min="11" max="11" width="9.625" style="24" bestFit="1" customWidth="1"/>
    <col min="12" max="12" width="10.7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" width="10.75" style="24" bestFit="1" customWidth="1"/>
    <col min="17" max="17" width="9" style="24"/>
    <col min="18" max="19" width="9.125" style="24" bestFit="1" customWidth="1"/>
    <col min="20" max="20" width="11.75" style="24" bestFit="1" customWidth="1"/>
    <col min="21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PM</v>
      </c>
      <c r="E3" s="96" t="str">
        <f>一覧!F26</f>
        <v>植田</v>
      </c>
      <c r="F3" s="96">
        <f>一覧!G26</f>
        <v>18579</v>
      </c>
      <c r="G3" s="216" t="str">
        <f>一覧!H26</f>
        <v>GALHENAGE CHANIDU SHALINDA PERERA</v>
      </c>
      <c r="H3" s="216"/>
      <c r="I3" s="217" t="str">
        <f>一覧!I26</f>
        <v>ガルヘナゲ　チャニトウ　シャリンダ　ペレラ</v>
      </c>
      <c r="J3" s="219"/>
      <c r="K3" s="115" t="str">
        <f>一覧!L26</f>
        <v>特別分納</v>
      </c>
      <c r="L3" s="97" t="str">
        <f>一覧!M26</f>
        <v>202/10/2</v>
      </c>
      <c r="M3" s="115">
        <f>一覧!N26</f>
        <v>3</v>
      </c>
      <c r="N3" s="217" t="str">
        <f>一覧!O26</f>
        <v>福岡国際学院</v>
      </c>
      <c r="O3" s="218"/>
      <c r="P3" s="219"/>
      <c r="Q3" s="220" t="s">
        <v>193</v>
      </c>
      <c r="R3" s="220"/>
      <c r="S3" s="221"/>
      <c r="T3" s="102">
        <v>43767</v>
      </c>
    </row>
    <row r="4" spans="1:20" ht="14.25" thickBot="1">
      <c r="A4" s="78" t="s">
        <v>14</v>
      </c>
      <c r="B4" s="79" t="s">
        <v>44</v>
      </c>
      <c r="C4" s="200">
        <f>H5+H12+H18</f>
        <v>126400</v>
      </c>
      <c r="D4" s="200"/>
      <c r="E4" s="80" t="s">
        <v>62</v>
      </c>
      <c r="F4" s="98">
        <f>K5+K12+K18</f>
        <v>32</v>
      </c>
      <c r="G4" s="120" t="s">
        <v>93</v>
      </c>
      <c r="H4" s="201" t="str">
        <f>一覧!P26</f>
        <v>スリランカ</v>
      </c>
      <c r="I4" s="202"/>
      <c r="J4" s="120" t="s">
        <v>94</v>
      </c>
      <c r="K4" s="130" t="str">
        <f>一覧!Q26</f>
        <v>－</v>
      </c>
      <c r="L4" s="129" t="s">
        <v>16</v>
      </c>
      <c r="M4" s="203" t="str">
        <f>一覧!J26</f>
        <v>キャリア形成学科</v>
      </c>
      <c r="N4" s="204"/>
      <c r="O4" s="131">
        <f>一覧!K26</f>
        <v>0</v>
      </c>
    </row>
    <row r="5" spans="1:20" ht="13.5" customHeight="1">
      <c r="A5" s="222" t="s">
        <v>60</v>
      </c>
      <c r="B5" s="90" t="s">
        <v>45</v>
      </c>
      <c r="C5" s="225" t="s">
        <v>194</v>
      </c>
      <c r="D5" s="226"/>
      <c r="E5" s="226"/>
      <c r="F5" s="227"/>
      <c r="G5" s="90" t="s">
        <v>54</v>
      </c>
      <c r="H5" s="228">
        <v>100000</v>
      </c>
      <c r="I5" s="228"/>
      <c r="J5" s="90" t="s">
        <v>55</v>
      </c>
      <c r="K5" s="101">
        <v>25</v>
      </c>
      <c r="L5" s="90" t="s">
        <v>56</v>
      </c>
      <c r="M5" s="55">
        <v>25</v>
      </c>
      <c r="N5" s="90" t="s">
        <v>57</v>
      </c>
      <c r="O5" s="55">
        <v>15</v>
      </c>
      <c r="P5" s="90" t="s">
        <v>58</v>
      </c>
      <c r="Q5" s="46" t="s">
        <v>195</v>
      </c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 t="s">
        <v>196</v>
      </c>
      <c r="D7" s="164">
        <v>0.75</v>
      </c>
      <c r="E7" s="85" t="s">
        <v>47</v>
      </c>
      <c r="F7" s="165">
        <v>0.95833333333333337</v>
      </c>
      <c r="G7" s="44">
        <f t="shared" ref="G7:G10" si="0">(F7-D7)*24</f>
        <v>5.0000000000000009</v>
      </c>
      <c r="H7" s="26"/>
      <c r="I7" s="156">
        <v>5000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 t="s">
        <v>202</v>
      </c>
      <c r="D8" s="187">
        <v>0.75</v>
      </c>
      <c r="E8" s="85" t="s">
        <v>47</v>
      </c>
      <c r="F8" s="165">
        <v>0.95833333333333337</v>
      </c>
      <c r="G8" s="44">
        <f t="shared" si="0"/>
        <v>5.0000000000000009</v>
      </c>
      <c r="H8" s="26"/>
      <c r="I8" s="156">
        <v>5000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 t="s">
        <v>197</v>
      </c>
      <c r="D9" s="187">
        <v>0.75</v>
      </c>
      <c r="E9" s="85" t="s">
        <v>47</v>
      </c>
      <c r="F9" s="165">
        <v>0.95833333333333337</v>
      </c>
      <c r="G9" s="44">
        <f t="shared" si="0"/>
        <v>5.0000000000000009</v>
      </c>
      <c r="H9" s="26"/>
      <c r="I9" s="156">
        <v>5000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>
      <c r="A10" s="223"/>
      <c r="B10" s="180" t="s">
        <v>198</v>
      </c>
      <c r="C10" s="182" t="s">
        <v>200</v>
      </c>
      <c r="D10" s="188">
        <v>0.75</v>
      </c>
      <c r="E10" s="183"/>
      <c r="F10" s="189">
        <v>0.95833333333333337</v>
      </c>
      <c r="G10" s="184">
        <f t="shared" si="0"/>
        <v>5.0000000000000009</v>
      </c>
      <c r="H10" s="185"/>
      <c r="I10" s="186">
        <v>10000</v>
      </c>
      <c r="J10" s="282"/>
      <c r="K10" s="282"/>
      <c r="L10" s="282"/>
      <c r="M10" s="282"/>
      <c r="N10" s="282"/>
      <c r="O10" s="282"/>
      <c r="P10" s="282"/>
      <c r="Q10" s="282"/>
      <c r="R10" s="282"/>
      <c r="S10" s="283"/>
    </row>
    <row r="11" spans="1:20" ht="14.25" thickBot="1">
      <c r="A11" s="224"/>
      <c r="B11" s="89" t="s">
        <v>199</v>
      </c>
      <c r="C11" s="49" t="s">
        <v>201</v>
      </c>
      <c r="D11" s="190">
        <v>0.875</v>
      </c>
      <c r="E11" s="91" t="s">
        <v>47</v>
      </c>
      <c r="F11" s="191">
        <v>8.3333333333333329E-2</v>
      </c>
      <c r="G11" s="53">
        <v>5</v>
      </c>
      <c r="H11" s="54"/>
      <c r="I11" s="157">
        <v>10000</v>
      </c>
      <c r="J11" s="233"/>
      <c r="K11" s="233"/>
      <c r="L11" s="233"/>
      <c r="M11" s="233"/>
      <c r="N11" s="233"/>
      <c r="O11" s="233"/>
      <c r="P11" s="233"/>
      <c r="Q11" s="233"/>
      <c r="R11" s="233"/>
      <c r="S11" s="234"/>
    </row>
    <row r="12" spans="1:20" ht="13.5" customHeight="1">
      <c r="A12" s="222" t="s">
        <v>84</v>
      </c>
      <c r="B12" s="90" t="s">
        <v>45</v>
      </c>
      <c r="C12" s="225"/>
      <c r="D12" s="226"/>
      <c r="E12" s="226"/>
      <c r="F12" s="227"/>
      <c r="G12" s="90" t="s">
        <v>54</v>
      </c>
      <c r="H12" s="228">
        <v>26400</v>
      </c>
      <c r="I12" s="228"/>
      <c r="J12" s="90" t="s">
        <v>55</v>
      </c>
      <c r="K12" s="101">
        <v>7</v>
      </c>
      <c r="L12" s="90" t="s">
        <v>56</v>
      </c>
      <c r="M12" s="55">
        <v>20</v>
      </c>
      <c r="N12" s="90" t="s">
        <v>57</v>
      </c>
      <c r="O12" s="55">
        <v>10</v>
      </c>
      <c r="P12" s="90" t="s">
        <v>58</v>
      </c>
      <c r="Q12" s="46" t="s">
        <v>203</v>
      </c>
      <c r="R12" s="135" t="s">
        <v>99</v>
      </c>
      <c r="S12" s="47"/>
    </row>
    <row r="13" spans="1:20">
      <c r="A13" s="223"/>
      <c r="B13" s="82" t="s">
        <v>59</v>
      </c>
      <c r="C13" s="81" t="s">
        <v>65</v>
      </c>
      <c r="D13" s="40" t="s">
        <v>46</v>
      </c>
      <c r="E13" s="84" t="s">
        <v>47</v>
      </c>
      <c r="F13" s="41" t="s">
        <v>48</v>
      </c>
      <c r="G13" s="81" t="s">
        <v>50</v>
      </c>
      <c r="H13" s="81" t="s">
        <v>51</v>
      </c>
      <c r="I13" s="81" t="s">
        <v>52</v>
      </c>
      <c r="J13" s="229" t="s">
        <v>53</v>
      </c>
      <c r="K13" s="229"/>
      <c r="L13" s="229"/>
      <c r="M13" s="229"/>
      <c r="N13" s="229"/>
      <c r="O13" s="229"/>
      <c r="P13" s="229"/>
      <c r="Q13" s="229"/>
      <c r="R13" s="229"/>
      <c r="S13" s="230"/>
    </row>
    <row r="14" spans="1:20">
      <c r="A14" s="223"/>
      <c r="B14" s="82" t="s">
        <v>63</v>
      </c>
      <c r="C14" s="83" t="s">
        <v>204</v>
      </c>
      <c r="D14" s="192">
        <v>1</v>
      </c>
      <c r="E14" s="85" t="s">
        <v>47</v>
      </c>
      <c r="F14" s="165">
        <v>8</v>
      </c>
      <c r="G14" s="44">
        <v>7</v>
      </c>
      <c r="H14" s="26"/>
      <c r="I14" s="156">
        <v>6610</v>
      </c>
      <c r="J14" s="235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64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ref="I15:I17" si="1">G15*H15</f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>
      <c r="A16" s="223"/>
      <c r="B16" s="82" t="s">
        <v>66</v>
      </c>
      <c r="C16" s="83"/>
      <c r="D16" s="25" t="s">
        <v>49</v>
      </c>
      <c r="E16" s="85" t="s">
        <v>47</v>
      </c>
      <c r="F16" s="39" t="s">
        <v>49</v>
      </c>
      <c r="G16" s="44"/>
      <c r="H16" s="26"/>
      <c r="I16" s="156">
        <f t="shared" si="1"/>
        <v>0</v>
      </c>
      <c r="J16" s="231"/>
      <c r="K16" s="231"/>
      <c r="L16" s="231"/>
      <c r="M16" s="231"/>
      <c r="N16" s="231"/>
      <c r="O16" s="231"/>
      <c r="P16" s="231"/>
      <c r="Q16" s="231"/>
      <c r="R16" s="231"/>
      <c r="S16" s="232"/>
    </row>
    <row r="17" spans="1:20" ht="14.25" thickBot="1">
      <c r="A17" s="224"/>
      <c r="B17" s="89" t="s">
        <v>67</v>
      </c>
      <c r="C17" s="49"/>
      <c r="D17" s="50" t="s">
        <v>49</v>
      </c>
      <c r="E17" s="91" t="s">
        <v>47</v>
      </c>
      <c r="F17" s="52" t="s">
        <v>49</v>
      </c>
      <c r="G17" s="53"/>
      <c r="H17" s="54"/>
      <c r="I17" s="157">
        <f t="shared" si="1"/>
        <v>0</v>
      </c>
      <c r="J17" s="233"/>
      <c r="K17" s="233"/>
      <c r="L17" s="233"/>
      <c r="M17" s="233"/>
      <c r="N17" s="233"/>
      <c r="O17" s="233"/>
      <c r="P17" s="233"/>
      <c r="Q17" s="233"/>
      <c r="R17" s="233"/>
      <c r="S17" s="234"/>
    </row>
    <row r="18" spans="1:20" ht="13.5" customHeight="1">
      <c r="A18" s="222" t="s">
        <v>86</v>
      </c>
      <c r="B18" s="90" t="s">
        <v>45</v>
      </c>
      <c r="C18" s="225"/>
      <c r="D18" s="226"/>
      <c r="E18" s="226"/>
      <c r="F18" s="227"/>
      <c r="G18" s="90" t="s">
        <v>54</v>
      </c>
      <c r="H18" s="228"/>
      <c r="I18" s="228"/>
      <c r="J18" s="90" t="s">
        <v>55</v>
      </c>
      <c r="K18" s="101"/>
      <c r="L18" s="90" t="s">
        <v>56</v>
      </c>
      <c r="M18" s="55"/>
      <c r="N18" s="90" t="s">
        <v>57</v>
      </c>
      <c r="O18" s="55"/>
      <c r="P18" s="90" t="s">
        <v>58</v>
      </c>
      <c r="Q18" s="46"/>
      <c r="R18" s="135" t="s">
        <v>99</v>
      </c>
      <c r="S18" s="47"/>
    </row>
    <row r="19" spans="1:20">
      <c r="A19" s="223"/>
      <c r="B19" s="82" t="s">
        <v>59</v>
      </c>
      <c r="C19" s="81" t="s">
        <v>65</v>
      </c>
      <c r="D19" s="40" t="s">
        <v>46</v>
      </c>
      <c r="E19" s="84" t="s">
        <v>47</v>
      </c>
      <c r="F19" s="41" t="s">
        <v>48</v>
      </c>
      <c r="G19" s="81" t="s">
        <v>50</v>
      </c>
      <c r="H19" s="81" t="s">
        <v>51</v>
      </c>
      <c r="I19" s="81" t="s">
        <v>52</v>
      </c>
      <c r="J19" s="229" t="s">
        <v>53</v>
      </c>
      <c r="K19" s="229"/>
      <c r="L19" s="229"/>
      <c r="M19" s="229"/>
      <c r="N19" s="229"/>
      <c r="O19" s="229"/>
      <c r="P19" s="229"/>
      <c r="Q19" s="229"/>
      <c r="R19" s="229"/>
      <c r="S19" s="230"/>
    </row>
    <row r="20" spans="1:20">
      <c r="A20" s="223"/>
      <c r="B20" s="82" t="s">
        <v>63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>G20*H20</f>
        <v>0</v>
      </c>
      <c r="J20" s="235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64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ref="I21:I23" si="2">G21*H21</f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>
      <c r="A22" s="223"/>
      <c r="B22" s="82" t="s">
        <v>66</v>
      </c>
      <c r="C22" s="83"/>
      <c r="D22" s="25" t="s">
        <v>49</v>
      </c>
      <c r="E22" s="85" t="s">
        <v>47</v>
      </c>
      <c r="F22" s="39" t="s">
        <v>49</v>
      </c>
      <c r="G22" s="44"/>
      <c r="H22" s="26"/>
      <c r="I22" s="156">
        <f t="shared" si="2"/>
        <v>0</v>
      </c>
      <c r="J22" s="231"/>
      <c r="K22" s="231"/>
      <c r="L22" s="231"/>
      <c r="M22" s="231"/>
      <c r="N22" s="231"/>
      <c r="O22" s="231"/>
      <c r="P22" s="231"/>
      <c r="Q22" s="231"/>
      <c r="R22" s="231"/>
      <c r="S22" s="232"/>
    </row>
    <row r="23" spans="1:20" ht="14.25" thickBot="1">
      <c r="A23" s="224"/>
      <c r="B23" s="89" t="s">
        <v>68</v>
      </c>
      <c r="C23" s="49"/>
      <c r="D23" s="50" t="s">
        <v>49</v>
      </c>
      <c r="E23" s="91" t="s">
        <v>47</v>
      </c>
      <c r="F23" s="52" t="s">
        <v>49</v>
      </c>
      <c r="G23" s="53"/>
      <c r="H23" s="54"/>
      <c r="I23" s="157">
        <f t="shared" si="2"/>
        <v>0</v>
      </c>
      <c r="J23" s="233"/>
      <c r="K23" s="233"/>
      <c r="L23" s="233"/>
      <c r="M23" s="233"/>
      <c r="N23" s="233"/>
      <c r="O23" s="233"/>
      <c r="P23" s="233"/>
      <c r="Q23" s="233"/>
      <c r="R23" s="233"/>
      <c r="S23" s="234"/>
    </row>
    <row r="24" spans="1:20">
      <c r="A24" s="194" t="s">
        <v>16</v>
      </c>
      <c r="B24" s="196"/>
      <c r="C24" s="196"/>
      <c r="D24" s="90" t="s">
        <v>39</v>
      </c>
      <c r="E24" s="90" t="s">
        <v>40</v>
      </c>
      <c r="F24" s="90" t="s">
        <v>41</v>
      </c>
      <c r="G24" s="92" t="s">
        <v>42</v>
      </c>
      <c r="J24" s="24"/>
    </row>
    <row r="25" spans="1:20" ht="14.25" thickBot="1">
      <c r="A25" s="236"/>
      <c r="B25" s="237"/>
      <c r="C25" s="238"/>
      <c r="D25" s="76"/>
      <c r="E25" s="76"/>
      <c r="F25" s="76"/>
      <c r="G25" s="77"/>
      <c r="J25" s="24"/>
    </row>
    <row r="26" spans="1:20">
      <c r="A26" s="194" t="s">
        <v>7</v>
      </c>
      <c r="B26" s="196" t="s">
        <v>30</v>
      </c>
      <c r="C26" s="90" t="s">
        <v>32</v>
      </c>
      <c r="D26" s="90" t="s">
        <v>17</v>
      </c>
      <c r="E26" s="90" t="s">
        <v>18</v>
      </c>
      <c r="F26" s="90" t="s">
        <v>23</v>
      </c>
      <c r="G26" s="90" t="s">
        <v>25</v>
      </c>
      <c r="H26" s="90" t="s">
        <v>33</v>
      </c>
      <c r="I26" s="90" t="s">
        <v>34</v>
      </c>
      <c r="J26" s="90" t="s">
        <v>35</v>
      </c>
      <c r="K26" s="90" t="s">
        <v>36</v>
      </c>
      <c r="L26" s="90" t="s">
        <v>37</v>
      </c>
      <c r="M26" s="92" t="s">
        <v>38</v>
      </c>
    </row>
    <row r="27" spans="1:20">
      <c r="A27" s="195"/>
      <c r="B27" s="19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74"/>
    </row>
    <row r="28" spans="1:20">
      <c r="A28" s="195"/>
      <c r="B28" s="197" t="s">
        <v>31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75"/>
    </row>
    <row r="29" spans="1:20" ht="14.25" thickBot="1">
      <c r="A29" s="239"/>
      <c r="B29" s="24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7"/>
    </row>
    <row r="30" spans="1:20">
      <c r="A30" s="194" t="s">
        <v>22</v>
      </c>
      <c r="B30" s="196"/>
      <c r="C30" s="196"/>
      <c r="D30" s="241"/>
      <c r="E30" s="66" t="s">
        <v>27</v>
      </c>
      <c r="F30" s="242" t="s">
        <v>20</v>
      </c>
      <c r="G30" s="242"/>
      <c r="H30" s="243"/>
      <c r="I30" s="242" t="s">
        <v>21</v>
      </c>
      <c r="J30" s="242"/>
      <c r="K30" s="243"/>
      <c r="L30" s="72" t="s">
        <v>28</v>
      </c>
      <c r="M30" s="88" t="s">
        <v>27</v>
      </c>
      <c r="N30" s="242" t="s">
        <v>20</v>
      </c>
      <c r="O30" s="242"/>
      <c r="P30" s="243"/>
      <c r="Q30" s="242" t="s">
        <v>21</v>
      </c>
      <c r="R30" s="242"/>
      <c r="S30" s="243"/>
      <c r="T30" s="67" t="s">
        <v>28</v>
      </c>
    </row>
    <row r="31" spans="1:20">
      <c r="A31" s="195" t="s">
        <v>69</v>
      </c>
      <c r="B31" s="197"/>
      <c r="C31" s="26"/>
      <c r="D31" s="65">
        <v>28500</v>
      </c>
      <c r="E31" s="244" t="s">
        <v>88</v>
      </c>
      <c r="F31" s="246"/>
      <c r="G31" s="247"/>
      <c r="H31" s="248"/>
      <c r="I31" s="246"/>
      <c r="J31" s="247"/>
      <c r="K31" s="248"/>
      <c r="L31" s="255"/>
      <c r="M31" s="258" t="s">
        <v>33</v>
      </c>
      <c r="N31" s="5" t="str">
        <f t="shared" ref="N31:P32" si="3">F46</f>
        <v>アルバイト１</v>
      </c>
      <c r="O31" s="5"/>
      <c r="P31" s="60">
        <f t="shared" si="3"/>
        <v>100000</v>
      </c>
      <c r="Q31" s="5" t="str">
        <f t="shared" ref="Q31:S31" si="4">I34</f>
        <v>生活費</v>
      </c>
      <c r="R31" s="5">
        <f t="shared" si="4"/>
        <v>0</v>
      </c>
      <c r="S31" s="64">
        <f t="shared" si="4"/>
        <v>68500</v>
      </c>
      <c r="T31" s="263">
        <f>L49+SUM(P31:P33)-SUM(S31:S33)</f>
        <v>299700</v>
      </c>
    </row>
    <row r="32" spans="1:20">
      <c r="A32" s="195" t="s">
        <v>70</v>
      </c>
      <c r="B32" s="197"/>
      <c r="C32" s="26"/>
      <c r="D32" s="65">
        <v>3000</v>
      </c>
      <c r="E32" s="245"/>
      <c r="F32" s="249"/>
      <c r="G32" s="250"/>
      <c r="H32" s="251"/>
      <c r="I32" s="249"/>
      <c r="J32" s="250"/>
      <c r="K32" s="251"/>
      <c r="L32" s="256"/>
      <c r="M32" s="259"/>
      <c r="N32" s="7" t="str">
        <f t="shared" si="3"/>
        <v>アルバイト２</v>
      </c>
      <c r="O32" s="57"/>
      <c r="P32" s="61">
        <f t="shared" si="3"/>
        <v>26400</v>
      </c>
      <c r="Q32" s="21"/>
      <c r="R32" s="7"/>
      <c r="S32" s="62"/>
      <c r="T32" s="264"/>
    </row>
    <row r="33" spans="1:20">
      <c r="A33" s="195" t="s">
        <v>71</v>
      </c>
      <c r="B33" s="197"/>
      <c r="C33" s="26"/>
      <c r="D33" s="65">
        <v>1500</v>
      </c>
      <c r="E33" s="245"/>
      <c r="F33" s="252"/>
      <c r="G33" s="253"/>
      <c r="H33" s="254"/>
      <c r="I33" s="252"/>
      <c r="J33" s="253"/>
      <c r="K33" s="254"/>
      <c r="L33" s="257"/>
      <c r="M33" s="259"/>
      <c r="N33" s="6"/>
      <c r="O33" s="58"/>
      <c r="P33" s="63"/>
      <c r="Q33" s="59"/>
      <c r="R33" s="6"/>
      <c r="S33" s="63"/>
      <c r="T33" s="265"/>
    </row>
    <row r="34" spans="1:20">
      <c r="A34" s="195" t="s">
        <v>72</v>
      </c>
      <c r="B34" s="197"/>
      <c r="C34" s="56"/>
      <c r="D34" s="65">
        <v>1500</v>
      </c>
      <c r="E34" s="244" t="s">
        <v>32</v>
      </c>
      <c r="F34" s="5" t="s">
        <v>205</v>
      </c>
      <c r="G34" s="5"/>
      <c r="H34" s="60">
        <f>H5</f>
        <v>100000</v>
      </c>
      <c r="I34" s="5" t="s">
        <v>207</v>
      </c>
      <c r="J34" s="5"/>
      <c r="K34" s="64">
        <f>D42</f>
        <v>68500</v>
      </c>
      <c r="L34" s="266">
        <f>L31+(SUM(H34:H36)-SUM(K34:K36))</f>
        <v>31500</v>
      </c>
      <c r="M34" s="258" t="s">
        <v>34</v>
      </c>
      <c r="N34" s="5"/>
      <c r="O34" s="5"/>
      <c r="P34" s="60"/>
      <c r="Q34" s="5"/>
      <c r="R34" s="5"/>
      <c r="S34" s="64"/>
      <c r="T34" s="260">
        <f>T31+(SUM(P34:P36)-SUM(S34:S36))</f>
        <v>299700</v>
      </c>
    </row>
    <row r="35" spans="1:20">
      <c r="A35" s="195" t="s">
        <v>73</v>
      </c>
      <c r="B35" s="197"/>
      <c r="C35" s="56"/>
      <c r="D35" s="65"/>
      <c r="E35" s="245"/>
      <c r="F35" s="7"/>
      <c r="G35" s="57"/>
      <c r="H35" s="61"/>
      <c r="I35" s="7"/>
      <c r="J35" s="7"/>
      <c r="K35" s="62"/>
      <c r="L35" s="267"/>
      <c r="M35" s="259"/>
      <c r="N35" s="7"/>
      <c r="O35" s="57"/>
      <c r="P35" s="61"/>
      <c r="Q35" s="7"/>
      <c r="R35" s="7"/>
      <c r="S35" s="62"/>
      <c r="T35" s="261"/>
    </row>
    <row r="36" spans="1:20">
      <c r="A36" s="195" t="s">
        <v>75</v>
      </c>
      <c r="B36" s="197"/>
      <c r="C36" s="273"/>
      <c r="D36" s="65">
        <v>2000</v>
      </c>
      <c r="E36" s="245"/>
      <c r="F36" s="193"/>
      <c r="G36" s="57"/>
      <c r="H36" s="62"/>
      <c r="I36" s="7"/>
      <c r="J36" s="7"/>
      <c r="K36" s="62"/>
      <c r="L36" s="268"/>
      <c r="M36" s="259"/>
      <c r="N36" s="6"/>
      <c r="O36" s="58"/>
      <c r="P36" s="63"/>
      <c r="Q36" s="6"/>
      <c r="R36" s="6"/>
      <c r="S36" s="63"/>
      <c r="T36" s="262"/>
    </row>
    <row r="37" spans="1:20">
      <c r="A37" s="195" t="s">
        <v>76</v>
      </c>
      <c r="B37" s="197"/>
      <c r="C37" s="273"/>
      <c r="D37" s="65">
        <v>20000</v>
      </c>
      <c r="E37" s="244" t="s">
        <v>29</v>
      </c>
      <c r="F37" s="5" t="str">
        <f t="shared" ref="F37:H37" si="5">F34</f>
        <v>アルバイト１</v>
      </c>
      <c r="G37" s="5"/>
      <c r="H37" s="60">
        <f t="shared" si="5"/>
        <v>100000</v>
      </c>
      <c r="I37" s="5" t="str">
        <f t="shared" ref="I37:K37" si="6">I34</f>
        <v>生活費</v>
      </c>
      <c r="J37" s="5">
        <f t="shared" si="6"/>
        <v>0</v>
      </c>
      <c r="K37" s="64">
        <f t="shared" si="6"/>
        <v>68500</v>
      </c>
      <c r="L37" s="266">
        <f>L34+(SUM(H37:H39)-SUM(K37:K39))</f>
        <v>63000</v>
      </c>
      <c r="M37" s="258" t="s">
        <v>35</v>
      </c>
      <c r="N37" s="5"/>
      <c r="O37" s="5"/>
      <c r="P37" s="60"/>
      <c r="Q37" s="5"/>
      <c r="R37" s="5"/>
      <c r="S37" s="64"/>
      <c r="T37" s="260">
        <f t="shared" ref="T37" si="7">T34+(SUM(P37:P39)-SUM(S37:S39))</f>
        <v>299700</v>
      </c>
    </row>
    <row r="38" spans="1:20">
      <c r="A38" s="195" t="s">
        <v>19</v>
      </c>
      <c r="B38" s="197"/>
      <c r="C38" s="273"/>
      <c r="D38" s="65"/>
      <c r="E38" s="245"/>
      <c r="F38" s="7"/>
      <c r="G38" s="57"/>
      <c r="H38" s="61"/>
      <c r="I38" s="21"/>
      <c r="J38" s="7"/>
      <c r="K38" s="62"/>
      <c r="L38" s="267"/>
      <c r="M38" s="259"/>
      <c r="N38" s="7"/>
      <c r="O38" s="57"/>
      <c r="P38" s="61"/>
      <c r="Q38" s="7"/>
      <c r="R38" s="7"/>
      <c r="S38" s="62"/>
      <c r="T38" s="261"/>
    </row>
    <row r="39" spans="1:20">
      <c r="A39" s="195" t="s">
        <v>78</v>
      </c>
      <c r="B39" s="197"/>
      <c r="C39" s="273"/>
      <c r="D39" s="65">
        <v>5000</v>
      </c>
      <c r="E39" s="269"/>
      <c r="F39" s="6"/>
      <c r="G39" s="58"/>
      <c r="H39" s="63"/>
      <c r="I39" s="59"/>
      <c r="J39" s="6"/>
      <c r="K39" s="63"/>
      <c r="L39" s="268"/>
      <c r="M39" s="259"/>
      <c r="N39" s="6"/>
      <c r="O39" s="58"/>
      <c r="P39" s="63"/>
      <c r="Q39" s="6"/>
      <c r="R39" s="6"/>
      <c r="S39" s="63"/>
      <c r="T39" s="262"/>
    </row>
    <row r="40" spans="1:20">
      <c r="A40" s="195" t="s">
        <v>79</v>
      </c>
      <c r="B40" s="197"/>
      <c r="C40" s="273"/>
      <c r="D40" s="65">
        <v>5000</v>
      </c>
      <c r="E40" s="244" t="s">
        <v>18</v>
      </c>
      <c r="F40" s="5" t="str">
        <f t="shared" ref="F40:H40" si="8">F34</f>
        <v>アルバイト１</v>
      </c>
      <c r="G40" s="5"/>
      <c r="H40" s="60">
        <f t="shared" si="8"/>
        <v>100000</v>
      </c>
      <c r="I40" s="5" t="str">
        <f t="shared" ref="I40:K40" si="9">I34</f>
        <v>生活費</v>
      </c>
      <c r="J40" s="5">
        <f t="shared" si="9"/>
        <v>0</v>
      </c>
      <c r="K40" s="64">
        <f t="shared" si="9"/>
        <v>68500</v>
      </c>
      <c r="L40" s="266">
        <f>L37+(SUM(H40:H42)-SUM(K40:K42))</f>
        <v>94500</v>
      </c>
      <c r="M40" s="258" t="s">
        <v>36</v>
      </c>
      <c r="N40" s="5"/>
      <c r="O40" s="5"/>
      <c r="P40" s="60"/>
      <c r="Q40" s="5"/>
      <c r="R40" s="5"/>
      <c r="S40" s="64"/>
      <c r="T40" s="260">
        <f t="shared" ref="T40" si="10">T37+(SUM(P40:P42)-SUM(S40:S42))</f>
        <v>299700</v>
      </c>
    </row>
    <row r="41" spans="1:20">
      <c r="A41" s="195" t="s">
        <v>80</v>
      </c>
      <c r="B41" s="197"/>
      <c r="C41" s="273"/>
      <c r="D41" s="65">
        <v>2000</v>
      </c>
      <c r="E41" s="245"/>
      <c r="F41" s="7"/>
      <c r="G41" s="57"/>
      <c r="H41" s="61"/>
      <c r="I41" s="7"/>
      <c r="J41" s="7"/>
      <c r="K41" s="62"/>
      <c r="L41" s="267"/>
      <c r="M41" s="259"/>
      <c r="N41" s="7"/>
      <c r="O41" s="57"/>
      <c r="P41" s="61"/>
      <c r="Q41" s="7"/>
      <c r="R41" s="7"/>
      <c r="S41" s="62"/>
      <c r="T41" s="261"/>
    </row>
    <row r="42" spans="1:20" ht="14.25" thickBot="1">
      <c r="A42" s="239" t="s">
        <v>81</v>
      </c>
      <c r="B42" s="240"/>
      <c r="C42" s="240"/>
      <c r="D42" s="99">
        <f>SUM(D31:D41)</f>
        <v>68500</v>
      </c>
      <c r="E42" s="269"/>
      <c r="F42" s="6"/>
      <c r="G42" s="58"/>
      <c r="H42" s="63"/>
      <c r="I42" s="6"/>
      <c r="J42" s="6"/>
      <c r="K42" s="63"/>
      <c r="L42" s="268"/>
      <c r="M42" s="259"/>
      <c r="N42" s="6"/>
      <c r="O42" s="58"/>
      <c r="P42" s="63"/>
      <c r="Q42" s="6"/>
      <c r="R42" s="6"/>
      <c r="S42" s="63"/>
      <c r="T42" s="262"/>
    </row>
    <row r="43" spans="1:20">
      <c r="C43" s="100" t="s">
        <v>90</v>
      </c>
      <c r="D43" s="86" t="s">
        <v>82</v>
      </c>
      <c r="E43" s="244" t="s">
        <v>23</v>
      </c>
      <c r="F43" s="5" t="str">
        <f t="shared" ref="F43:H43" si="11">F34</f>
        <v>アルバイト１</v>
      </c>
      <c r="G43" s="5"/>
      <c r="H43" s="60">
        <f t="shared" si="11"/>
        <v>100000</v>
      </c>
      <c r="I43" s="5" t="str">
        <f t="shared" ref="I43:K43" si="12">I34</f>
        <v>生活費</v>
      </c>
      <c r="J43" s="5">
        <f t="shared" si="12"/>
        <v>0</v>
      </c>
      <c r="K43" s="64">
        <f t="shared" si="12"/>
        <v>68500</v>
      </c>
      <c r="L43" s="266">
        <f>L40+(SUM(H43:H45)-SUM(K43:K45))</f>
        <v>126000</v>
      </c>
      <c r="M43" s="258" t="s">
        <v>37</v>
      </c>
      <c r="N43" s="5"/>
      <c r="O43" s="5"/>
      <c r="P43" s="60"/>
      <c r="Q43" s="5"/>
      <c r="R43" s="5"/>
      <c r="S43" s="64"/>
      <c r="T43" s="260">
        <f t="shared" ref="T43" si="13">T40+(SUM(P43:P45)-SUM(S43:S45))</f>
        <v>299700</v>
      </c>
    </row>
    <row r="44" spans="1:20">
      <c r="E44" s="245"/>
      <c r="F44" s="7"/>
      <c r="G44" s="57"/>
      <c r="H44" s="61"/>
      <c r="I44" s="7"/>
      <c r="J44" s="7"/>
      <c r="K44" s="62"/>
      <c r="L44" s="267"/>
      <c r="M44" s="259"/>
      <c r="N44" s="7"/>
      <c r="O44" s="57"/>
      <c r="P44" s="61"/>
      <c r="Q44" s="7"/>
      <c r="R44" s="7"/>
      <c r="S44" s="62"/>
      <c r="T44" s="261"/>
    </row>
    <row r="45" spans="1:20">
      <c r="E45" s="269"/>
      <c r="F45" s="6"/>
      <c r="G45" s="58"/>
      <c r="H45" s="63"/>
      <c r="I45" s="6"/>
      <c r="J45" s="6"/>
      <c r="K45" s="63"/>
      <c r="L45" s="268"/>
      <c r="M45" s="259"/>
      <c r="N45" s="6"/>
      <c r="O45" s="58"/>
      <c r="P45" s="63"/>
      <c r="Q45" s="6"/>
      <c r="R45" s="6"/>
      <c r="S45" s="63"/>
      <c r="T45" s="262"/>
    </row>
    <row r="46" spans="1:20">
      <c r="E46" s="244" t="s">
        <v>24</v>
      </c>
      <c r="F46" s="5" t="str">
        <f t="shared" ref="F46:H46" si="14">F34</f>
        <v>アルバイト１</v>
      </c>
      <c r="G46" s="5"/>
      <c r="H46" s="60">
        <f t="shared" si="14"/>
        <v>100000</v>
      </c>
      <c r="I46" s="5" t="str">
        <f t="shared" ref="I46:K46" si="15">I34</f>
        <v>生活費</v>
      </c>
      <c r="J46" s="5">
        <f t="shared" si="15"/>
        <v>0</v>
      </c>
      <c r="K46" s="64">
        <f t="shared" si="15"/>
        <v>68500</v>
      </c>
      <c r="L46" s="266">
        <f>L43+(SUM(H46:H48)-SUM(K46:K48))</f>
        <v>183900</v>
      </c>
      <c r="M46" s="258" t="s">
        <v>38</v>
      </c>
      <c r="N46" s="5"/>
      <c r="O46" s="5"/>
      <c r="P46" s="60"/>
      <c r="Q46" s="5"/>
      <c r="R46" s="5"/>
      <c r="S46" s="64"/>
      <c r="T46" s="260">
        <f t="shared" ref="T46" si="16">T43+(SUM(P46:P48)-SUM(S46:S48))</f>
        <v>299700</v>
      </c>
    </row>
    <row r="47" spans="1:20">
      <c r="E47" s="245"/>
      <c r="F47" s="7" t="s">
        <v>206</v>
      </c>
      <c r="G47" s="57"/>
      <c r="H47" s="61">
        <f>H12</f>
        <v>26400</v>
      </c>
      <c r="I47" s="7"/>
      <c r="J47" s="7"/>
      <c r="K47" s="62"/>
      <c r="L47" s="267"/>
      <c r="M47" s="259"/>
      <c r="N47" s="7"/>
      <c r="O47" s="57"/>
      <c r="P47" s="61"/>
      <c r="Q47" s="7"/>
      <c r="R47" s="7"/>
      <c r="S47" s="62"/>
      <c r="T47" s="261"/>
    </row>
    <row r="48" spans="1:20" ht="14.25" thickBot="1">
      <c r="E48" s="269"/>
      <c r="F48" s="6"/>
      <c r="G48" s="58"/>
      <c r="H48" s="63"/>
      <c r="I48" s="6"/>
      <c r="J48" s="6"/>
      <c r="K48" s="63"/>
      <c r="L48" s="268"/>
      <c r="M48" s="270"/>
      <c r="N48" s="68"/>
      <c r="O48" s="69"/>
      <c r="P48" s="70"/>
      <c r="Q48" s="68"/>
      <c r="R48" s="68"/>
      <c r="S48" s="70"/>
      <c r="T48" s="271"/>
    </row>
    <row r="49" spans="1:20">
      <c r="E49" s="244" t="s">
        <v>87</v>
      </c>
      <c r="F49" s="5" t="str">
        <f t="shared" ref="F49:H50" si="17">F46</f>
        <v>アルバイト１</v>
      </c>
      <c r="G49" s="5"/>
      <c r="H49" s="60">
        <f t="shared" si="17"/>
        <v>100000</v>
      </c>
      <c r="I49" s="5" t="str">
        <f t="shared" ref="I49:K49" si="18">I34</f>
        <v>生活費</v>
      </c>
      <c r="J49" s="5">
        <f t="shared" si="18"/>
        <v>0</v>
      </c>
      <c r="K49" s="64">
        <f t="shared" si="18"/>
        <v>68500</v>
      </c>
      <c r="L49" s="260">
        <f>L46+(SUM(H49:H51)-SUM(K49:K51))</f>
        <v>241800</v>
      </c>
    </row>
    <row r="50" spans="1:20">
      <c r="E50" s="245"/>
      <c r="F50" s="7" t="str">
        <f t="shared" si="17"/>
        <v>アルバイト２</v>
      </c>
      <c r="G50" s="57"/>
      <c r="H50" s="61">
        <f t="shared" si="17"/>
        <v>26400</v>
      </c>
      <c r="I50" s="7"/>
      <c r="J50" s="7"/>
      <c r="K50" s="62"/>
      <c r="L50" s="261"/>
    </row>
    <row r="51" spans="1:20">
      <c r="E51" s="245"/>
      <c r="F51" s="7"/>
      <c r="G51" s="57"/>
      <c r="H51" s="62"/>
      <c r="I51" s="7"/>
      <c r="J51" s="7"/>
      <c r="K51" s="62"/>
      <c r="L51" s="261"/>
    </row>
    <row r="52" spans="1:20">
      <c r="A52" s="181" t="s">
        <v>15</v>
      </c>
      <c r="B52" s="181" t="s">
        <v>12</v>
      </c>
      <c r="C52" s="288"/>
      <c r="D52" s="289"/>
      <c r="E52" s="289"/>
      <c r="F52" s="289"/>
      <c r="G52" s="289"/>
      <c r="H52" s="289"/>
      <c r="I52" s="289"/>
      <c r="J52" s="289"/>
      <c r="K52" s="289"/>
      <c r="L52" s="289"/>
      <c r="M52" s="289"/>
      <c r="N52" s="289"/>
      <c r="O52" s="289"/>
      <c r="P52" s="289"/>
      <c r="Q52" s="289"/>
      <c r="R52" s="289"/>
      <c r="S52" s="289"/>
      <c r="T52" s="290"/>
    </row>
    <row r="53" spans="1:20" ht="54" customHeight="1">
      <c r="A53" s="83">
        <v>1</v>
      </c>
      <c r="B53" s="294">
        <v>43578</v>
      </c>
      <c r="C53" s="295" t="s">
        <v>209</v>
      </c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7"/>
    </row>
    <row r="54" spans="1:20" ht="54" customHeight="1">
      <c r="A54" s="83">
        <v>2</v>
      </c>
      <c r="B54" s="23">
        <v>43761</v>
      </c>
      <c r="C54" s="295" t="s">
        <v>208</v>
      </c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7"/>
    </row>
    <row r="55" spans="1:20" ht="13.5" customHeight="1">
      <c r="A55" s="287"/>
      <c r="B55" s="23"/>
      <c r="C55" s="295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7"/>
    </row>
    <row r="56" spans="1:20">
      <c r="A56" s="287"/>
      <c r="B56" s="287"/>
      <c r="C56" s="295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7"/>
    </row>
    <row r="57" spans="1:20">
      <c r="A57" s="287"/>
      <c r="B57" s="287"/>
      <c r="C57" s="291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3"/>
    </row>
  </sheetData>
  <mergeCells count="92">
    <mergeCell ref="C57:T57"/>
    <mergeCell ref="C52:T52"/>
    <mergeCell ref="C53:T53"/>
    <mergeCell ref="C54:T54"/>
    <mergeCell ref="C55:T55"/>
    <mergeCell ref="C56:T56"/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4:C24"/>
    <mergeCell ref="A5:A11"/>
    <mergeCell ref="C5:F5"/>
    <mergeCell ref="H5:I5"/>
    <mergeCell ref="J6:S6"/>
    <mergeCell ref="J7:S11"/>
    <mergeCell ref="A12:A17"/>
    <mergeCell ref="C12:F12"/>
    <mergeCell ref="H12:I12"/>
    <mergeCell ref="J13:S13"/>
    <mergeCell ref="J14:S17"/>
    <mergeCell ref="A18:A23"/>
    <mergeCell ref="C18:F18"/>
    <mergeCell ref="H18:I18"/>
    <mergeCell ref="J19:S19"/>
    <mergeCell ref="J20:S23"/>
    <mergeCell ref="A25:C25"/>
    <mergeCell ref="A26:A29"/>
    <mergeCell ref="B26:B27"/>
    <mergeCell ref="B28:B29"/>
    <mergeCell ref="A30:D30"/>
    <mergeCell ref="A38:B38"/>
    <mergeCell ref="A39:B39"/>
    <mergeCell ref="T31:T33"/>
    <mergeCell ref="A32:B32"/>
    <mergeCell ref="A33:B33"/>
    <mergeCell ref="A34:B34"/>
    <mergeCell ref="E34:E36"/>
    <mergeCell ref="L34:L36"/>
    <mergeCell ref="M34:M36"/>
    <mergeCell ref="T34:T36"/>
    <mergeCell ref="A35:B35"/>
    <mergeCell ref="A36:B36"/>
    <mergeCell ref="A31:B31"/>
    <mergeCell ref="E31:E33"/>
    <mergeCell ref="F31:H33"/>
    <mergeCell ref="I31:K33"/>
    <mergeCell ref="A41:B41"/>
    <mergeCell ref="A42:C42"/>
    <mergeCell ref="M43:M45"/>
    <mergeCell ref="T43:T45"/>
    <mergeCell ref="M40:M42"/>
    <mergeCell ref="T40:T42"/>
    <mergeCell ref="A40:B40"/>
    <mergeCell ref="E43:E45"/>
    <mergeCell ref="L43:L45"/>
    <mergeCell ref="C36:C41"/>
    <mergeCell ref="E40:E42"/>
    <mergeCell ref="L40:L42"/>
    <mergeCell ref="A37:B37"/>
    <mergeCell ref="E37:E39"/>
    <mergeCell ref="L37:L39"/>
    <mergeCell ref="M37:M39"/>
    <mergeCell ref="M4:N4"/>
    <mergeCell ref="M46:M48"/>
    <mergeCell ref="T46:T48"/>
    <mergeCell ref="E49:E51"/>
    <mergeCell ref="L49:L51"/>
    <mergeCell ref="E46:E48"/>
    <mergeCell ref="L46:L48"/>
    <mergeCell ref="T37:T39"/>
    <mergeCell ref="I30:K30"/>
    <mergeCell ref="N30:P30"/>
    <mergeCell ref="Q30:S30"/>
    <mergeCell ref="L31:L33"/>
    <mergeCell ref="M31:M33"/>
    <mergeCell ref="F30:H30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S12 S18</xm:sqref>
        </x14:dataValidation>
        <x14:dataValidation type="list" allowBlank="1" showInputMessage="1" showErrorMessage="1">
          <x14:formula1>
            <xm:f>LIST!$A$2:$A$4</xm:f>
          </x14:formula1>
          <xm:sqref>Q5 Q12 Q18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PM</v>
      </c>
      <c r="E3" s="96" t="str">
        <f>一覧!F27</f>
        <v>植田</v>
      </c>
      <c r="F3" s="96">
        <f>一覧!G27</f>
        <v>18598</v>
      </c>
      <c r="G3" s="216" t="str">
        <f>一覧!H27</f>
        <v>BIST KESHAV</v>
      </c>
      <c r="H3" s="216"/>
      <c r="I3" s="217" t="str">
        <f>一覧!I27</f>
        <v>ビスト　ケサブ　</v>
      </c>
      <c r="J3" s="219"/>
      <c r="K3" s="97">
        <f>一覧!N27</f>
        <v>0</v>
      </c>
      <c r="L3" s="97">
        <f>一覧!M27</f>
        <v>0</v>
      </c>
      <c r="M3" s="97">
        <f>一覧!N27</f>
        <v>0</v>
      </c>
      <c r="N3" s="217">
        <f>一覧!O27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一覧!P27</f>
        <v>0</v>
      </c>
      <c r="I4" s="202"/>
      <c r="J4" s="120" t="s">
        <v>94</v>
      </c>
      <c r="K4" s="130" t="str">
        <f>一覧!Q27</f>
        <v>－</v>
      </c>
      <c r="L4" s="129" t="s">
        <v>16</v>
      </c>
      <c r="M4" s="203" t="str">
        <f>一覧!J27</f>
        <v>キャリア形成学科</v>
      </c>
      <c r="N4" s="204"/>
      <c r="O4" s="131">
        <f>一覧!K27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PM</v>
      </c>
      <c r="E3" s="96" t="str">
        <f>一覧!F28</f>
        <v>植田</v>
      </c>
      <c r="F3" s="96">
        <f>一覧!G28</f>
        <v>18613</v>
      </c>
      <c r="G3" s="216" t="str">
        <f>一覧!H28</f>
        <v>NGUYEN VAN BAC</v>
      </c>
      <c r="H3" s="216"/>
      <c r="I3" s="217" t="str">
        <f>一覧!I28</f>
        <v>グェン　バン　バック</v>
      </c>
      <c r="J3" s="219"/>
      <c r="K3" s="97">
        <f>一覧!N28</f>
        <v>0</v>
      </c>
      <c r="L3" s="97">
        <f>一覧!M28</f>
        <v>0</v>
      </c>
      <c r="M3" s="97">
        <f>一覧!N28</f>
        <v>0</v>
      </c>
      <c r="N3" s="217">
        <f>一覧!O28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一覧!P28</f>
        <v>0</v>
      </c>
      <c r="I4" s="202"/>
      <c r="J4" s="120" t="s">
        <v>94</v>
      </c>
      <c r="K4" s="130" t="str">
        <f>一覧!Q28</f>
        <v>－</v>
      </c>
      <c r="L4" s="129" t="s">
        <v>16</v>
      </c>
      <c r="M4" s="203" t="str">
        <f>一覧!J28</f>
        <v>キャリア形成学科</v>
      </c>
      <c r="N4" s="204"/>
      <c r="O4" s="131">
        <f>一覧!K28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="70" zoomScaleNormal="70" workbookViewId="0">
      <selection activeCell="Q17" sqref="Q17:S17"/>
    </sheetView>
  </sheetViews>
  <sheetFormatPr defaultColWidth="9" defaultRowHeight="13.5" outlineLevelRow="1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PM</v>
      </c>
      <c r="E3" s="96" t="str">
        <f>一覧!F29</f>
        <v>植田</v>
      </c>
      <c r="F3" s="96">
        <f>一覧!G29</f>
        <v>17899</v>
      </c>
      <c r="G3" s="216" t="str">
        <f>一覧!H29</f>
        <v>NGUYEN THI HANG</v>
      </c>
      <c r="H3" s="216"/>
      <c r="I3" s="217" t="str">
        <f>一覧!I29</f>
        <v>グエン　ティ　ハン</v>
      </c>
      <c r="J3" s="219"/>
      <c r="K3" s="115">
        <f>一覧!L29</f>
        <v>3</v>
      </c>
      <c r="L3" s="97">
        <f>一覧!M29</f>
        <v>44099</v>
      </c>
      <c r="M3" s="97">
        <f>一覧!N29</f>
        <v>3</v>
      </c>
      <c r="N3" s="217" t="str">
        <f>一覧!O29</f>
        <v>九州日語学院</v>
      </c>
      <c r="O3" s="218"/>
      <c r="P3" s="219"/>
      <c r="Q3" s="220" t="s">
        <v>183</v>
      </c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 t="str">
        <f>一覧!P29</f>
        <v>ベトナム</v>
      </c>
      <c r="I4" s="202"/>
      <c r="J4" s="120" t="s">
        <v>94</v>
      </c>
      <c r="K4" s="130" t="str">
        <f>一覧!Q29</f>
        <v>－</v>
      </c>
      <c r="L4" s="129" t="s">
        <v>16</v>
      </c>
      <c r="M4" s="203" t="str">
        <f>一覧!J29</f>
        <v>キャリア形成学科</v>
      </c>
      <c r="N4" s="204"/>
      <c r="O4" s="131">
        <f>一覧!K29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>
        <v>0.8</v>
      </c>
      <c r="E24" s="76"/>
      <c r="F24" s="76"/>
      <c r="G24" s="77"/>
      <c r="J24" s="24"/>
    </row>
    <row r="25" spans="1:20" hidden="1" outlineLevel="1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 hidden="1" outlineLevel="1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0">
        <f>T27+(SUM(P30:P32)-SUM(S30:S32))</f>
        <v>0</v>
      </c>
    </row>
    <row r="31" spans="1:20" hidden="1" outlineLevel="1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1"/>
    </row>
    <row r="32" spans="1:20" hidden="1" outlineLevel="1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2"/>
    </row>
    <row r="33" spans="1:20" hidden="1" outlineLevel="1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 hidden="1" outlineLevel="1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 hidden="1" outlineLevel="1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 hidden="1" outlineLevel="1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 hidden="1" outlineLevel="1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 hidden="1" outlineLevel="1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 hidden="1" outlineLevel="1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 hidden="1" outlineLevel="1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hidden="1" outlineLevel="1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 hidden="1" outlineLevel="1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 hidden="1" outlineLevel="1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 hidden="1" outlineLevel="1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 hidden="1" outlineLevel="1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 hidden="1" outlineLevel="1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hidden="1" outlineLevel="1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 hidden="1" outlineLevel="1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20" hidden="1" outlineLevel="1">
      <c r="E49" s="245"/>
      <c r="F49" s="7"/>
      <c r="G49" s="57"/>
      <c r="H49" s="61"/>
      <c r="I49" s="7"/>
      <c r="J49" s="7"/>
      <c r="K49" s="62"/>
      <c r="L49" s="261"/>
    </row>
    <row r="50" spans="1:20" ht="14.25" hidden="1" outlineLevel="1" thickBot="1">
      <c r="E50" s="272"/>
      <c r="F50" s="68"/>
      <c r="G50" s="69"/>
      <c r="H50" s="70"/>
      <c r="I50" s="68"/>
      <c r="J50" s="68"/>
      <c r="K50" s="70"/>
      <c r="L50" s="271"/>
    </row>
    <row r="51" spans="1:20" collapsed="1">
      <c r="A51" s="81" t="s">
        <v>15</v>
      </c>
      <c r="B51" s="81" t="s">
        <v>12</v>
      </c>
    </row>
    <row r="52" spans="1:20">
      <c r="A52" s="87">
        <v>1</v>
      </c>
      <c r="B52" s="23"/>
    </row>
    <row r="53" spans="1:20" ht="14.25" thickBot="1"/>
    <row r="54" spans="1:20">
      <c r="A54" s="284" t="s">
        <v>187</v>
      </c>
      <c r="B54" s="174" t="s">
        <v>184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>
      <c r="A55" s="285"/>
      <c r="B55" s="7" t="s">
        <v>185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>
      <c r="A56" s="285"/>
      <c r="B56" s="21" t="s">
        <v>186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>
      <c r="A57" s="286"/>
      <c r="B57" s="178" t="s">
        <v>188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一覧!A30</f>
        <v>26</v>
      </c>
      <c r="B3" s="96">
        <f>一覧!C30</f>
        <v>0</v>
      </c>
      <c r="C3" s="96">
        <f>一覧!D30</f>
        <v>0</v>
      </c>
      <c r="D3" s="96">
        <f>一覧!E30</f>
        <v>0</v>
      </c>
      <c r="E3" s="96">
        <f>一覧!F30</f>
        <v>0</v>
      </c>
      <c r="F3" s="96">
        <f>一覧!G30</f>
        <v>0</v>
      </c>
      <c r="G3" s="216">
        <f>一覧!H30</f>
        <v>0</v>
      </c>
      <c r="H3" s="216"/>
      <c r="I3" s="217">
        <f>一覧!I30</f>
        <v>0</v>
      </c>
      <c r="J3" s="219"/>
      <c r="K3" s="115">
        <f>一覧!L30</f>
        <v>0</v>
      </c>
      <c r="L3" s="97">
        <f>一覧!M30</f>
        <v>0</v>
      </c>
      <c r="M3" s="97">
        <f>一覧!N30</f>
        <v>0</v>
      </c>
      <c r="N3" s="217">
        <f>一覧!O30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一覧!P30</f>
        <v>0</v>
      </c>
      <c r="I4" s="202"/>
      <c r="J4" s="120" t="s">
        <v>94</v>
      </c>
      <c r="K4" s="130">
        <f>一覧!Q30</f>
        <v>0</v>
      </c>
      <c r="L4" s="129" t="s">
        <v>16</v>
      </c>
      <c r="M4" s="203">
        <f>一覧!J30</f>
        <v>0</v>
      </c>
      <c r="N4" s="204"/>
      <c r="O4" s="131">
        <f>一覧!K30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zoomScale="70" zoomScaleNormal="70" workbookViewId="0">
      <selection activeCell="N26" sqref="N26"/>
    </sheetView>
  </sheetViews>
  <sheetFormatPr defaultRowHeight="13.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>
      <c r="A1" s="2"/>
      <c r="B1" s="2"/>
      <c r="C1" s="2"/>
      <c r="D1" s="2"/>
      <c r="E1" s="2"/>
      <c r="F1" s="2"/>
      <c r="G1" s="2"/>
      <c r="H1" s="275" t="s">
        <v>108</v>
      </c>
      <c r="I1" s="275"/>
      <c r="J1" s="123"/>
      <c r="K1" s="123" t="s">
        <v>102</v>
      </c>
      <c r="L1" s="159" t="s">
        <v>103</v>
      </c>
      <c r="M1" s="2"/>
      <c r="N1" s="2"/>
      <c r="O1" s="20"/>
    </row>
    <row r="3" spans="1:17">
      <c r="A3" s="197" t="s">
        <v>5</v>
      </c>
      <c r="B3" s="211" t="s">
        <v>15</v>
      </c>
      <c r="C3" s="197" t="s">
        <v>0</v>
      </c>
      <c r="D3" s="197" t="s">
        <v>1</v>
      </c>
      <c r="E3" s="197" t="s">
        <v>6</v>
      </c>
      <c r="F3" s="211" t="s">
        <v>11</v>
      </c>
      <c r="G3" s="197" t="s">
        <v>2</v>
      </c>
      <c r="H3" s="274" t="s">
        <v>3</v>
      </c>
      <c r="I3" s="274" t="s">
        <v>4</v>
      </c>
      <c r="J3" s="276" t="s">
        <v>95</v>
      </c>
      <c r="K3" s="121"/>
      <c r="L3" s="278" t="s">
        <v>10</v>
      </c>
      <c r="M3" s="197" t="s">
        <v>8</v>
      </c>
      <c r="N3" s="197" t="s">
        <v>26</v>
      </c>
      <c r="O3" s="274" t="s">
        <v>9</v>
      </c>
      <c r="P3" s="197" t="s">
        <v>92</v>
      </c>
      <c r="Q3" s="197" t="s">
        <v>94</v>
      </c>
    </row>
    <row r="4" spans="1:17" s="1" customFormat="1">
      <c r="A4" s="197"/>
      <c r="B4" s="199"/>
      <c r="C4" s="197"/>
      <c r="D4" s="197"/>
      <c r="E4" s="197"/>
      <c r="F4" s="199"/>
      <c r="G4" s="197"/>
      <c r="H4" s="274"/>
      <c r="I4" s="274"/>
      <c r="J4" s="277"/>
      <c r="K4" s="122"/>
      <c r="L4" s="279"/>
      <c r="M4" s="197"/>
      <c r="N4" s="197"/>
      <c r="O4" s="274"/>
      <c r="P4" s="197"/>
      <c r="Q4" s="197"/>
    </row>
    <row r="5" spans="1:17" s="24" customFormat="1">
      <c r="A5" s="28">
        <v>1</v>
      </c>
      <c r="B5" s="140"/>
      <c r="C5" s="140">
        <v>2</v>
      </c>
      <c r="D5" s="140">
        <v>2</v>
      </c>
      <c r="E5" s="140" t="s">
        <v>110</v>
      </c>
      <c r="F5" s="141" t="s">
        <v>109</v>
      </c>
      <c r="G5" s="140">
        <v>18306</v>
      </c>
      <c r="H5" s="142" t="s">
        <v>111</v>
      </c>
      <c r="I5" s="142" t="s">
        <v>112</v>
      </c>
      <c r="J5" s="160" t="s">
        <v>178</v>
      </c>
      <c r="K5" s="143"/>
      <c r="L5" s="140"/>
      <c r="M5" s="144"/>
      <c r="N5" s="144"/>
      <c r="O5" s="160"/>
      <c r="P5" s="144"/>
      <c r="Q5" s="144" t="s">
        <v>182</v>
      </c>
    </row>
    <row r="6" spans="1:17" s="24" customFormat="1">
      <c r="A6" s="8">
        <f>A5+1</f>
        <v>2</v>
      </c>
      <c r="B6" s="145"/>
      <c r="C6" s="145">
        <v>2</v>
      </c>
      <c r="D6" s="145">
        <v>2</v>
      </c>
      <c r="E6" s="145" t="s">
        <v>110</v>
      </c>
      <c r="F6" s="145" t="s">
        <v>109</v>
      </c>
      <c r="G6" s="145">
        <v>18311</v>
      </c>
      <c r="H6" s="146" t="s">
        <v>113</v>
      </c>
      <c r="I6" s="146" t="s">
        <v>114</v>
      </c>
      <c r="J6" s="161" t="s">
        <v>178</v>
      </c>
      <c r="K6" s="147"/>
      <c r="L6" s="145"/>
      <c r="M6" s="148"/>
      <c r="N6" s="148"/>
      <c r="O6" s="161"/>
      <c r="P6" s="148"/>
      <c r="Q6" s="148" t="s">
        <v>182</v>
      </c>
    </row>
    <row r="7" spans="1:17" s="24" customFormat="1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110</v>
      </c>
      <c r="F7" s="141" t="s">
        <v>109</v>
      </c>
      <c r="G7" s="141">
        <v>18312</v>
      </c>
      <c r="H7" s="149" t="s">
        <v>115</v>
      </c>
      <c r="I7" s="149" t="s">
        <v>116</v>
      </c>
      <c r="J7" s="162" t="s">
        <v>178</v>
      </c>
      <c r="K7" s="150"/>
      <c r="L7" s="141"/>
      <c r="M7" s="151"/>
      <c r="N7" s="151"/>
      <c r="O7" s="162"/>
      <c r="P7" s="151"/>
      <c r="Q7" s="151" t="s">
        <v>182</v>
      </c>
    </row>
    <row r="8" spans="1:17" s="24" customFormat="1">
      <c r="A8" s="8">
        <f t="shared" si="0"/>
        <v>4</v>
      </c>
      <c r="B8" s="145"/>
      <c r="C8" s="145">
        <v>2</v>
      </c>
      <c r="D8" s="145">
        <v>2</v>
      </c>
      <c r="E8" s="145" t="s">
        <v>110</v>
      </c>
      <c r="F8" s="145" t="s">
        <v>109</v>
      </c>
      <c r="G8" s="145">
        <v>18319</v>
      </c>
      <c r="H8" s="146" t="s">
        <v>117</v>
      </c>
      <c r="I8" s="146" t="s">
        <v>118</v>
      </c>
      <c r="J8" s="161" t="s">
        <v>178</v>
      </c>
      <c r="K8" s="147"/>
      <c r="L8" s="145"/>
      <c r="M8" s="148"/>
      <c r="N8" s="166"/>
      <c r="O8" s="161"/>
      <c r="P8" s="148"/>
      <c r="Q8" s="148" t="s">
        <v>182</v>
      </c>
    </row>
    <row r="9" spans="1:17" s="24" customFormat="1">
      <c r="A9" s="11">
        <f t="shared" si="0"/>
        <v>5</v>
      </c>
      <c r="B9" s="141"/>
      <c r="C9" s="140">
        <v>2</v>
      </c>
      <c r="D9" s="140">
        <v>2</v>
      </c>
      <c r="E9" s="141" t="s">
        <v>110</v>
      </c>
      <c r="F9" s="141" t="s">
        <v>109</v>
      </c>
      <c r="G9" s="141">
        <v>18330</v>
      </c>
      <c r="H9" s="149" t="s">
        <v>119</v>
      </c>
      <c r="I9" s="149" t="s">
        <v>120</v>
      </c>
      <c r="J9" s="162" t="s">
        <v>178</v>
      </c>
      <c r="K9" s="150"/>
      <c r="L9" s="141"/>
      <c r="M9" s="151"/>
      <c r="N9" s="167"/>
      <c r="O9" s="162"/>
      <c r="P9" s="151"/>
      <c r="Q9" s="151" t="s">
        <v>182</v>
      </c>
    </row>
    <row r="10" spans="1:17" s="24" customFormat="1">
      <c r="A10" s="8">
        <f t="shared" si="0"/>
        <v>6</v>
      </c>
      <c r="B10" s="145"/>
      <c r="C10" s="145">
        <v>2</v>
      </c>
      <c r="D10" s="145">
        <v>2</v>
      </c>
      <c r="E10" s="145" t="s">
        <v>110</v>
      </c>
      <c r="F10" s="145" t="s">
        <v>109</v>
      </c>
      <c r="G10" s="145">
        <v>18345</v>
      </c>
      <c r="H10" s="146" t="s">
        <v>121</v>
      </c>
      <c r="I10" s="146" t="s">
        <v>122</v>
      </c>
      <c r="J10" s="161" t="s">
        <v>178</v>
      </c>
      <c r="K10" s="147"/>
      <c r="L10" s="145"/>
      <c r="M10" s="148"/>
      <c r="N10" s="166"/>
      <c r="O10" s="161"/>
      <c r="P10" s="148"/>
      <c r="Q10" s="148" t="s">
        <v>182</v>
      </c>
    </row>
    <row r="11" spans="1:17" s="24" customFormat="1">
      <c r="A11" s="11">
        <f t="shared" si="0"/>
        <v>7</v>
      </c>
      <c r="B11" s="141"/>
      <c r="C11" s="140">
        <v>2</v>
      </c>
      <c r="D11" s="140">
        <v>2</v>
      </c>
      <c r="E11" s="141" t="s">
        <v>110</v>
      </c>
      <c r="F11" s="141" t="s">
        <v>109</v>
      </c>
      <c r="G11" s="141">
        <v>18347</v>
      </c>
      <c r="H11" s="149" t="s">
        <v>123</v>
      </c>
      <c r="I11" s="149" t="s">
        <v>124</v>
      </c>
      <c r="J11" s="162" t="s">
        <v>178</v>
      </c>
      <c r="K11" s="150"/>
      <c r="L11" s="141"/>
      <c r="M11" s="151"/>
      <c r="N11" s="167"/>
      <c r="O11" s="162"/>
      <c r="P11" s="151"/>
      <c r="Q11" s="151" t="s">
        <v>182</v>
      </c>
    </row>
    <row r="12" spans="1:17" s="24" customFormat="1">
      <c r="A12" s="8">
        <f t="shared" si="0"/>
        <v>8</v>
      </c>
      <c r="B12" s="145"/>
      <c r="C12" s="145">
        <v>2</v>
      </c>
      <c r="D12" s="145">
        <v>2</v>
      </c>
      <c r="E12" s="145" t="s">
        <v>110</v>
      </c>
      <c r="F12" s="145" t="s">
        <v>109</v>
      </c>
      <c r="G12" s="145">
        <v>18351</v>
      </c>
      <c r="H12" s="146" t="s">
        <v>125</v>
      </c>
      <c r="I12" s="146" t="s">
        <v>126</v>
      </c>
      <c r="J12" s="161" t="s">
        <v>178</v>
      </c>
      <c r="K12" s="147"/>
      <c r="L12" s="145"/>
      <c r="M12" s="148"/>
      <c r="N12" s="166"/>
      <c r="O12" s="161"/>
      <c r="P12" s="148"/>
      <c r="Q12" s="148" t="s">
        <v>182</v>
      </c>
    </row>
    <row r="13" spans="1:17" s="24" customFormat="1">
      <c r="A13" s="11">
        <f t="shared" si="0"/>
        <v>9</v>
      </c>
      <c r="B13" s="141"/>
      <c r="C13" s="140">
        <v>2</v>
      </c>
      <c r="D13" s="140">
        <v>2</v>
      </c>
      <c r="E13" s="141" t="s">
        <v>110</v>
      </c>
      <c r="F13" s="141" t="s">
        <v>109</v>
      </c>
      <c r="G13" s="141">
        <v>18354</v>
      </c>
      <c r="H13" s="149" t="s">
        <v>127</v>
      </c>
      <c r="I13" s="149" t="s">
        <v>128</v>
      </c>
      <c r="J13" s="162" t="s">
        <v>178</v>
      </c>
      <c r="K13" s="150"/>
      <c r="L13" s="141"/>
      <c r="M13" s="151"/>
      <c r="N13" s="167"/>
      <c r="O13" s="162"/>
      <c r="P13" s="151"/>
      <c r="Q13" s="151" t="s">
        <v>182</v>
      </c>
    </row>
    <row r="14" spans="1:17" s="24" customFormat="1">
      <c r="A14" s="8">
        <f t="shared" si="0"/>
        <v>10</v>
      </c>
      <c r="B14" s="145"/>
      <c r="C14" s="145">
        <v>2</v>
      </c>
      <c r="D14" s="145">
        <v>2</v>
      </c>
      <c r="E14" s="145" t="s">
        <v>110</v>
      </c>
      <c r="F14" s="145" t="s">
        <v>109</v>
      </c>
      <c r="G14" s="145">
        <v>18360</v>
      </c>
      <c r="H14" s="146" t="s">
        <v>129</v>
      </c>
      <c r="I14" s="146" t="s">
        <v>130</v>
      </c>
      <c r="J14" s="161" t="s">
        <v>178</v>
      </c>
      <c r="K14" s="147"/>
      <c r="L14" s="145"/>
      <c r="M14" s="148"/>
      <c r="N14" s="166"/>
      <c r="O14" s="161"/>
      <c r="P14" s="148"/>
      <c r="Q14" s="148" t="s">
        <v>182</v>
      </c>
    </row>
    <row r="15" spans="1:17" s="24" customFormat="1">
      <c r="A15" s="11">
        <f t="shared" si="0"/>
        <v>11</v>
      </c>
      <c r="B15" s="141"/>
      <c r="C15" s="140">
        <v>2</v>
      </c>
      <c r="D15" s="140">
        <v>2</v>
      </c>
      <c r="E15" s="141" t="s">
        <v>110</v>
      </c>
      <c r="F15" s="141" t="s">
        <v>109</v>
      </c>
      <c r="G15" s="141">
        <v>18384</v>
      </c>
      <c r="H15" s="149" t="s">
        <v>131</v>
      </c>
      <c r="I15" s="149" t="s">
        <v>132</v>
      </c>
      <c r="J15" s="162" t="s">
        <v>178</v>
      </c>
      <c r="K15" s="150"/>
      <c r="L15" s="141"/>
      <c r="M15" s="151"/>
      <c r="N15" s="167"/>
      <c r="O15" s="162"/>
      <c r="P15" s="151"/>
      <c r="Q15" s="151" t="s">
        <v>182</v>
      </c>
    </row>
    <row r="16" spans="1:17" s="24" customFormat="1">
      <c r="A16" s="8">
        <f t="shared" si="0"/>
        <v>12</v>
      </c>
      <c r="B16" s="145"/>
      <c r="C16" s="145">
        <v>2</v>
      </c>
      <c r="D16" s="145">
        <v>2</v>
      </c>
      <c r="E16" s="145" t="s">
        <v>110</v>
      </c>
      <c r="F16" s="145" t="s">
        <v>109</v>
      </c>
      <c r="G16" s="145">
        <v>18391</v>
      </c>
      <c r="H16" s="146" t="s">
        <v>133</v>
      </c>
      <c r="I16" s="146" t="s">
        <v>134</v>
      </c>
      <c r="J16" s="161" t="s">
        <v>178</v>
      </c>
      <c r="K16" s="147"/>
      <c r="L16" s="145"/>
      <c r="M16" s="148"/>
      <c r="N16" s="166"/>
      <c r="O16" s="161"/>
      <c r="P16" s="148"/>
      <c r="Q16" s="148" t="s">
        <v>182</v>
      </c>
    </row>
    <row r="17" spans="1:17" s="24" customFormat="1">
      <c r="A17" s="28">
        <f t="shared" si="0"/>
        <v>13</v>
      </c>
      <c r="B17" s="141"/>
      <c r="C17" s="140">
        <v>2</v>
      </c>
      <c r="D17" s="140">
        <v>2</v>
      </c>
      <c r="E17" s="140" t="s">
        <v>110</v>
      </c>
      <c r="F17" s="140" t="s">
        <v>109</v>
      </c>
      <c r="G17" s="140">
        <v>18424</v>
      </c>
      <c r="H17" s="142" t="s">
        <v>135</v>
      </c>
      <c r="I17" s="142" t="s">
        <v>136</v>
      </c>
      <c r="J17" s="160" t="s">
        <v>178</v>
      </c>
      <c r="K17" s="143"/>
      <c r="L17" s="140"/>
      <c r="M17" s="144"/>
      <c r="N17" s="167"/>
      <c r="O17" s="160"/>
      <c r="P17" s="144"/>
      <c r="Q17" s="144" t="s">
        <v>182</v>
      </c>
    </row>
    <row r="18" spans="1:17" s="24" customFormat="1">
      <c r="A18" s="14">
        <f t="shared" si="0"/>
        <v>14</v>
      </c>
      <c r="B18" s="145"/>
      <c r="C18" s="145">
        <v>2</v>
      </c>
      <c r="D18" s="145">
        <v>2</v>
      </c>
      <c r="E18" s="152" t="s">
        <v>110</v>
      </c>
      <c r="F18" s="152" t="s">
        <v>109</v>
      </c>
      <c r="G18" s="152">
        <v>18425</v>
      </c>
      <c r="H18" s="153" t="s">
        <v>137</v>
      </c>
      <c r="I18" s="153" t="s">
        <v>138</v>
      </c>
      <c r="J18" s="163" t="s">
        <v>178</v>
      </c>
      <c r="K18" s="154"/>
      <c r="L18" s="152"/>
      <c r="M18" s="155"/>
      <c r="N18" s="168"/>
      <c r="O18" s="163"/>
      <c r="P18" s="155"/>
      <c r="Q18" s="155" t="s">
        <v>182</v>
      </c>
    </row>
    <row r="19" spans="1:17" s="32" customFormat="1">
      <c r="A19" s="28">
        <f t="shared" si="0"/>
        <v>15</v>
      </c>
      <c r="B19" s="141"/>
      <c r="C19" s="140">
        <v>2</v>
      </c>
      <c r="D19" s="140">
        <v>2</v>
      </c>
      <c r="E19" s="140" t="s">
        <v>110</v>
      </c>
      <c r="F19" s="140" t="s">
        <v>109</v>
      </c>
      <c r="G19" s="140">
        <v>18427</v>
      </c>
      <c r="H19" s="142" t="s">
        <v>139</v>
      </c>
      <c r="I19" s="142" t="s">
        <v>140</v>
      </c>
      <c r="J19" s="160" t="s">
        <v>178</v>
      </c>
      <c r="K19" s="143"/>
      <c r="L19" s="140"/>
      <c r="M19" s="144"/>
      <c r="N19" s="167"/>
      <c r="O19" s="160"/>
      <c r="P19" s="144"/>
      <c r="Q19" s="144" t="s">
        <v>182</v>
      </c>
    </row>
    <row r="20" spans="1:17" s="24" customFormat="1">
      <c r="A20" s="14">
        <f t="shared" si="0"/>
        <v>16</v>
      </c>
      <c r="B20" s="145"/>
      <c r="C20" s="145">
        <v>2</v>
      </c>
      <c r="D20" s="145">
        <v>2</v>
      </c>
      <c r="E20" s="152" t="s">
        <v>110</v>
      </c>
      <c r="F20" s="152" t="s">
        <v>109</v>
      </c>
      <c r="G20" s="152">
        <v>18428</v>
      </c>
      <c r="H20" s="153" t="s">
        <v>141</v>
      </c>
      <c r="I20" s="153" t="s">
        <v>142</v>
      </c>
      <c r="J20" s="163" t="s">
        <v>178</v>
      </c>
      <c r="K20" s="154"/>
      <c r="L20" s="152"/>
      <c r="M20" s="155"/>
      <c r="N20" s="168"/>
      <c r="O20" s="163"/>
      <c r="P20" s="155"/>
      <c r="Q20" s="155" t="s">
        <v>182</v>
      </c>
    </row>
    <row r="21" spans="1:17">
      <c r="A21" s="28">
        <f t="shared" si="0"/>
        <v>17</v>
      </c>
      <c r="B21" s="141"/>
      <c r="C21" s="140">
        <v>2</v>
      </c>
      <c r="D21" s="140">
        <v>2</v>
      </c>
      <c r="E21" s="140" t="s">
        <v>110</v>
      </c>
      <c r="F21" s="141" t="s">
        <v>109</v>
      </c>
      <c r="G21" s="140">
        <v>18429</v>
      </c>
      <c r="H21" s="142" t="s">
        <v>143</v>
      </c>
      <c r="I21" s="142" t="s">
        <v>144</v>
      </c>
      <c r="J21" s="160" t="s">
        <v>178</v>
      </c>
      <c r="K21" s="143"/>
      <c r="L21" s="140"/>
      <c r="M21" s="144"/>
      <c r="N21" s="169"/>
      <c r="O21" s="160"/>
      <c r="P21" s="144"/>
      <c r="Q21" s="144" t="s">
        <v>182</v>
      </c>
    </row>
    <row r="22" spans="1:17">
      <c r="A22" s="14">
        <f t="shared" si="0"/>
        <v>18</v>
      </c>
      <c r="B22" s="145"/>
      <c r="C22" s="145">
        <v>2</v>
      </c>
      <c r="D22" s="145">
        <v>2</v>
      </c>
      <c r="E22" s="145" t="s">
        <v>110</v>
      </c>
      <c r="F22" s="145" t="s">
        <v>109</v>
      </c>
      <c r="G22" s="145">
        <v>18458</v>
      </c>
      <c r="H22" s="146" t="s">
        <v>145</v>
      </c>
      <c r="I22" s="146" t="s">
        <v>146</v>
      </c>
      <c r="J22" s="161" t="s">
        <v>178</v>
      </c>
      <c r="K22" s="147"/>
      <c r="L22" s="145"/>
      <c r="M22" s="148"/>
      <c r="N22" s="166"/>
      <c r="O22" s="161"/>
      <c r="P22" s="148"/>
      <c r="Q22" s="148" t="s">
        <v>182</v>
      </c>
    </row>
    <row r="23" spans="1:17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110</v>
      </c>
      <c r="F23" s="141" t="s">
        <v>109</v>
      </c>
      <c r="G23" s="141">
        <v>18497</v>
      </c>
      <c r="H23" s="149" t="s">
        <v>147</v>
      </c>
      <c r="I23" s="149" t="s">
        <v>148</v>
      </c>
      <c r="J23" s="162" t="s">
        <v>178</v>
      </c>
      <c r="K23" s="150"/>
      <c r="L23" s="141"/>
      <c r="M23" s="151"/>
      <c r="N23" s="167"/>
      <c r="O23" s="162"/>
      <c r="P23" s="151"/>
      <c r="Q23" s="151" t="s">
        <v>182</v>
      </c>
    </row>
    <row r="24" spans="1:17">
      <c r="A24" s="8">
        <f t="shared" si="1"/>
        <v>20</v>
      </c>
      <c r="B24" s="145"/>
      <c r="C24" s="145">
        <v>2</v>
      </c>
      <c r="D24" s="145">
        <v>2</v>
      </c>
      <c r="E24" s="145" t="s">
        <v>110</v>
      </c>
      <c r="F24" s="145" t="s">
        <v>109</v>
      </c>
      <c r="G24" s="145">
        <v>18549</v>
      </c>
      <c r="H24" s="146" t="s">
        <v>149</v>
      </c>
      <c r="I24" s="146" t="s">
        <v>150</v>
      </c>
      <c r="J24" s="161" t="s">
        <v>178</v>
      </c>
      <c r="K24" s="147"/>
      <c r="L24" s="145"/>
      <c r="M24" s="148"/>
      <c r="N24" s="166"/>
      <c r="O24" s="161"/>
      <c r="P24" s="148"/>
      <c r="Q24" s="148" t="s">
        <v>182</v>
      </c>
    </row>
    <row r="25" spans="1:17">
      <c r="A25" s="11">
        <f t="shared" si="1"/>
        <v>21</v>
      </c>
      <c r="B25" s="141"/>
      <c r="C25" s="140">
        <v>2</v>
      </c>
      <c r="D25" s="140">
        <v>2</v>
      </c>
      <c r="E25" s="141" t="s">
        <v>110</v>
      </c>
      <c r="F25" s="141" t="s">
        <v>109</v>
      </c>
      <c r="G25" s="141">
        <v>18564</v>
      </c>
      <c r="H25" s="149" t="s">
        <v>151</v>
      </c>
      <c r="I25" s="149" t="s">
        <v>152</v>
      </c>
      <c r="J25" s="162" t="s">
        <v>178</v>
      </c>
      <c r="K25" s="150"/>
      <c r="L25" s="141"/>
      <c r="M25" s="151"/>
      <c r="N25" s="167"/>
      <c r="O25" s="162"/>
      <c r="P25" s="151"/>
      <c r="Q25" s="151" t="s">
        <v>182</v>
      </c>
    </row>
    <row r="26" spans="1:17">
      <c r="A26" s="8">
        <f t="shared" si="1"/>
        <v>22</v>
      </c>
      <c r="B26" s="145"/>
      <c r="C26" s="145">
        <v>2</v>
      </c>
      <c r="D26" s="145">
        <v>2</v>
      </c>
      <c r="E26" s="145" t="s">
        <v>110</v>
      </c>
      <c r="F26" s="145" t="s">
        <v>109</v>
      </c>
      <c r="G26" s="145">
        <v>18579</v>
      </c>
      <c r="H26" s="146" t="s">
        <v>153</v>
      </c>
      <c r="I26" s="146" t="s">
        <v>154</v>
      </c>
      <c r="J26" s="161" t="s">
        <v>178</v>
      </c>
      <c r="K26" s="147"/>
      <c r="L26" s="145" t="s">
        <v>189</v>
      </c>
      <c r="M26" s="148" t="s">
        <v>192</v>
      </c>
      <c r="N26" s="166">
        <v>3</v>
      </c>
      <c r="O26" s="161" t="s">
        <v>191</v>
      </c>
      <c r="P26" s="148" t="s">
        <v>190</v>
      </c>
      <c r="Q26" s="148" t="s">
        <v>182</v>
      </c>
    </row>
    <row r="27" spans="1:17">
      <c r="A27" s="11">
        <f t="shared" si="1"/>
        <v>23</v>
      </c>
      <c r="B27" s="141"/>
      <c r="C27" s="140">
        <v>2</v>
      </c>
      <c r="D27" s="140">
        <v>2</v>
      </c>
      <c r="E27" s="141" t="s">
        <v>110</v>
      </c>
      <c r="F27" s="141" t="s">
        <v>109</v>
      </c>
      <c r="G27" s="141">
        <v>18598</v>
      </c>
      <c r="H27" s="149" t="s">
        <v>155</v>
      </c>
      <c r="I27" s="149" t="s">
        <v>156</v>
      </c>
      <c r="J27" s="162" t="s">
        <v>178</v>
      </c>
      <c r="K27" s="150"/>
      <c r="L27" s="141"/>
      <c r="M27" s="151"/>
      <c r="N27" s="167"/>
      <c r="O27" s="162"/>
      <c r="P27" s="151"/>
      <c r="Q27" s="151" t="s">
        <v>182</v>
      </c>
    </row>
    <row r="28" spans="1:17">
      <c r="A28" s="8">
        <f t="shared" si="1"/>
        <v>24</v>
      </c>
      <c r="B28" s="145"/>
      <c r="C28" s="145">
        <v>2</v>
      </c>
      <c r="D28" s="145">
        <v>2</v>
      </c>
      <c r="E28" s="145" t="s">
        <v>110</v>
      </c>
      <c r="F28" s="145" t="s">
        <v>109</v>
      </c>
      <c r="G28" s="145">
        <v>18613</v>
      </c>
      <c r="H28" s="146" t="s">
        <v>157</v>
      </c>
      <c r="I28" s="146" t="s">
        <v>158</v>
      </c>
      <c r="J28" s="161" t="s">
        <v>178</v>
      </c>
      <c r="K28" s="147"/>
      <c r="L28" s="145"/>
      <c r="M28" s="148"/>
      <c r="N28" s="166"/>
      <c r="O28" s="161"/>
      <c r="P28" s="148"/>
      <c r="Q28" s="148" t="s">
        <v>182</v>
      </c>
    </row>
    <row r="29" spans="1:17">
      <c r="A29" s="11">
        <f t="shared" si="1"/>
        <v>25</v>
      </c>
      <c r="B29" s="141"/>
      <c r="C29" s="141">
        <v>2</v>
      </c>
      <c r="D29" s="141">
        <v>2</v>
      </c>
      <c r="E29" s="141" t="s">
        <v>110</v>
      </c>
      <c r="F29" s="141" t="s">
        <v>109</v>
      </c>
      <c r="G29" s="141">
        <v>17899</v>
      </c>
      <c r="H29" s="149" t="s">
        <v>159</v>
      </c>
      <c r="I29" s="149" t="s">
        <v>160</v>
      </c>
      <c r="J29" s="162" t="s">
        <v>178</v>
      </c>
      <c r="K29" s="150"/>
      <c r="L29" s="141">
        <v>3</v>
      </c>
      <c r="M29" s="151">
        <v>44099</v>
      </c>
      <c r="N29" s="167">
        <v>3</v>
      </c>
      <c r="O29" s="162" t="s">
        <v>180</v>
      </c>
      <c r="P29" s="151" t="s">
        <v>181</v>
      </c>
      <c r="Q29" s="151" t="s">
        <v>182</v>
      </c>
    </row>
    <row r="30" spans="1:17">
      <c r="A30" s="8">
        <f t="shared" si="1"/>
        <v>26</v>
      </c>
      <c r="B30" s="145"/>
      <c r="C30" s="145"/>
      <c r="D30" s="145"/>
      <c r="E30" s="145"/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>
      <c r="A31" s="11">
        <f t="shared" si="1"/>
        <v>27</v>
      </c>
      <c r="B31" s="141"/>
      <c r="C31" s="141">
        <v>2</v>
      </c>
      <c r="D31" s="141">
        <v>2</v>
      </c>
      <c r="E31" s="141" t="s">
        <v>110</v>
      </c>
      <c r="F31" s="141" t="s">
        <v>109</v>
      </c>
      <c r="G31" s="141">
        <v>18302</v>
      </c>
      <c r="H31" s="149" t="s">
        <v>161</v>
      </c>
      <c r="I31" s="149" t="s">
        <v>162</v>
      </c>
      <c r="J31" s="162" t="s">
        <v>179</v>
      </c>
      <c r="K31" s="150"/>
      <c r="L31" s="141"/>
      <c r="M31" s="151"/>
      <c r="N31" s="167"/>
      <c r="O31" s="162"/>
      <c r="P31" s="151"/>
      <c r="Q31" s="151" t="s">
        <v>182</v>
      </c>
    </row>
    <row r="32" spans="1:17">
      <c r="A32" s="8">
        <f t="shared" si="1"/>
        <v>28</v>
      </c>
      <c r="B32" s="145"/>
      <c r="C32" s="145">
        <v>2</v>
      </c>
      <c r="D32" s="145">
        <v>2</v>
      </c>
      <c r="E32" s="145" t="s">
        <v>110</v>
      </c>
      <c r="F32" s="145" t="s">
        <v>109</v>
      </c>
      <c r="G32" s="145">
        <v>18308</v>
      </c>
      <c r="H32" s="146" t="s">
        <v>163</v>
      </c>
      <c r="I32" s="146" t="s">
        <v>164</v>
      </c>
      <c r="J32" s="161" t="s">
        <v>179</v>
      </c>
      <c r="K32" s="147"/>
      <c r="L32" s="145"/>
      <c r="M32" s="148"/>
      <c r="N32" s="166"/>
      <c r="O32" s="161"/>
      <c r="P32" s="170"/>
      <c r="Q32" s="148" t="s">
        <v>182</v>
      </c>
    </row>
    <row r="33" spans="1:17">
      <c r="A33" s="28">
        <f t="shared" si="1"/>
        <v>29</v>
      </c>
      <c r="B33" s="140"/>
      <c r="C33" s="140">
        <v>2</v>
      </c>
      <c r="D33" s="140">
        <v>2</v>
      </c>
      <c r="E33" s="140" t="s">
        <v>110</v>
      </c>
      <c r="F33" s="140" t="s">
        <v>109</v>
      </c>
      <c r="G33" s="140">
        <v>18310</v>
      </c>
      <c r="H33" s="142" t="s">
        <v>165</v>
      </c>
      <c r="I33" s="142" t="s">
        <v>166</v>
      </c>
      <c r="J33" s="160" t="s">
        <v>179</v>
      </c>
      <c r="K33" s="143"/>
      <c r="L33" s="140"/>
      <c r="M33" s="144"/>
      <c r="N33" s="167"/>
      <c r="O33" s="160"/>
      <c r="P33" s="144"/>
      <c r="Q33" s="144" t="s">
        <v>182</v>
      </c>
    </row>
    <row r="34" spans="1:17">
      <c r="A34" s="14">
        <f t="shared" si="1"/>
        <v>30</v>
      </c>
      <c r="B34" s="152"/>
      <c r="C34" s="152">
        <v>2</v>
      </c>
      <c r="D34" s="152">
        <v>2</v>
      </c>
      <c r="E34" s="152" t="s">
        <v>110</v>
      </c>
      <c r="F34" s="152" t="s">
        <v>109</v>
      </c>
      <c r="G34" s="152">
        <v>18341</v>
      </c>
      <c r="H34" s="153" t="s">
        <v>167</v>
      </c>
      <c r="I34" s="153" t="s">
        <v>168</v>
      </c>
      <c r="J34" s="163" t="s">
        <v>179</v>
      </c>
      <c r="K34" s="154"/>
      <c r="L34" s="152"/>
      <c r="M34" s="155"/>
      <c r="N34" s="168"/>
      <c r="O34" s="163"/>
      <c r="P34" s="155"/>
      <c r="Q34" s="155" t="s">
        <v>182</v>
      </c>
    </row>
    <row r="35" spans="1:17" s="32" customFormat="1">
      <c r="A35" s="28">
        <f t="shared" si="1"/>
        <v>31</v>
      </c>
      <c r="B35" s="140"/>
      <c r="C35" s="140">
        <v>2</v>
      </c>
      <c r="D35" s="140">
        <v>2</v>
      </c>
      <c r="E35" s="140" t="s">
        <v>110</v>
      </c>
      <c r="F35" s="140" t="s">
        <v>109</v>
      </c>
      <c r="G35" s="140">
        <v>18355</v>
      </c>
      <c r="H35" s="142" t="s">
        <v>169</v>
      </c>
      <c r="I35" s="142" t="s">
        <v>170</v>
      </c>
      <c r="J35" s="160" t="s">
        <v>179</v>
      </c>
      <c r="K35" s="143"/>
      <c r="L35" s="140"/>
      <c r="M35" s="144"/>
      <c r="N35" s="167"/>
      <c r="O35" s="160"/>
      <c r="P35" s="144"/>
      <c r="Q35" s="144" t="s">
        <v>182</v>
      </c>
    </row>
    <row r="36" spans="1:17">
      <c r="A36" s="14">
        <f t="shared" si="1"/>
        <v>32</v>
      </c>
      <c r="B36" s="152"/>
      <c r="C36" s="152">
        <v>2</v>
      </c>
      <c r="D36" s="152">
        <v>2</v>
      </c>
      <c r="E36" s="152" t="s">
        <v>177</v>
      </c>
      <c r="F36" s="152" t="s">
        <v>109</v>
      </c>
      <c r="G36" s="152">
        <v>18405</v>
      </c>
      <c r="H36" s="153" t="s">
        <v>171</v>
      </c>
      <c r="I36" s="153" t="s">
        <v>172</v>
      </c>
      <c r="J36" s="163" t="s">
        <v>179</v>
      </c>
      <c r="K36" s="154"/>
      <c r="L36" s="152"/>
      <c r="M36" s="155"/>
      <c r="N36" s="168"/>
      <c r="O36" s="163"/>
      <c r="P36" s="155"/>
      <c r="Q36" s="155" t="s">
        <v>182</v>
      </c>
    </row>
    <row r="37" spans="1:17" s="24" customFormat="1">
      <c r="A37" s="11">
        <f t="shared" si="1"/>
        <v>33</v>
      </c>
      <c r="B37" s="141"/>
      <c r="C37" s="141">
        <v>2</v>
      </c>
      <c r="D37" s="141">
        <v>2</v>
      </c>
      <c r="E37" s="141" t="s">
        <v>177</v>
      </c>
      <c r="F37" s="141" t="s">
        <v>109</v>
      </c>
      <c r="G37" s="141">
        <v>18530</v>
      </c>
      <c r="H37" s="149" t="s">
        <v>173</v>
      </c>
      <c r="I37" s="149" t="s">
        <v>174</v>
      </c>
      <c r="J37" s="150" t="s">
        <v>179</v>
      </c>
      <c r="K37" s="150"/>
      <c r="L37" s="141"/>
      <c r="M37" s="151"/>
      <c r="N37" s="151"/>
      <c r="O37" s="149"/>
      <c r="P37" s="151"/>
      <c r="Q37" s="151" t="s">
        <v>182</v>
      </c>
    </row>
    <row r="38" spans="1:17" s="24" customFormat="1">
      <c r="A38" s="8">
        <f t="shared" si="1"/>
        <v>34</v>
      </c>
      <c r="B38" s="145"/>
      <c r="C38" s="145">
        <v>2</v>
      </c>
      <c r="D38" s="145">
        <v>2</v>
      </c>
      <c r="E38" s="145" t="s">
        <v>177</v>
      </c>
      <c r="F38" s="145" t="s">
        <v>109</v>
      </c>
      <c r="G38" s="145">
        <v>18607</v>
      </c>
      <c r="H38" s="146" t="s">
        <v>175</v>
      </c>
      <c r="I38" s="146" t="s">
        <v>176</v>
      </c>
      <c r="J38" s="147" t="s">
        <v>179</v>
      </c>
      <c r="K38" s="147"/>
      <c r="L38" s="145"/>
      <c r="M38" s="148"/>
      <c r="N38" s="148"/>
      <c r="O38" s="146"/>
      <c r="P38" s="148"/>
      <c r="Q38" s="148" t="s">
        <v>182</v>
      </c>
    </row>
    <row r="39" spans="1:17" s="24" customFormat="1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Q3:Q4"/>
    <mergeCell ref="J3:J4"/>
    <mergeCell ref="P3:P4"/>
    <mergeCell ref="L3:L4"/>
    <mergeCell ref="M3:M4"/>
    <mergeCell ref="O3:O4"/>
    <mergeCell ref="I3:I4"/>
    <mergeCell ref="H3:H4"/>
    <mergeCell ref="N3:N4"/>
    <mergeCell ref="H1:I1"/>
    <mergeCell ref="G3:G4"/>
    <mergeCell ref="F3:F4"/>
    <mergeCell ref="A3:A4"/>
    <mergeCell ref="C3:C4"/>
    <mergeCell ref="D3:D4"/>
    <mergeCell ref="E3:E4"/>
    <mergeCell ref="B3:B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PM</v>
      </c>
      <c r="E3" s="96" t="str">
        <f>一覧!F31</f>
        <v>植田</v>
      </c>
      <c r="F3" s="96">
        <f>一覧!G31</f>
        <v>18302</v>
      </c>
      <c r="G3" s="216" t="str">
        <f>一覧!H31</f>
        <v>PAHARI SUMAN RAJ</v>
      </c>
      <c r="H3" s="216"/>
      <c r="I3" s="217" t="str">
        <f>一覧!I31</f>
        <v>パハリ　スマン　ラジュ　</v>
      </c>
      <c r="J3" s="219"/>
      <c r="K3" s="115">
        <f>一覧!L31</f>
        <v>0</v>
      </c>
      <c r="L3" s="97">
        <f>一覧!M31</f>
        <v>0</v>
      </c>
      <c r="M3" s="97">
        <f>一覧!N31</f>
        <v>0</v>
      </c>
      <c r="N3" s="217">
        <f>一覧!O31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一覧!P31</f>
        <v>0</v>
      </c>
      <c r="I4" s="202"/>
      <c r="J4" s="120" t="s">
        <v>94</v>
      </c>
      <c r="K4" s="130" t="str">
        <f>一覧!Q31</f>
        <v>－</v>
      </c>
      <c r="L4" s="129" t="s">
        <v>16</v>
      </c>
      <c r="M4" s="203" t="str">
        <f>一覧!J31</f>
        <v>国際情報ビジネス</v>
      </c>
      <c r="N4" s="204"/>
      <c r="O4" s="131">
        <f>一覧!K31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PM</v>
      </c>
      <c r="E3" s="96" t="str">
        <f>一覧!F32</f>
        <v>植田</v>
      </c>
      <c r="F3" s="96">
        <f>一覧!G32</f>
        <v>18308</v>
      </c>
      <c r="G3" s="216" t="str">
        <f>一覧!H32</f>
        <v>SAPKOTA LAMSAL SAPANA</v>
      </c>
      <c r="H3" s="216"/>
      <c r="I3" s="217" t="str">
        <f>一覧!I32</f>
        <v>サプコタ　ラムサル　サパナ</v>
      </c>
      <c r="J3" s="219"/>
      <c r="K3" s="115">
        <f>一覧!L32</f>
        <v>0</v>
      </c>
      <c r="L3" s="97">
        <f>一覧!M32</f>
        <v>0</v>
      </c>
      <c r="M3" s="97">
        <f>一覧!N32</f>
        <v>0</v>
      </c>
      <c r="N3" s="217">
        <f>一覧!O32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一覧!P32</f>
        <v>0</v>
      </c>
      <c r="I4" s="202"/>
      <c r="J4" s="120" t="s">
        <v>94</v>
      </c>
      <c r="K4" s="130" t="str">
        <f>一覧!Q32</f>
        <v>－</v>
      </c>
      <c r="L4" s="129" t="s">
        <v>16</v>
      </c>
      <c r="M4" s="203" t="str">
        <f>一覧!J32</f>
        <v>国際情報ビジネス</v>
      </c>
      <c r="N4" s="204"/>
      <c r="O4" s="131">
        <f>一覧!K32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PM</v>
      </c>
      <c r="E3" s="96" t="str">
        <f>一覧!F33</f>
        <v>植田</v>
      </c>
      <c r="F3" s="96">
        <f>一覧!G33</f>
        <v>18310</v>
      </c>
      <c r="G3" s="216" t="str">
        <f>一覧!H33</f>
        <v>KHATRI LALITA</v>
      </c>
      <c r="H3" s="216"/>
      <c r="I3" s="217" t="str">
        <f>一覧!I33</f>
        <v>カトリ　ラリタ</v>
      </c>
      <c r="J3" s="219"/>
      <c r="K3" s="115">
        <f>一覧!L33</f>
        <v>0</v>
      </c>
      <c r="L3" s="97">
        <f>一覧!M33</f>
        <v>0</v>
      </c>
      <c r="M3" s="97">
        <f>一覧!N33</f>
        <v>0</v>
      </c>
      <c r="N3" s="217">
        <f>一覧!O33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一覧!P33</f>
        <v>0</v>
      </c>
      <c r="I4" s="202"/>
      <c r="J4" s="120" t="s">
        <v>94</v>
      </c>
      <c r="K4" s="130" t="str">
        <f>一覧!Q33</f>
        <v>－</v>
      </c>
      <c r="L4" s="129" t="s">
        <v>16</v>
      </c>
      <c r="M4" s="203" t="str">
        <f>一覧!J33</f>
        <v>国際情報ビジネス</v>
      </c>
      <c r="N4" s="204"/>
      <c r="O4" s="131">
        <f>一覧!K33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PM</v>
      </c>
      <c r="E3" s="96" t="str">
        <f>一覧!F34</f>
        <v>植田</v>
      </c>
      <c r="F3" s="96">
        <f>一覧!G34</f>
        <v>18341</v>
      </c>
      <c r="G3" s="216" t="str">
        <f>一覧!H34</f>
        <v>TRUONG CONG SON</v>
      </c>
      <c r="H3" s="216"/>
      <c r="I3" s="217" t="str">
        <f>一覧!I34</f>
        <v>ツオン　コン　ソン</v>
      </c>
      <c r="J3" s="219"/>
      <c r="K3" s="115">
        <f>一覧!L34</f>
        <v>0</v>
      </c>
      <c r="L3" s="97">
        <f>一覧!M34</f>
        <v>0</v>
      </c>
      <c r="M3" s="97">
        <f>一覧!N34</f>
        <v>0</v>
      </c>
      <c r="N3" s="217">
        <f>一覧!O34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一覧!P34</f>
        <v>0</v>
      </c>
      <c r="I4" s="202"/>
      <c r="J4" s="120" t="s">
        <v>94</v>
      </c>
      <c r="K4" s="130" t="str">
        <f>一覧!Q34</f>
        <v>－</v>
      </c>
      <c r="L4" s="129" t="s">
        <v>16</v>
      </c>
      <c r="M4" s="203" t="str">
        <f>一覧!J34</f>
        <v>国際情報ビジネス</v>
      </c>
      <c r="N4" s="204"/>
      <c r="O4" s="131">
        <f>一覧!K34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PM</v>
      </c>
      <c r="E3" s="96" t="str">
        <f>一覧!F35</f>
        <v>植田</v>
      </c>
      <c r="F3" s="96">
        <f>一覧!G35</f>
        <v>18355</v>
      </c>
      <c r="G3" s="216" t="str">
        <f>一覧!H35</f>
        <v>TRUONG KIEU ANH</v>
      </c>
      <c r="H3" s="216"/>
      <c r="I3" s="217" t="str">
        <f>一覧!I35</f>
        <v>チュオン　キェウ　アン</v>
      </c>
      <c r="J3" s="219"/>
      <c r="K3" s="97">
        <f>一覧!N35</f>
        <v>0</v>
      </c>
      <c r="L3" s="97">
        <f>一覧!M35</f>
        <v>0</v>
      </c>
      <c r="M3" s="97">
        <f>一覧!N35</f>
        <v>0</v>
      </c>
      <c r="N3" s="217">
        <f>一覧!O35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一覧!P35</f>
        <v>0</v>
      </c>
      <c r="I4" s="202"/>
      <c r="J4" s="120" t="s">
        <v>94</v>
      </c>
      <c r="K4" s="130" t="str">
        <f>一覧!Q35</f>
        <v>－</v>
      </c>
      <c r="L4" s="129" t="s">
        <v>16</v>
      </c>
      <c r="M4" s="203" t="str">
        <f>一覧!J35</f>
        <v>国際情報ビジネス</v>
      </c>
      <c r="N4" s="204"/>
      <c r="O4" s="131">
        <f>一覧!K35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PM</v>
      </c>
      <c r="E3" s="96" t="str">
        <f>一覧!F36</f>
        <v>植田</v>
      </c>
      <c r="F3" s="96">
        <f>一覧!G36</f>
        <v>18405</v>
      </c>
      <c r="G3" s="216" t="str">
        <f>一覧!H36</f>
        <v>THAPA SHREES HIMA</v>
      </c>
      <c r="H3" s="216"/>
      <c r="I3" s="217" t="str">
        <f>一覧!I36</f>
        <v>タパ　スレス　ヒマ</v>
      </c>
      <c r="J3" s="219"/>
      <c r="K3" s="97">
        <f>一覧!N36</f>
        <v>0</v>
      </c>
      <c r="L3" s="97">
        <f>一覧!M36</f>
        <v>0</v>
      </c>
      <c r="M3" s="97">
        <f>一覧!N36</f>
        <v>0</v>
      </c>
      <c r="N3" s="217">
        <f>一覧!O36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一覧!P36</f>
        <v>0</v>
      </c>
      <c r="I4" s="202"/>
      <c r="J4" s="120" t="s">
        <v>94</v>
      </c>
      <c r="K4" s="130" t="str">
        <f>一覧!Q36</f>
        <v>－</v>
      </c>
      <c r="L4" s="129" t="s">
        <v>16</v>
      </c>
      <c r="M4" s="203" t="str">
        <f>一覧!J36</f>
        <v>国際情報ビジネス</v>
      </c>
      <c r="N4" s="204"/>
      <c r="O4" s="131">
        <f>一覧!K36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PM</v>
      </c>
      <c r="E3" s="96" t="str">
        <f>一覧!F37</f>
        <v>植田</v>
      </c>
      <c r="F3" s="96">
        <f>一覧!G37</f>
        <v>18530</v>
      </c>
      <c r="G3" s="216" t="str">
        <f>一覧!H37</f>
        <v>PADHYE JIVKALA</v>
      </c>
      <c r="H3" s="216"/>
      <c r="I3" s="217" t="str">
        <f>一覧!I37</f>
        <v>パディヤ　ジブカラ</v>
      </c>
      <c r="J3" s="219"/>
      <c r="K3" s="115">
        <f>一覧!L37</f>
        <v>0</v>
      </c>
      <c r="L3" s="97">
        <f>一覧!M37</f>
        <v>0</v>
      </c>
      <c r="M3" s="97">
        <f>一覧!N37</f>
        <v>0</v>
      </c>
      <c r="N3" s="217">
        <f>一覧!O37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一覧!P37</f>
        <v>0</v>
      </c>
      <c r="I4" s="202"/>
      <c r="J4" s="120" t="s">
        <v>94</v>
      </c>
      <c r="K4" s="130" t="str">
        <f>一覧!Q37</f>
        <v>－</v>
      </c>
      <c r="L4" s="129" t="s">
        <v>16</v>
      </c>
      <c r="M4" s="203" t="str">
        <f>一覧!J37</f>
        <v>国際情報ビジネス</v>
      </c>
      <c r="N4" s="204"/>
      <c r="O4" s="131">
        <f>一覧!K37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PM</v>
      </c>
      <c r="E3" s="96" t="str">
        <f>一覧!F38</f>
        <v>植田</v>
      </c>
      <c r="F3" s="96">
        <f>一覧!G38</f>
        <v>18607</v>
      </c>
      <c r="G3" s="216" t="str">
        <f>一覧!H38</f>
        <v>LIYANAGE SACHIRA PROMUDITH PERERA</v>
      </c>
      <c r="H3" s="216"/>
      <c r="I3" s="217" t="str">
        <f>一覧!I38</f>
        <v>リヤナゲ　サチラ　プロムテ　ペレラ</v>
      </c>
      <c r="J3" s="219"/>
      <c r="K3" s="115">
        <f>一覧!L38</f>
        <v>0</v>
      </c>
      <c r="L3" s="97">
        <f>一覧!M38</f>
        <v>0</v>
      </c>
      <c r="M3" s="97">
        <f>一覧!N38</f>
        <v>0</v>
      </c>
      <c r="N3" s="217">
        <f>一覧!O38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一覧!P38</f>
        <v>0</v>
      </c>
      <c r="I4" s="202"/>
      <c r="J4" s="120" t="s">
        <v>94</v>
      </c>
      <c r="K4" s="130" t="str">
        <f>一覧!Q38</f>
        <v>－</v>
      </c>
      <c r="L4" s="129" t="s">
        <v>16</v>
      </c>
      <c r="M4" s="203" t="str">
        <f>一覧!J38</f>
        <v>国際情報ビジネス</v>
      </c>
      <c r="N4" s="204"/>
      <c r="O4" s="131">
        <f>一覧!K38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16">
        <f>一覧!H39</f>
        <v>0</v>
      </c>
      <c r="H3" s="216"/>
      <c r="I3" s="217">
        <f>一覧!I39</f>
        <v>0</v>
      </c>
      <c r="J3" s="219"/>
      <c r="K3" s="115">
        <f>一覧!L39</f>
        <v>0</v>
      </c>
      <c r="L3" s="97">
        <f>一覧!M39</f>
        <v>0</v>
      </c>
      <c r="M3" s="97">
        <f>一覧!N39</f>
        <v>0</v>
      </c>
      <c r="N3" s="217">
        <f>一覧!O39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一覧!P39</f>
        <v>0</v>
      </c>
      <c r="I4" s="202"/>
      <c r="J4" s="120" t="s">
        <v>94</v>
      </c>
      <c r="K4" s="130">
        <f>一覧!Q39</f>
        <v>0</v>
      </c>
      <c r="L4" s="129" t="s">
        <v>16</v>
      </c>
      <c r="M4" s="203">
        <f>一覧!J39</f>
        <v>0</v>
      </c>
      <c r="N4" s="204"/>
      <c r="O4" s="131">
        <f>一覧!K39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16">
        <f>一覧!H40</f>
        <v>0</v>
      </c>
      <c r="H3" s="216"/>
      <c r="I3" s="217">
        <f>一覧!I40</f>
        <v>0</v>
      </c>
      <c r="J3" s="219"/>
      <c r="K3" s="115">
        <f>一覧!L40</f>
        <v>0</v>
      </c>
      <c r="L3" s="97">
        <f>一覧!M40</f>
        <v>0</v>
      </c>
      <c r="M3" s="97">
        <f>一覧!N40</f>
        <v>0</v>
      </c>
      <c r="N3" s="217">
        <f>一覧!O40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一覧!P40</f>
        <v>0</v>
      </c>
      <c r="I4" s="202"/>
      <c r="J4" s="120" t="s">
        <v>94</v>
      </c>
      <c r="K4" s="130">
        <f>一覧!Q40</f>
        <v>0</v>
      </c>
      <c r="L4" s="129" t="s">
        <v>16</v>
      </c>
      <c r="M4" s="203">
        <f>一覧!J40</f>
        <v>0</v>
      </c>
      <c r="N4" s="204"/>
      <c r="O4" s="131">
        <f>一覧!K40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16" t="str">
        <f>一覧!H5</f>
        <v>CHHETRI RASIK</v>
      </c>
      <c r="H3" s="216"/>
      <c r="I3" s="216" t="str">
        <f>一覧!I5</f>
        <v>チェトリ　ラシク</v>
      </c>
      <c r="J3" s="216"/>
      <c r="K3" s="115">
        <f>一覧!L5</f>
        <v>0</v>
      </c>
      <c r="L3" s="97">
        <f>一覧!M5</f>
        <v>0</v>
      </c>
      <c r="M3" s="97">
        <f>一覧!N5</f>
        <v>0</v>
      </c>
      <c r="N3" s="217" t="str">
        <f>一覧!J5</f>
        <v>キャリア形成学科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一覧!P5</f>
        <v>0</v>
      </c>
      <c r="I4" s="202"/>
      <c r="J4" s="120" t="s">
        <v>94</v>
      </c>
      <c r="K4" s="173" t="str">
        <f>一覧!Q5</f>
        <v>－</v>
      </c>
      <c r="L4" s="129" t="s">
        <v>16</v>
      </c>
      <c r="M4" s="203" t="str">
        <f>一覧!J5</f>
        <v>キャリア形成学科</v>
      </c>
      <c r="N4" s="204"/>
      <c r="O4" s="131">
        <f>一覧!K5</f>
        <v>0</v>
      </c>
    </row>
    <row r="5" spans="1:20" ht="13.5" customHeight="1">
      <c r="A5" s="222" t="s">
        <v>60</v>
      </c>
      <c r="B5" s="45" t="s">
        <v>45</v>
      </c>
      <c r="C5" s="225"/>
      <c r="D5" s="226"/>
      <c r="E5" s="226"/>
      <c r="F5" s="227"/>
      <c r="G5" s="45" t="s">
        <v>54</v>
      </c>
      <c r="H5" s="228"/>
      <c r="I5" s="228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>
      <c r="A6" s="223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45" t="s">
        <v>45</v>
      </c>
      <c r="C11" s="225"/>
      <c r="D11" s="226"/>
      <c r="E11" s="226"/>
      <c r="F11" s="227"/>
      <c r="G11" s="45" t="s">
        <v>54</v>
      </c>
      <c r="H11" s="280"/>
      <c r="I11" s="281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>
      <c r="A12" s="223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45" t="s">
        <v>45</v>
      </c>
      <c r="C17" s="225"/>
      <c r="D17" s="226"/>
      <c r="E17" s="226"/>
      <c r="F17" s="227"/>
      <c r="G17" s="45" t="s">
        <v>54</v>
      </c>
      <c r="H17" s="280"/>
      <c r="I17" s="281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>
      <c r="A18" s="223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43</v>
      </c>
      <c r="B25" s="196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74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71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85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43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27" t="s">
        <v>15</v>
      </c>
      <c r="B51" s="42" t="s">
        <v>12</v>
      </c>
    </row>
    <row r="52" spans="1:12">
      <c r="A52" s="4">
        <v>1</v>
      </c>
      <c r="B52" s="23"/>
    </row>
  </sheetData>
  <mergeCells count="86"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J18:S18"/>
    <mergeCell ref="J19:S22"/>
    <mergeCell ref="A17:A22"/>
    <mergeCell ref="C17:F17"/>
    <mergeCell ref="H17:I17"/>
    <mergeCell ref="H11:I11"/>
    <mergeCell ref="J12:S12"/>
    <mergeCell ref="J13:S16"/>
    <mergeCell ref="A5:A10"/>
    <mergeCell ref="C5:F5"/>
    <mergeCell ref="H5:I5"/>
    <mergeCell ref="J6:S6"/>
    <mergeCell ref="J7:S10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I29:K29"/>
    <mergeCell ref="F29:H29"/>
    <mergeCell ref="E33:E35"/>
    <mergeCell ref="L33:L35"/>
    <mergeCell ref="E36:E38"/>
    <mergeCell ref="L36:L38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16">
        <f>一覧!H41</f>
        <v>0</v>
      </c>
      <c r="H3" s="216"/>
      <c r="I3" s="217">
        <f>一覧!I41</f>
        <v>0</v>
      </c>
      <c r="J3" s="219"/>
      <c r="K3" s="115">
        <f>一覧!L41</f>
        <v>0</v>
      </c>
      <c r="L3" s="97">
        <f>一覧!M41</f>
        <v>0</v>
      </c>
      <c r="M3" s="97">
        <f>一覧!N41</f>
        <v>0</v>
      </c>
      <c r="N3" s="217">
        <f>一覧!O41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一覧!P41</f>
        <v>0</v>
      </c>
      <c r="I4" s="202"/>
      <c r="J4" s="120" t="s">
        <v>94</v>
      </c>
      <c r="K4" s="130">
        <f>一覧!Q41</f>
        <v>0</v>
      </c>
      <c r="L4" s="129" t="s">
        <v>16</v>
      </c>
      <c r="M4" s="203">
        <f>一覧!J41</f>
        <v>0</v>
      </c>
      <c r="N4" s="204"/>
      <c r="O4" s="131">
        <f>一覧!K41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16">
        <f>一覧!H42</f>
        <v>0</v>
      </c>
      <c r="H3" s="216"/>
      <c r="I3" s="217">
        <f>一覧!I42</f>
        <v>0</v>
      </c>
      <c r="J3" s="219"/>
      <c r="K3" s="115">
        <f>一覧!L42</f>
        <v>0</v>
      </c>
      <c r="L3" s="97">
        <f>一覧!M42</f>
        <v>0</v>
      </c>
      <c r="M3" s="97">
        <f>一覧!N42</f>
        <v>0</v>
      </c>
      <c r="N3" s="217">
        <f>一覧!O42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一覧!P42</f>
        <v>0</v>
      </c>
      <c r="I4" s="202"/>
      <c r="J4" s="120" t="s">
        <v>94</v>
      </c>
      <c r="K4" s="130">
        <f>一覧!Q42</f>
        <v>0</v>
      </c>
      <c r="L4" s="129" t="s">
        <v>16</v>
      </c>
      <c r="M4" s="203">
        <f>一覧!J42</f>
        <v>0</v>
      </c>
      <c r="N4" s="204"/>
      <c r="O4" s="131">
        <f>一覧!K42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16">
        <f>一覧!H43</f>
        <v>0</v>
      </c>
      <c r="H3" s="216"/>
      <c r="I3" s="217">
        <f>一覧!I43</f>
        <v>0</v>
      </c>
      <c r="J3" s="219"/>
      <c r="K3" s="115">
        <f>一覧!L43</f>
        <v>0</v>
      </c>
      <c r="L3" s="97">
        <f>一覧!M43</f>
        <v>0</v>
      </c>
      <c r="M3" s="97">
        <f>一覧!N43</f>
        <v>0</v>
      </c>
      <c r="N3" s="217">
        <f>一覧!O43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一覧!P43</f>
        <v>0</v>
      </c>
      <c r="I4" s="202"/>
      <c r="J4" s="120" t="s">
        <v>94</v>
      </c>
      <c r="K4" s="130">
        <f>一覧!Q43</f>
        <v>0</v>
      </c>
      <c r="L4" s="129" t="s">
        <v>16</v>
      </c>
      <c r="M4" s="203">
        <f>一覧!J43</f>
        <v>0</v>
      </c>
      <c r="N4" s="204"/>
      <c r="O4" s="131">
        <f>一覧!K43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16">
        <f>一覧!H44</f>
        <v>0</v>
      </c>
      <c r="H3" s="216"/>
      <c r="I3" s="217">
        <f>一覧!I44</f>
        <v>0</v>
      </c>
      <c r="J3" s="219"/>
      <c r="K3" s="115">
        <f>一覧!L44</f>
        <v>0</v>
      </c>
      <c r="L3" s="97">
        <f>一覧!M44</f>
        <v>0</v>
      </c>
      <c r="M3" s="97">
        <f>一覧!N44</f>
        <v>0</v>
      </c>
      <c r="N3" s="217">
        <f>一覧!O44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一覧!P44</f>
        <v>0</v>
      </c>
      <c r="I4" s="202"/>
      <c r="J4" s="120" t="s">
        <v>94</v>
      </c>
      <c r="K4" s="130">
        <f>一覧!Q44</f>
        <v>0</v>
      </c>
      <c r="L4" s="129" t="s">
        <v>16</v>
      </c>
      <c r="M4" s="203">
        <f>一覧!J44</f>
        <v>0</v>
      </c>
      <c r="N4" s="204"/>
      <c r="O4" s="131">
        <f>一覧!K44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16">
        <f>一覧!H45</f>
        <v>0</v>
      </c>
      <c r="H3" s="216"/>
      <c r="I3" s="216">
        <f>一覧!I45</f>
        <v>0</v>
      </c>
      <c r="J3" s="216"/>
      <c r="K3" s="115">
        <f>一覧!L45</f>
        <v>0</v>
      </c>
      <c r="L3" s="97">
        <f>一覧!M45</f>
        <v>0</v>
      </c>
      <c r="M3" s="97">
        <f>一覧!N45</f>
        <v>0</v>
      </c>
      <c r="N3" s="217">
        <f>一覧!O45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一覧!P45</f>
        <v>0</v>
      </c>
      <c r="I4" s="202"/>
      <c r="J4" s="120" t="s">
        <v>94</v>
      </c>
      <c r="K4" s="130">
        <f>一覧!Q45</f>
        <v>0</v>
      </c>
      <c r="L4" s="129" t="s">
        <v>16</v>
      </c>
      <c r="M4" s="203">
        <f>一覧!J45</f>
        <v>0</v>
      </c>
      <c r="N4" s="204"/>
      <c r="O4" s="134">
        <f>一覧!K45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16">
        <f>一覧!H46</f>
        <v>0</v>
      </c>
      <c r="H3" s="216"/>
      <c r="I3" s="216">
        <f>一覧!I46</f>
        <v>0</v>
      </c>
      <c r="J3" s="216"/>
      <c r="K3" s="115">
        <f>一覧!L46</f>
        <v>0</v>
      </c>
      <c r="L3" s="97">
        <f>一覧!M46</f>
        <v>0</v>
      </c>
      <c r="M3" s="97">
        <f>一覧!N46</f>
        <v>0</v>
      </c>
      <c r="N3" s="217">
        <f>一覧!O46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一覧!P46</f>
        <v>0</v>
      </c>
      <c r="I4" s="202"/>
      <c r="J4" s="120" t="s">
        <v>94</v>
      </c>
      <c r="K4" s="130">
        <f>一覧!Q46</f>
        <v>0</v>
      </c>
      <c r="L4" s="129" t="s">
        <v>16</v>
      </c>
      <c r="M4" s="203">
        <f>一覧!J46</f>
        <v>0</v>
      </c>
      <c r="N4" s="204"/>
      <c r="O4" s="134">
        <f>一覧!K46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16">
        <f>一覧!H47</f>
        <v>0</v>
      </c>
      <c r="H3" s="216"/>
      <c r="I3" s="216">
        <f>一覧!I47</f>
        <v>0</v>
      </c>
      <c r="J3" s="216"/>
      <c r="K3" s="115">
        <f>一覧!L47</f>
        <v>0</v>
      </c>
      <c r="L3" s="97">
        <f>一覧!M47</f>
        <v>0</v>
      </c>
      <c r="M3" s="97">
        <f>一覧!N47</f>
        <v>0</v>
      </c>
      <c r="N3" s="217">
        <f>一覧!O47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一覧!P47</f>
        <v>0</v>
      </c>
      <c r="I4" s="202"/>
      <c r="J4" s="120" t="s">
        <v>94</v>
      </c>
      <c r="K4" s="130">
        <f>一覧!Q47</f>
        <v>0</v>
      </c>
      <c r="L4" s="129" t="s">
        <v>16</v>
      </c>
      <c r="M4" s="203">
        <f>一覧!J47</f>
        <v>0</v>
      </c>
      <c r="N4" s="204"/>
      <c r="O4" s="134">
        <f>一覧!K47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16">
        <f>一覧!H48</f>
        <v>0</v>
      </c>
      <c r="H3" s="216"/>
      <c r="I3" s="216">
        <f>一覧!I48</f>
        <v>0</v>
      </c>
      <c r="J3" s="216"/>
      <c r="K3" s="115">
        <f>一覧!L48</f>
        <v>0</v>
      </c>
      <c r="L3" s="97">
        <f>一覧!M48</f>
        <v>0</v>
      </c>
      <c r="M3" s="97">
        <f>一覧!N48</f>
        <v>0</v>
      </c>
      <c r="N3" s="217">
        <f>一覧!O48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一覧!P48</f>
        <v>0</v>
      </c>
      <c r="I4" s="202"/>
      <c r="J4" s="120" t="s">
        <v>94</v>
      </c>
      <c r="K4" s="130">
        <f>一覧!Q48</f>
        <v>0</v>
      </c>
      <c r="L4" s="129" t="s">
        <v>16</v>
      </c>
      <c r="M4" s="203">
        <f>一覧!J48</f>
        <v>0</v>
      </c>
      <c r="N4" s="204"/>
      <c r="O4" s="134">
        <f>一覧!K48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16">
        <f>一覧!H49</f>
        <v>0</v>
      </c>
      <c r="H3" s="216"/>
      <c r="I3" s="216">
        <f>一覧!I49</f>
        <v>0</v>
      </c>
      <c r="J3" s="216"/>
      <c r="K3" s="115">
        <f>一覧!L49</f>
        <v>0</v>
      </c>
      <c r="L3" s="97">
        <f>一覧!M49</f>
        <v>0</v>
      </c>
      <c r="M3" s="97">
        <f>一覧!N49</f>
        <v>0</v>
      </c>
      <c r="N3" s="217">
        <f>一覧!O49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一覧!P49</f>
        <v>0</v>
      </c>
      <c r="I4" s="202"/>
      <c r="J4" s="120" t="s">
        <v>94</v>
      </c>
      <c r="K4" s="130">
        <f>一覧!Q49</f>
        <v>0</v>
      </c>
      <c r="L4" s="129" t="s">
        <v>16</v>
      </c>
      <c r="M4" s="203">
        <f>一覧!J49</f>
        <v>0</v>
      </c>
      <c r="N4" s="204"/>
      <c r="O4" s="134">
        <f>一覧!K49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16">
        <f>一覧!H50</f>
        <v>0</v>
      </c>
      <c r="H3" s="216"/>
      <c r="I3" s="216">
        <f>一覧!I50</f>
        <v>0</v>
      </c>
      <c r="J3" s="216"/>
      <c r="K3" s="115">
        <f>一覧!L50</f>
        <v>0</v>
      </c>
      <c r="L3" s="97">
        <f>一覧!M50</f>
        <v>0</v>
      </c>
      <c r="M3" s="97">
        <f>一覧!N50</f>
        <v>0</v>
      </c>
      <c r="N3" s="217">
        <f>一覧!O50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61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92</v>
      </c>
      <c r="H4" s="201">
        <f>一覧!P50</f>
        <v>0</v>
      </c>
      <c r="I4" s="202"/>
      <c r="J4" s="120" t="s">
        <v>94</v>
      </c>
      <c r="K4" s="130">
        <f>一覧!Q50</f>
        <v>0</v>
      </c>
      <c r="L4" s="129" t="s">
        <v>16</v>
      </c>
      <c r="M4" s="203">
        <f>一覧!J50</f>
        <v>0</v>
      </c>
      <c r="N4" s="204"/>
      <c r="O4" s="134">
        <f>一覧!K50</f>
        <v>0</v>
      </c>
    </row>
    <row r="5" spans="1:20" ht="13.5" customHeight="1">
      <c r="A5" s="222" t="s">
        <v>60</v>
      </c>
      <c r="B5" s="135" t="s">
        <v>45</v>
      </c>
      <c r="C5" s="225"/>
      <c r="D5" s="226"/>
      <c r="E5" s="226"/>
      <c r="F5" s="227"/>
      <c r="G5" s="135" t="s">
        <v>54</v>
      </c>
      <c r="H5" s="228"/>
      <c r="I5" s="228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23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89</v>
      </c>
      <c r="B11" s="135" t="s">
        <v>45</v>
      </c>
      <c r="C11" s="225"/>
      <c r="D11" s="226"/>
      <c r="E11" s="226"/>
      <c r="F11" s="227"/>
      <c r="G11" s="135" t="s">
        <v>54</v>
      </c>
      <c r="H11" s="228"/>
      <c r="I11" s="228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23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135" t="s">
        <v>45</v>
      </c>
      <c r="C17" s="225"/>
      <c r="D17" s="226"/>
      <c r="E17" s="226"/>
      <c r="F17" s="227"/>
      <c r="G17" s="135" t="s">
        <v>54</v>
      </c>
      <c r="H17" s="228"/>
      <c r="I17" s="228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23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139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83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77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PM</v>
      </c>
      <c r="E3" s="96" t="str">
        <f>一覧!F6</f>
        <v>植田</v>
      </c>
      <c r="F3" s="96">
        <f>一覧!G6</f>
        <v>18311</v>
      </c>
      <c r="G3" s="216" t="str">
        <f>一覧!H6</f>
        <v>KARKI SAJINA</v>
      </c>
      <c r="H3" s="216"/>
      <c r="I3" s="217" t="str">
        <f>一覧!I6</f>
        <v>カルキ　サジナ</v>
      </c>
      <c r="J3" s="219"/>
      <c r="K3" s="115">
        <f>一覧!L6</f>
        <v>0</v>
      </c>
      <c r="L3" s="97">
        <f>一覧!M6</f>
        <v>0</v>
      </c>
      <c r="M3" s="97">
        <f>一覧!N6</f>
        <v>0</v>
      </c>
      <c r="N3" s="217">
        <f>一覧!O6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一覧!P6</f>
        <v>0</v>
      </c>
      <c r="I4" s="202"/>
      <c r="J4" s="120" t="s">
        <v>94</v>
      </c>
      <c r="K4" s="130" t="str">
        <f>一覧!Q6</f>
        <v>－</v>
      </c>
      <c r="L4" s="129" t="s">
        <v>16</v>
      </c>
      <c r="M4" s="203" t="str">
        <f>一覧!J6</f>
        <v>キャリア形成学科</v>
      </c>
      <c r="N4" s="204"/>
      <c r="O4" s="131">
        <f>一覧!K6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view="pageBreakPreview" topLeftCell="A22" zoomScale="60" zoomScaleNormal="100" workbookViewId="0">
      <selection activeCell="C46" sqref="C46:H46"/>
    </sheetView>
  </sheetViews>
  <sheetFormatPr defaultRowHeight="13.5"/>
  <cols>
    <col min="1" max="1" width="5.125" customWidth="1"/>
    <col min="2" max="2" width="11.875" customWidth="1"/>
    <col min="3" max="3" width="17.25" customWidth="1"/>
    <col min="4" max="4" width="9.875" customWidth="1"/>
    <col min="6" max="6" width="1.75" customWidth="1"/>
    <col min="7" max="7" width="23.75" customWidth="1"/>
  </cols>
  <sheetData>
    <row r="1" spans="1:8">
      <c r="A1" s="305" t="s">
        <v>210</v>
      </c>
      <c r="B1" s="305" t="s">
        <v>211</v>
      </c>
      <c r="C1" s="306" t="s">
        <v>212</v>
      </c>
      <c r="D1" s="306" t="s">
        <v>65</v>
      </c>
      <c r="E1" s="303" t="s">
        <v>213</v>
      </c>
      <c r="F1" s="300"/>
      <c r="G1" s="307" t="s">
        <v>214</v>
      </c>
      <c r="H1" s="300"/>
    </row>
    <row r="2" spans="1:8">
      <c r="A2" s="305">
        <v>1</v>
      </c>
      <c r="B2" s="308">
        <v>43789</v>
      </c>
      <c r="C2" s="305" t="s">
        <v>94</v>
      </c>
      <c r="D2" s="309">
        <v>43789</v>
      </c>
      <c r="E2" s="303">
        <v>3</v>
      </c>
      <c r="F2" s="300"/>
      <c r="G2" s="299">
        <v>84</v>
      </c>
      <c r="H2" s="300"/>
    </row>
    <row r="3" spans="1:8">
      <c r="A3" s="305"/>
      <c r="B3" s="308">
        <v>43790</v>
      </c>
      <c r="C3" s="308" t="s">
        <v>94</v>
      </c>
      <c r="D3" s="309">
        <v>43790</v>
      </c>
      <c r="E3" s="310">
        <v>3</v>
      </c>
      <c r="F3" s="300"/>
      <c r="G3" s="299"/>
      <c r="H3" s="300"/>
    </row>
    <row r="4" spans="1:8">
      <c r="A4" s="311"/>
      <c r="B4" s="308">
        <v>43791</v>
      </c>
      <c r="C4" s="305" t="s">
        <v>94</v>
      </c>
      <c r="D4" s="309">
        <v>43791</v>
      </c>
      <c r="E4" s="310">
        <v>3</v>
      </c>
      <c r="F4" s="300"/>
      <c r="G4" s="299"/>
      <c r="H4" s="300"/>
    </row>
    <row r="5" spans="1:8">
      <c r="A5" s="311"/>
      <c r="B5" s="308">
        <v>43794</v>
      </c>
      <c r="C5" s="305" t="s">
        <v>94</v>
      </c>
      <c r="D5" s="309">
        <v>43794</v>
      </c>
      <c r="E5" s="310">
        <v>3</v>
      </c>
      <c r="F5" s="300"/>
      <c r="G5" s="300"/>
      <c r="H5" s="300"/>
    </row>
    <row r="6" spans="1:8">
      <c r="A6" s="311"/>
      <c r="B6" s="308">
        <v>43795</v>
      </c>
      <c r="C6" s="305" t="s">
        <v>94</v>
      </c>
      <c r="D6" s="309">
        <v>43795</v>
      </c>
      <c r="E6" s="312">
        <v>3</v>
      </c>
      <c r="F6" s="300"/>
      <c r="G6" s="300" t="s">
        <v>215</v>
      </c>
      <c r="H6" s="315">
        <v>84</v>
      </c>
    </row>
    <row r="7" spans="1:8">
      <c r="A7" s="311"/>
      <c r="B7" s="308">
        <v>43796</v>
      </c>
      <c r="C7" s="305" t="s">
        <v>94</v>
      </c>
      <c r="D7" s="309">
        <v>43796</v>
      </c>
      <c r="E7" s="310">
        <v>3</v>
      </c>
      <c r="F7" s="300"/>
      <c r="G7" s="300" t="s">
        <v>216</v>
      </c>
      <c r="H7" s="300"/>
    </row>
    <row r="8" spans="1:8">
      <c r="A8" s="311"/>
      <c r="B8" s="308">
        <v>43797</v>
      </c>
      <c r="C8" s="305" t="s">
        <v>217</v>
      </c>
      <c r="D8" s="309">
        <v>43797</v>
      </c>
      <c r="E8" s="312">
        <v>3</v>
      </c>
      <c r="F8" s="300"/>
      <c r="G8" s="300" t="s">
        <v>218</v>
      </c>
      <c r="H8" s="300"/>
    </row>
    <row r="9" spans="1:8">
      <c r="A9" s="311"/>
      <c r="B9" s="308">
        <v>43798</v>
      </c>
      <c r="C9" s="313" t="s">
        <v>217</v>
      </c>
      <c r="D9" s="309">
        <v>43798</v>
      </c>
      <c r="E9" s="310">
        <v>3</v>
      </c>
      <c r="F9" s="300"/>
      <c r="G9" s="300"/>
      <c r="H9" s="300"/>
    </row>
    <row r="10" spans="1:8">
      <c r="A10" s="311"/>
      <c r="B10" s="308">
        <v>43801</v>
      </c>
      <c r="C10" s="313" t="s">
        <v>217</v>
      </c>
      <c r="D10" s="309">
        <v>43801</v>
      </c>
      <c r="E10" s="310">
        <v>3</v>
      </c>
      <c r="F10" s="300"/>
      <c r="G10" s="300"/>
      <c r="H10" s="300"/>
    </row>
    <row r="11" spans="1:8">
      <c r="A11" s="311"/>
      <c r="B11" s="308">
        <v>43802</v>
      </c>
      <c r="C11" s="313" t="s">
        <v>219</v>
      </c>
      <c r="D11" s="309">
        <v>43802</v>
      </c>
      <c r="E11" s="310">
        <v>2</v>
      </c>
      <c r="F11" s="300"/>
      <c r="G11" s="300"/>
      <c r="H11" s="300"/>
    </row>
    <row r="12" spans="1:8">
      <c r="A12" s="311"/>
      <c r="B12" s="308">
        <v>43803</v>
      </c>
      <c r="C12" s="313" t="s">
        <v>219</v>
      </c>
      <c r="D12" s="309">
        <v>43803</v>
      </c>
      <c r="E12" s="310">
        <v>2</v>
      </c>
      <c r="F12" s="300"/>
      <c r="G12" s="300" t="s">
        <v>220</v>
      </c>
      <c r="H12" s="300"/>
    </row>
    <row r="13" spans="1:8">
      <c r="A13" s="311"/>
      <c r="B13" s="308">
        <v>43804</v>
      </c>
      <c r="C13" s="313" t="s">
        <v>219</v>
      </c>
      <c r="D13" s="309">
        <v>43804</v>
      </c>
      <c r="E13" s="310">
        <v>2</v>
      </c>
      <c r="F13" s="300"/>
      <c r="G13" s="300" t="s">
        <v>221</v>
      </c>
      <c r="H13" s="302">
        <v>18</v>
      </c>
    </row>
    <row r="14" spans="1:8">
      <c r="A14" s="305"/>
      <c r="B14" s="308">
        <v>43805</v>
      </c>
      <c r="C14" s="313" t="s">
        <v>219</v>
      </c>
      <c r="D14" s="309">
        <v>43805</v>
      </c>
      <c r="E14" s="310">
        <v>2</v>
      </c>
      <c r="F14" s="300"/>
      <c r="G14" s="300" t="s">
        <v>217</v>
      </c>
      <c r="H14" s="302">
        <v>9</v>
      </c>
    </row>
    <row r="15" spans="1:8">
      <c r="A15" s="305"/>
      <c r="B15" s="308">
        <v>43808</v>
      </c>
      <c r="C15" s="313" t="s">
        <v>219</v>
      </c>
      <c r="D15" s="309">
        <v>43808</v>
      </c>
      <c r="E15" s="310">
        <v>2</v>
      </c>
      <c r="F15" s="300"/>
      <c r="G15" s="300" t="s">
        <v>219</v>
      </c>
      <c r="H15" s="302">
        <v>10</v>
      </c>
    </row>
    <row r="16" spans="1:8">
      <c r="A16" s="305"/>
      <c r="B16" s="308">
        <v>43809</v>
      </c>
      <c r="C16" s="313" t="s">
        <v>219</v>
      </c>
      <c r="D16" s="309">
        <v>43809</v>
      </c>
      <c r="E16" s="310">
        <v>2</v>
      </c>
      <c r="F16" s="300"/>
      <c r="G16" s="300" t="s">
        <v>222</v>
      </c>
      <c r="H16" s="302">
        <v>4</v>
      </c>
    </row>
    <row r="17" spans="1:8">
      <c r="A17" s="305"/>
      <c r="B17" s="308">
        <v>43810</v>
      </c>
      <c r="C17" s="313" t="s">
        <v>222</v>
      </c>
      <c r="D17" s="309">
        <v>43810</v>
      </c>
      <c r="E17" s="310">
        <v>2</v>
      </c>
      <c r="F17" s="300"/>
      <c r="G17" s="300" t="s">
        <v>223</v>
      </c>
      <c r="H17" s="302">
        <v>4</v>
      </c>
    </row>
    <row r="18" spans="1:8">
      <c r="A18" s="305"/>
      <c r="B18" s="308">
        <v>43811</v>
      </c>
      <c r="C18" s="313" t="s">
        <v>222</v>
      </c>
      <c r="D18" s="309">
        <v>43811</v>
      </c>
      <c r="E18" s="310">
        <v>2</v>
      </c>
      <c r="F18" s="300"/>
      <c r="G18" s="300" t="s">
        <v>224</v>
      </c>
      <c r="H18" s="302">
        <v>13</v>
      </c>
    </row>
    <row r="19" spans="1:8">
      <c r="A19" s="305"/>
      <c r="B19" s="308">
        <v>43812</v>
      </c>
      <c r="C19" s="313" t="s">
        <v>222</v>
      </c>
      <c r="D19" s="309">
        <v>43812</v>
      </c>
      <c r="E19" s="310">
        <v>2</v>
      </c>
      <c r="F19" s="300"/>
      <c r="G19" s="300"/>
      <c r="H19" s="302"/>
    </row>
    <row r="20" spans="1:8">
      <c r="A20" s="305"/>
      <c r="B20" s="308">
        <v>43815</v>
      </c>
      <c r="C20" s="305" t="s">
        <v>222</v>
      </c>
      <c r="D20" s="309">
        <v>43815</v>
      </c>
      <c r="E20" s="310">
        <v>2</v>
      </c>
      <c r="F20" s="300"/>
      <c r="G20" s="300" t="s">
        <v>225</v>
      </c>
      <c r="H20" s="300">
        <v>212</v>
      </c>
    </row>
    <row r="21" spans="1:8">
      <c r="A21" s="305"/>
      <c r="B21" s="308">
        <v>43816</v>
      </c>
      <c r="C21" s="305" t="s">
        <v>222</v>
      </c>
      <c r="D21" s="309">
        <v>43816</v>
      </c>
      <c r="E21" s="310">
        <v>2</v>
      </c>
      <c r="F21" s="300"/>
      <c r="G21" s="300"/>
      <c r="H21" s="300"/>
    </row>
    <row r="22" spans="1:8">
      <c r="A22" s="305"/>
      <c r="B22" s="308">
        <v>43817</v>
      </c>
      <c r="C22" s="305" t="s">
        <v>222</v>
      </c>
      <c r="D22" s="309">
        <v>43817</v>
      </c>
      <c r="E22" s="310">
        <v>2</v>
      </c>
      <c r="F22" s="300"/>
      <c r="G22" s="300"/>
      <c r="H22" s="300"/>
    </row>
    <row r="23" spans="1:8">
      <c r="A23" s="305"/>
      <c r="B23" s="308">
        <v>43818</v>
      </c>
      <c r="C23" s="305" t="s">
        <v>222</v>
      </c>
      <c r="D23" s="309">
        <v>43818</v>
      </c>
      <c r="E23" s="310">
        <v>2</v>
      </c>
      <c r="F23" s="300"/>
      <c r="G23" s="300"/>
      <c r="H23" s="300"/>
    </row>
    <row r="24" spans="1:8">
      <c r="A24" s="305"/>
      <c r="B24" s="308">
        <v>43819</v>
      </c>
      <c r="C24" s="305" t="s">
        <v>226</v>
      </c>
      <c r="D24" s="309">
        <v>43819</v>
      </c>
      <c r="E24" s="310">
        <v>2</v>
      </c>
      <c r="F24" s="300"/>
      <c r="G24" s="300"/>
      <c r="H24" s="300"/>
    </row>
    <row r="25" spans="1:8">
      <c r="A25" s="305"/>
      <c r="B25" s="308">
        <v>43822</v>
      </c>
      <c r="C25" s="305" t="s">
        <v>226</v>
      </c>
      <c r="D25" s="309">
        <v>43822</v>
      </c>
      <c r="E25" s="310">
        <v>2</v>
      </c>
      <c r="F25" s="300"/>
      <c r="G25" s="300"/>
      <c r="H25" s="300"/>
    </row>
    <row r="26" spans="1:8">
      <c r="A26" s="305"/>
      <c r="B26" s="308">
        <v>43823</v>
      </c>
      <c r="C26" s="305" t="s">
        <v>226</v>
      </c>
      <c r="D26" s="309">
        <v>43823</v>
      </c>
      <c r="E26" s="310">
        <v>2</v>
      </c>
      <c r="F26" s="300"/>
      <c r="G26" s="300"/>
      <c r="H26" s="300"/>
    </row>
    <row r="27" spans="1:8">
      <c r="A27" s="305"/>
      <c r="B27" s="308">
        <v>43824</v>
      </c>
      <c r="C27" s="305" t="s">
        <v>226</v>
      </c>
      <c r="D27" s="309">
        <v>43824</v>
      </c>
      <c r="E27" s="303">
        <v>2</v>
      </c>
      <c r="F27" s="300"/>
      <c r="G27" s="300"/>
      <c r="H27" s="300"/>
    </row>
    <row r="28" spans="1:8">
      <c r="A28" s="305"/>
      <c r="B28" s="308">
        <v>43825</v>
      </c>
      <c r="C28" s="305" t="s">
        <v>226</v>
      </c>
      <c r="D28" s="309">
        <v>43825</v>
      </c>
      <c r="E28" s="303">
        <v>2</v>
      </c>
      <c r="F28" s="300"/>
      <c r="G28" s="300"/>
      <c r="H28" s="300"/>
    </row>
    <row r="29" spans="1:8">
      <c r="A29" s="305"/>
      <c r="B29" s="308">
        <v>43837</v>
      </c>
      <c r="C29" s="305" t="s">
        <v>226</v>
      </c>
      <c r="D29" s="309">
        <v>43837</v>
      </c>
      <c r="E29" s="303">
        <v>2</v>
      </c>
      <c r="F29" s="300"/>
      <c r="G29" s="300"/>
      <c r="H29" s="300"/>
    </row>
    <row r="30" spans="1:8">
      <c r="A30" s="305"/>
      <c r="B30" s="308">
        <v>43838</v>
      </c>
      <c r="C30" s="305" t="s">
        <v>226</v>
      </c>
      <c r="D30" s="309">
        <v>43838</v>
      </c>
      <c r="E30" s="303">
        <v>3</v>
      </c>
      <c r="F30" s="300"/>
      <c r="G30" s="300"/>
      <c r="H30" s="300"/>
    </row>
    <row r="31" spans="1:8">
      <c r="A31" s="305"/>
      <c r="B31" s="308">
        <v>43839</v>
      </c>
      <c r="C31" s="305" t="s">
        <v>226</v>
      </c>
      <c r="D31" s="309">
        <v>43839</v>
      </c>
      <c r="E31" s="303">
        <v>3</v>
      </c>
      <c r="F31" s="300"/>
      <c r="G31" s="300"/>
      <c r="H31" s="300"/>
    </row>
    <row r="32" spans="1:8">
      <c r="A32" s="305"/>
      <c r="B32" s="308">
        <v>43840</v>
      </c>
      <c r="C32" s="305" t="s">
        <v>224</v>
      </c>
      <c r="D32" s="309">
        <v>43840</v>
      </c>
      <c r="E32" s="303">
        <v>3</v>
      </c>
      <c r="F32" s="300"/>
      <c r="G32" s="300"/>
      <c r="H32" s="300"/>
    </row>
    <row r="33" spans="1:8">
      <c r="A33" s="305"/>
      <c r="B33" s="308">
        <v>43844</v>
      </c>
      <c r="C33" s="305" t="s">
        <v>224</v>
      </c>
      <c r="D33" s="309">
        <v>43844</v>
      </c>
      <c r="E33" s="303">
        <v>3</v>
      </c>
      <c r="F33" s="300"/>
      <c r="G33" s="300"/>
      <c r="H33" s="300"/>
    </row>
    <row r="34" spans="1:8">
      <c r="A34" s="305"/>
      <c r="B34" s="308">
        <v>43845</v>
      </c>
      <c r="C34" s="305" t="s">
        <v>224</v>
      </c>
      <c r="D34" s="309">
        <v>43845</v>
      </c>
      <c r="E34" s="303">
        <v>3</v>
      </c>
      <c r="F34" s="300"/>
      <c r="G34" s="300"/>
      <c r="H34" s="300"/>
    </row>
    <row r="35" spans="1:8">
      <c r="A35" s="305"/>
      <c r="B35" s="308">
        <v>43846</v>
      </c>
      <c r="C35" s="305" t="s">
        <v>224</v>
      </c>
      <c r="D35" s="309">
        <v>43846</v>
      </c>
      <c r="E35" s="303">
        <v>2</v>
      </c>
      <c r="F35" s="300"/>
      <c r="G35" s="300"/>
      <c r="H35" s="300"/>
    </row>
    <row r="36" spans="1:8">
      <c r="A36" s="305"/>
      <c r="B36" s="308">
        <v>43847</v>
      </c>
      <c r="C36" s="305" t="s">
        <v>224</v>
      </c>
      <c r="D36" s="309">
        <v>43847</v>
      </c>
      <c r="E36" s="303">
        <v>2</v>
      </c>
      <c r="F36" s="300"/>
      <c r="G36" s="300"/>
      <c r="H36" s="300"/>
    </row>
    <row r="37" spans="1:8">
      <c r="A37" s="305"/>
      <c r="B37" s="308"/>
      <c r="C37" s="305"/>
      <c r="D37" s="309">
        <v>0</v>
      </c>
      <c r="E37" s="303"/>
      <c r="F37" s="301"/>
      <c r="G37" s="300"/>
      <c r="H37" s="300"/>
    </row>
    <row r="38" spans="1:8">
      <c r="A38" s="305"/>
      <c r="B38" s="308"/>
      <c r="C38" s="305"/>
      <c r="D38" s="309">
        <v>0</v>
      </c>
      <c r="E38" s="303"/>
      <c r="F38" s="301"/>
      <c r="G38" s="300"/>
      <c r="H38" s="300"/>
    </row>
    <row r="39" spans="1:8">
      <c r="A39" s="304"/>
      <c r="B39" s="316"/>
      <c r="C39" s="304"/>
      <c r="D39" s="317"/>
      <c r="E39" s="318"/>
      <c r="F39" s="301"/>
      <c r="G39" s="300"/>
      <c r="H39" s="300"/>
    </row>
    <row r="40" spans="1:8">
      <c r="A40" s="314" t="s">
        <v>227</v>
      </c>
      <c r="B40" s="300"/>
      <c r="C40" s="300"/>
      <c r="D40" s="300"/>
      <c r="E40" s="300"/>
      <c r="F40" s="300"/>
      <c r="G40" s="300"/>
      <c r="H40" s="300"/>
    </row>
    <row r="41" spans="1:8" ht="27" customHeight="1">
      <c r="A41" s="319"/>
      <c r="B41" s="305" t="s">
        <v>94</v>
      </c>
      <c r="C41" s="298" t="s">
        <v>228</v>
      </c>
      <c r="D41" s="298"/>
      <c r="E41" s="298"/>
      <c r="F41" s="298"/>
      <c r="G41" s="298"/>
      <c r="H41" s="298"/>
    </row>
    <row r="42" spans="1:8" ht="50.1" customHeight="1">
      <c r="A42" s="319"/>
      <c r="B42" s="305" t="s">
        <v>217</v>
      </c>
      <c r="C42" s="298" t="s">
        <v>229</v>
      </c>
      <c r="D42" s="298"/>
      <c r="E42" s="298"/>
      <c r="F42" s="298"/>
      <c r="G42" s="298"/>
      <c r="H42" s="298"/>
    </row>
    <row r="43" spans="1:8" ht="27" customHeight="1">
      <c r="A43" s="319"/>
      <c r="B43" s="305" t="s">
        <v>219</v>
      </c>
      <c r="C43" s="298" t="s">
        <v>230</v>
      </c>
      <c r="D43" s="298"/>
      <c r="E43" s="298"/>
      <c r="F43" s="298"/>
      <c r="G43" s="298"/>
      <c r="H43" s="298"/>
    </row>
    <row r="44" spans="1:8" ht="27" customHeight="1">
      <c r="A44" s="319"/>
      <c r="B44" s="305" t="s">
        <v>222</v>
      </c>
      <c r="C44" s="298" t="s">
        <v>231</v>
      </c>
      <c r="D44" s="298"/>
      <c r="E44" s="298"/>
      <c r="F44" s="298"/>
      <c r="G44" s="298"/>
      <c r="H44" s="298"/>
    </row>
    <row r="45" spans="1:8" ht="27" customHeight="1">
      <c r="A45" s="319"/>
      <c r="B45" s="305" t="s">
        <v>226</v>
      </c>
      <c r="C45" s="298" t="s">
        <v>231</v>
      </c>
      <c r="D45" s="298"/>
      <c r="E45" s="298"/>
      <c r="F45" s="298"/>
      <c r="G45" s="298"/>
      <c r="H45" s="298"/>
    </row>
    <row r="46" spans="1:8" ht="50.1" customHeight="1">
      <c r="A46" s="319"/>
      <c r="B46" s="305" t="s">
        <v>224</v>
      </c>
      <c r="C46" s="298" t="s">
        <v>232</v>
      </c>
      <c r="D46" s="298"/>
      <c r="E46" s="298"/>
      <c r="F46" s="298"/>
      <c r="G46" s="298"/>
      <c r="H46" s="298"/>
    </row>
  </sheetData>
  <mergeCells count="7">
    <mergeCell ref="C45:H45"/>
    <mergeCell ref="C46:H46"/>
    <mergeCell ref="G2:G4"/>
    <mergeCell ref="C41:H41"/>
    <mergeCell ref="C42:H42"/>
    <mergeCell ref="C43:H43"/>
    <mergeCell ref="C44:H44"/>
  </mergeCells>
  <phoneticPr fontId="3"/>
  <pageMargins left="0.7" right="0.7" top="0.75" bottom="0.75" header="0.3" footer="0.3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PM</v>
      </c>
      <c r="E3" s="96" t="str">
        <f>一覧!F7</f>
        <v>植田</v>
      </c>
      <c r="F3" s="96">
        <f>一覧!G7</f>
        <v>18312</v>
      </c>
      <c r="G3" s="216" t="str">
        <f>一覧!H7</f>
        <v>NGUYEN VAN HOANG</v>
      </c>
      <c r="H3" s="216"/>
      <c r="I3" s="217" t="str">
        <f>一覧!I7</f>
        <v>グェン　バン　ホアン</v>
      </c>
      <c r="J3" s="219"/>
      <c r="K3" s="115">
        <f>一覧!L7</f>
        <v>0</v>
      </c>
      <c r="L3" s="97">
        <f>一覧!M7</f>
        <v>0</v>
      </c>
      <c r="M3" s="97">
        <f>一覧!N7</f>
        <v>0</v>
      </c>
      <c r="N3" s="217">
        <f>一覧!O7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20</v>
      </c>
      <c r="G4" s="120" t="s">
        <v>93</v>
      </c>
      <c r="H4" s="201">
        <f>一覧!P7</f>
        <v>0</v>
      </c>
      <c r="I4" s="202"/>
      <c r="J4" s="120" t="s">
        <v>94</v>
      </c>
      <c r="K4" s="130" t="str">
        <f>一覧!Q7</f>
        <v>－</v>
      </c>
      <c r="L4" s="129" t="s">
        <v>16</v>
      </c>
      <c r="M4" s="203" t="str">
        <f>一覧!J7</f>
        <v>キャリア形成学科</v>
      </c>
      <c r="N4" s="204"/>
      <c r="O4" s="131">
        <f>一覧!K7</f>
        <v>0</v>
      </c>
    </row>
    <row r="5" spans="1:20" ht="13.5" customHeight="1">
      <c r="A5" s="222" t="s">
        <v>60</v>
      </c>
      <c r="B5" s="90" t="s">
        <v>45</v>
      </c>
      <c r="C5" s="225" t="s">
        <v>104</v>
      </c>
      <c r="D5" s="226"/>
      <c r="E5" s="226"/>
      <c r="F5" s="227"/>
      <c r="G5" s="90" t="s">
        <v>54</v>
      </c>
      <c r="H5" s="228"/>
      <c r="I5" s="228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35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4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5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6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7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PM</v>
      </c>
      <c r="E3" s="96" t="str">
        <f>一覧!F8</f>
        <v>植田</v>
      </c>
      <c r="F3" s="96">
        <f>一覧!G8</f>
        <v>18319</v>
      </c>
      <c r="G3" s="216" t="str">
        <f>一覧!H8</f>
        <v>NGUYEN VAN DUC</v>
      </c>
      <c r="H3" s="216"/>
      <c r="I3" s="217" t="str">
        <f>一覧!I8</f>
        <v>グェン　ヴァン　ドゥック</v>
      </c>
      <c r="J3" s="219"/>
      <c r="K3" s="115">
        <f>一覧!L8</f>
        <v>0</v>
      </c>
      <c r="L3" s="97">
        <f>一覧!M8</f>
        <v>0</v>
      </c>
      <c r="M3" s="97">
        <f>一覧!N8</f>
        <v>0</v>
      </c>
      <c r="N3" s="217">
        <f>一覧!O8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一覧!P8</f>
        <v>0</v>
      </c>
      <c r="I4" s="202"/>
      <c r="J4" s="120" t="s">
        <v>94</v>
      </c>
      <c r="K4" s="130" t="str">
        <f>一覧!Q8</f>
        <v>－</v>
      </c>
      <c r="L4" s="129" t="s">
        <v>16</v>
      </c>
      <c r="M4" s="203" t="str">
        <f>一覧!J8</f>
        <v>キャリア形成学科</v>
      </c>
      <c r="N4" s="204"/>
      <c r="O4" s="131">
        <f>一覧!K8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PM</v>
      </c>
      <c r="E3" s="96" t="str">
        <f>一覧!F9</f>
        <v>植田</v>
      </c>
      <c r="F3" s="96">
        <f>一覧!G9</f>
        <v>18330</v>
      </c>
      <c r="G3" s="216" t="str">
        <f>一覧!H9</f>
        <v>DINH NGOC NAM</v>
      </c>
      <c r="H3" s="216"/>
      <c r="I3" s="217" t="str">
        <f>一覧!I9</f>
        <v>ディン　グック　ナム</v>
      </c>
      <c r="J3" s="219"/>
      <c r="K3" s="115">
        <f>一覧!L9</f>
        <v>0</v>
      </c>
      <c r="L3" s="97">
        <f>一覧!M9</f>
        <v>0</v>
      </c>
      <c r="M3" s="97">
        <f>一覧!N9</f>
        <v>0</v>
      </c>
      <c r="N3" s="217">
        <f>一覧!O9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一覧!P9</f>
        <v>0</v>
      </c>
      <c r="I4" s="202"/>
      <c r="J4" s="120" t="s">
        <v>94</v>
      </c>
      <c r="K4" s="130" t="str">
        <f>一覧!Q9</f>
        <v>－</v>
      </c>
      <c r="L4" s="129" t="s">
        <v>16</v>
      </c>
      <c r="M4" s="203" t="str">
        <f>一覧!J9</f>
        <v>キャリア形成学科</v>
      </c>
      <c r="N4" s="204"/>
      <c r="O4" s="131">
        <f>一覧!K9</f>
        <v>0</v>
      </c>
    </row>
    <row r="5" spans="1:20" ht="13.5" customHeight="1">
      <c r="A5" s="222" t="s">
        <v>60</v>
      </c>
      <c r="B5" s="90" t="s">
        <v>45</v>
      </c>
      <c r="C5" s="225" t="s">
        <v>107</v>
      </c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94" t="s">
        <v>5</v>
      </c>
      <c r="B1" s="196" t="s">
        <v>0</v>
      </c>
      <c r="C1" s="196" t="s">
        <v>1</v>
      </c>
      <c r="D1" s="196" t="s">
        <v>6</v>
      </c>
      <c r="E1" s="198" t="s">
        <v>11</v>
      </c>
      <c r="F1" s="196" t="s">
        <v>2</v>
      </c>
      <c r="G1" s="205" t="s">
        <v>3</v>
      </c>
      <c r="H1" s="206"/>
      <c r="I1" s="205" t="s">
        <v>4</v>
      </c>
      <c r="J1" s="206"/>
      <c r="K1" s="209" t="s">
        <v>10</v>
      </c>
      <c r="L1" s="196" t="s">
        <v>8</v>
      </c>
      <c r="M1" s="196" t="s">
        <v>26</v>
      </c>
      <c r="N1" s="205" t="s">
        <v>9</v>
      </c>
      <c r="O1" s="212"/>
      <c r="P1" s="206"/>
      <c r="Q1" s="196" t="s">
        <v>13</v>
      </c>
      <c r="R1" s="196"/>
      <c r="S1" s="214"/>
      <c r="T1" s="103" t="s">
        <v>91</v>
      </c>
    </row>
    <row r="2" spans="1:20">
      <c r="A2" s="195"/>
      <c r="B2" s="197"/>
      <c r="C2" s="197"/>
      <c r="D2" s="197"/>
      <c r="E2" s="199"/>
      <c r="F2" s="197"/>
      <c r="G2" s="207"/>
      <c r="H2" s="208"/>
      <c r="I2" s="207"/>
      <c r="J2" s="208"/>
      <c r="K2" s="210"/>
      <c r="L2" s="211"/>
      <c r="M2" s="211"/>
      <c r="N2" s="207"/>
      <c r="O2" s="213"/>
      <c r="P2" s="208"/>
      <c r="Q2" s="197"/>
      <c r="R2" s="197"/>
      <c r="S2" s="215"/>
      <c r="T2" s="104"/>
    </row>
    <row r="3" spans="1:20" ht="14.25" thickBot="1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PM</v>
      </c>
      <c r="E3" s="96" t="str">
        <f>一覧!F10</f>
        <v>植田</v>
      </c>
      <c r="F3" s="96">
        <f>一覧!G10</f>
        <v>18345</v>
      </c>
      <c r="G3" s="216" t="str">
        <f>一覧!H10</f>
        <v>LE THI THU</v>
      </c>
      <c r="H3" s="216"/>
      <c r="I3" s="217" t="str">
        <f>一覧!I10</f>
        <v>レ　ティ　トゥ</v>
      </c>
      <c r="J3" s="219"/>
      <c r="K3" s="115">
        <f>一覧!L10</f>
        <v>0</v>
      </c>
      <c r="L3" s="97">
        <f>一覧!M10</f>
        <v>0</v>
      </c>
      <c r="M3" s="97">
        <f>一覧!N10</f>
        <v>0</v>
      </c>
      <c r="N3" s="217">
        <f>一覧!O10</f>
        <v>0</v>
      </c>
      <c r="O3" s="218"/>
      <c r="P3" s="219"/>
      <c r="Q3" s="220"/>
      <c r="R3" s="220"/>
      <c r="S3" s="221"/>
      <c r="T3" s="102"/>
    </row>
    <row r="4" spans="1:20" ht="14.25" thickBot="1">
      <c r="A4" s="78" t="s">
        <v>14</v>
      </c>
      <c r="B4" s="79" t="s">
        <v>44</v>
      </c>
      <c r="C4" s="200">
        <f>H5+H11+H17</f>
        <v>0</v>
      </c>
      <c r="D4" s="200"/>
      <c r="E4" s="80" t="s">
        <v>62</v>
      </c>
      <c r="F4" s="98">
        <f>K5+K11+K17</f>
        <v>0</v>
      </c>
      <c r="G4" s="120" t="s">
        <v>93</v>
      </c>
      <c r="H4" s="201">
        <f>一覧!P10</f>
        <v>0</v>
      </c>
      <c r="I4" s="202"/>
      <c r="J4" s="120" t="s">
        <v>94</v>
      </c>
      <c r="K4" s="130" t="str">
        <f>一覧!Q10</f>
        <v>－</v>
      </c>
      <c r="L4" s="129" t="s">
        <v>16</v>
      </c>
      <c r="M4" s="203" t="str">
        <f>一覧!J10</f>
        <v>キャリア形成学科</v>
      </c>
      <c r="N4" s="204"/>
      <c r="O4" s="131">
        <f>一覧!K10</f>
        <v>0</v>
      </c>
    </row>
    <row r="5" spans="1:20" ht="13.5" customHeight="1">
      <c r="A5" s="222" t="s">
        <v>60</v>
      </c>
      <c r="B5" s="90" t="s">
        <v>45</v>
      </c>
      <c r="C5" s="225"/>
      <c r="D5" s="226"/>
      <c r="E5" s="226"/>
      <c r="F5" s="227"/>
      <c r="G5" s="90" t="s">
        <v>54</v>
      </c>
      <c r="H5" s="228"/>
      <c r="I5" s="228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23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29" t="s">
        <v>53</v>
      </c>
      <c r="K6" s="229"/>
      <c r="L6" s="229"/>
      <c r="M6" s="229"/>
      <c r="N6" s="229"/>
      <c r="O6" s="229"/>
      <c r="P6" s="229"/>
      <c r="Q6" s="229"/>
      <c r="R6" s="229"/>
      <c r="S6" s="230"/>
    </row>
    <row r="7" spans="1:20">
      <c r="A7" s="223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1:20">
      <c r="A8" s="223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31"/>
      <c r="K8" s="231"/>
      <c r="L8" s="231"/>
      <c r="M8" s="231"/>
      <c r="N8" s="231"/>
      <c r="O8" s="231"/>
      <c r="P8" s="231"/>
      <c r="Q8" s="231"/>
      <c r="R8" s="231"/>
      <c r="S8" s="232"/>
    </row>
    <row r="9" spans="1:20">
      <c r="A9" s="223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31"/>
      <c r="K9" s="231"/>
      <c r="L9" s="231"/>
      <c r="M9" s="231"/>
      <c r="N9" s="231"/>
      <c r="O9" s="231"/>
      <c r="P9" s="231"/>
      <c r="Q9" s="231"/>
      <c r="R9" s="231"/>
      <c r="S9" s="232"/>
    </row>
    <row r="10" spans="1:20" ht="14.25" thickBot="1">
      <c r="A10" s="224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33"/>
      <c r="K10" s="233"/>
      <c r="L10" s="233"/>
      <c r="M10" s="233"/>
      <c r="N10" s="233"/>
      <c r="O10" s="233"/>
      <c r="P10" s="233"/>
      <c r="Q10" s="233"/>
      <c r="R10" s="233"/>
      <c r="S10" s="234"/>
    </row>
    <row r="11" spans="1:20" ht="13.5" customHeight="1">
      <c r="A11" s="222" t="s">
        <v>84</v>
      </c>
      <c r="B11" s="90" t="s">
        <v>45</v>
      </c>
      <c r="C11" s="225"/>
      <c r="D11" s="226"/>
      <c r="E11" s="226"/>
      <c r="F11" s="227"/>
      <c r="G11" s="90" t="s">
        <v>54</v>
      </c>
      <c r="H11" s="228"/>
      <c r="I11" s="228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23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29" t="s">
        <v>53</v>
      </c>
      <c r="K12" s="229"/>
      <c r="L12" s="229"/>
      <c r="M12" s="229"/>
      <c r="N12" s="229"/>
      <c r="O12" s="229"/>
      <c r="P12" s="229"/>
      <c r="Q12" s="229"/>
      <c r="R12" s="229"/>
      <c r="S12" s="230"/>
    </row>
    <row r="13" spans="1:20">
      <c r="A13" s="223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35"/>
      <c r="K13" s="231"/>
      <c r="L13" s="231"/>
      <c r="M13" s="231"/>
      <c r="N13" s="231"/>
      <c r="O13" s="231"/>
      <c r="P13" s="231"/>
      <c r="Q13" s="231"/>
      <c r="R13" s="231"/>
      <c r="S13" s="232"/>
    </row>
    <row r="14" spans="1:20">
      <c r="A14" s="223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31"/>
      <c r="K14" s="231"/>
      <c r="L14" s="231"/>
      <c r="M14" s="231"/>
      <c r="N14" s="231"/>
      <c r="O14" s="231"/>
      <c r="P14" s="231"/>
      <c r="Q14" s="231"/>
      <c r="R14" s="231"/>
      <c r="S14" s="232"/>
    </row>
    <row r="15" spans="1:20">
      <c r="A15" s="223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31"/>
      <c r="K15" s="231"/>
      <c r="L15" s="231"/>
      <c r="M15" s="231"/>
      <c r="N15" s="231"/>
      <c r="O15" s="231"/>
      <c r="P15" s="231"/>
      <c r="Q15" s="231"/>
      <c r="R15" s="231"/>
      <c r="S15" s="232"/>
    </row>
    <row r="16" spans="1:20" ht="14.25" thickBot="1">
      <c r="A16" s="224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33"/>
      <c r="K16" s="233"/>
      <c r="L16" s="233"/>
      <c r="M16" s="233"/>
      <c r="N16" s="233"/>
      <c r="O16" s="233"/>
      <c r="P16" s="233"/>
      <c r="Q16" s="233"/>
      <c r="R16" s="233"/>
      <c r="S16" s="234"/>
    </row>
    <row r="17" spans="1:20" ht="13.5" customHeight="1">
      <c r="A17" s="222" t="s">
        <v>86</v>
      </c>
      <c r="B17" s="90" t="s">
        <v>45</v>
      </c>
      <c r="C17" s="225"/>
      <c r="D17" s="226"/>
      <c r="E17" s="226"/>
      <c r="F17" s="227"/>
      <c r="G17" s="90" t="s">
        <v>54</v>
      </c>
      <c r="H17" s="228"/>
      <c r="I17" s="228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23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29" t="s">
        <v>53</v>
      </c>
      <c r="K18" s="229"/>
      <c r="L18" s="229"/>
      <c r="M18" s="229"/>
      <c r="N18" s="229"/>
      <c r="O18" s="229"/>
      <c r="P18" s="229"/>
      <c r="Q18" s="229"/>
      <c r="R18" s="229"/>
      <c r="S18" s="230"/>
    </row>
    <row r="19" spans="1:20">
      <c r="A19" s="223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35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1:20">
      <c r="A20" s="223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31"/>
      <c r="K20" s="231"/>
      <c r="L20" s="231"/>
      <c r="M20" s="231"/>
      <c r="N20" s="231"/>
      <c r="O20" s="231"/>
      <c r="P20" s="231"/>
      <c r="Q20" s="231"/>
      <c r="R20" s="231"/>
      <c r="S20" s="232"/>
    </row>
    <row r="21" spans="1:20">
      <c r="A21" s="223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31"/>
      <c r="K21" s="231"/>
      <c r="L21" s="231"/>
      <c r="M21" s="231"/>
      <c r="N21" s="231"/>
      <c r="O21" s="231"/>
      <c r="P21" s="231"/>
      <c r="Q21" s="231"/>
      <c r="R21" s="231"/>
      <c r="S21" s="232"/>
    </row>
    <row r="22" spans="1:20" ht="14.25" thickBot="1">
      <c r="A22" s="224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33"/>
      <c r="K22" s="233"/>
      <c r="L22" s="233"/>
      <c r="M22" s="233"/>
      <c r="N22" s="233"/>
      <c r="O22" s="233"/>
      <c r="P22" s="233"/>
      <c r="Q22" s="233"/>
      <c r="R22" s="233"/>
      <c r="S22" s="234"/>
    </row>
    <row r="23" spans="1:20">
      <c r="A23" s="194" t="s">
        <v>16</v>
      </c>
      <c r="B23" s="196"/>
      <c r="C23" s="196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36"/>
      <c r="B24" s="237"/>
      <c r="C24" s="238"/>
      <c r="D24" s="76"/>
      <c r="E24" s="76"/>
      <c r="F24" s="76"/>
      <c r="G24" s="77"/>
      <c r="J24" s="24"/>
    </row>
    <row r="25" spans="1:20">
      <c r="A25" s="194" t="s">
        <v>7</v>
      </c>
      <c r="B25" s="196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95"/>
      <c r="B26" s="197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95"/>
      <c r="B27" s="197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39"/>
      <c r="B28" s="24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94" t="s">
        <v>22</v>
      </c>
      <c r="B29" s="196"/>
      <c r="C29" s="196"/>
      <c r="D29" s="241"/>
      <c r="E29" s="66" t="s">
        <v>27</v>
      </c>
      <c r="F29" s="242" t="s">
        <v>20</v>
      </c>
      <c r="G29" s="242"/>
      <c r="H29" s="243"/>
      <c r="I29" s="242" t="s">
        <v>21</v>
      </c>
      <c r="J29" s="242"/>
      <c r="K29" s="243"/>
      <c r="L29" s="72" t="s">
        <v>28</v>
      </c>
      <c r="M29" s="88" t="s">
        <v>27</v>
      </c>
      <c r="N29" s="242" t="s">
        <v>20</v>
      </c>
      <c r="O29" s="242"/>
      <c r="P29" s="243"/>
      <c r="Q29" s="242" t="s">
        <v>21</v>
      </c>
      <c r="R29" s="242"/>
      <c r="S29" s="243"/>
      <c r="T29" s="67" t="s">
        <v>28</v>
      </c>
    </row>
    <row r="30" spans="1:20">
      <c r="A30" s="195" t="s">
        <v>69</v>
      </c>
      <c r="B30" s="197"/>
      <c r="C30" s="26"/>
      <c r="D30" s="65"/>
      <c r="E30" s="244" t="s">
        <v>88</v>
      </c>
      <c r="F30" s="246"/>
      <c r="G30" s="247"/>
      <c r="H30" s="248"/>
      <c r="I30" s="246"/>
      <c r="J30" s="247"/>
      <c r="K30" s="248"/>
      <c r="L30" s="255"/>
      <c r="M30" s="258" t="s">
        <v>33</v>
      </c>
      <c r="N30" s="5"/>
      <c r="O30" s="5"/>
      <c r="P30" s="60"/>
      <c r="Q30" s="5"/>
      <c r="R30" s="5"/>
      <c r="S30" s="64"/>
      <c r="T30" s="263">
        <f>L48+SUM(P30:P32)-SUM(S30:S32)</f>
        <v>0</v>
      </c>
    </row>
    <row r="31" spans="1:20">
      <c r="A31" s="195" t="s">
        <v>70</v>
      </c>
      <c r="B31" s="197"/>
      <c r="C31" s="26"/>
      <c r="D31" s="65"/>
      <c r="E31" s="245"/>
      <c r="F31" s="249"/>
      <c r="G31" s="250"/>
      <c r="H31" s="251"/>
      <c r="I31" s="249"/>
      <c r="J31" s="250"/>
      <c r="K31" s="251"/>
      <c r="L31" s="256"/>
      <c r="M31" s="259"/>
      <c r="N31" s="7"/>
      <c r="O31" s="57"/>
      <c r="P31" s="61"/>
      <c r="Q31" s="21"/>
      <c r="R31" s="7"/>
      <c r="S31" s="62"/>
      <c r="T31" s="264"/>
    </row>
    <row r="32" spans="1:20">
      <c r="A32" s="195" t="s">
        <v>71</v>
      </c>
      <c r="B32" s="197"/>
      <c r="C32" s="26"/>
      <c r="D32" s="65"/>
      <c r="E32" s="245"/>
      <c r="F32" s="252"/>
      <c r="G32" s="253"/>
      <c r="H32" s="254"/>
      <c r="I32" s="252"/>
      <c r="J32" s="253"/>
      <c r="K32" s="254"/>
      <c r="L32" s="257"/>
      <c r="M32" s="259"/>
      <c r="N32" s="6"/>
      <c r="O32" s="58"/>
      <c r="P32" s="63"/>
      <c r="Q32" s="59"/>
      <c r="R32" s="6"/>
      <c r="S32" s="63"/>
      <c r="T32" s="265"/>
    </row>
    <row r="33" spans="1:20">
      <c r="A33" s="195" t="s">
        <v>72</v>
      </c>
      <c r="B33" s="197"/>
      <c r="C33" s="56"/>
      <c r="D33" s="65"/>
      <c r="E33" s="244" t="s">
        <v>32</v>
      </c>
      <c r="F33" s="5"/>
      <c r="G33" s="5"/>
      <c r="H33" s="60"/>
      <c r="I33" s="5"/>
      <c r="J33" s="5"/>
      <c r="K33" s="64"/>
      <c r="L33" s="266">
        <f>L30+(SUM(H33:H35)-SUM(K33:K35))</f>
        <v>0</v>
      </c>
      <c r="M33" s="258" t="s">
        <v>34</v>
      </c>
      <c r="N33" s="5"/>
      <c r="O33" s="5"/>
      <c r="P33" s="60"/>
      <c r="Q33" s="5"/>
      <c r="R33" s="5"/>
      <c r="S33" s="64"/>
      <c r="T33" s="260">
        <f>T30+(SUM(P33:P35)-SUM(S33:S35))</f>
        <v>0</v>
      </c>
    </row>
    <row r="34" spans="1:20">
      <c r="A34" s="195" t="s">
        <v>73</v>
      </c>
      <c r="B34" s="197"/>
      <c r="C34" s="56"/>
      <c r="D34" s="65"/>
      <c r="E34" s="245"/>
      <c r="F34" s="7"/>
      <c r="G34" s="57"/>
      <c r="H34" s="61"/>
      <c r="I34" s="7"/>
      <c r="J34" s="7"/>
      <c r="K34" s="62"/>
      <c r="L34" s="267"/>
      <c r="M34" s="259"/>
      <c r="N34" s="7"/>
      <c r="O34" s="57"/>
      <c r="P34" s="61"/>
      <c r="Q34" s="7"/>
      <c r="R34" s="7"/>
      <c r="S34" s="62"/>
      <c r="T34" s="261"/>
    </row>
    <row r="35" spans="1:20">
      <c r="A35" s="195" t="s">
        <v>75</v>
      </c>
      <c r="B35" s="197"/>
      <c r="C35" s="273"/>
      <c r="D35" s="65"/>
      <c r="E35" s="245"/>
      <c r="F35" s="7"/>
      <c r="G35" s="57"/>
      <c r="H35" s="62"/>
      <c r="I35" s="7"/>
      <c r="J35" s="7"/>
      <c r="K35" s="62"/>
      <c r="L35" s="268"/>
      <c r="M35" s="259"/>
      <c r="N35" s="6"/>
      <c r="O35" s="58"/>
      <c r="P35" s="63"/>
      <c r="Q35" s="6"/>
      <c r="R35" s="6"/>
      <c r="S35" s="63"/>
      <c r="T35" s="262"/>
    </row>
    <row r="36" spans="1:20">
      <c r="A36" s="195" t="s">
        <v>76</v>
      </c>
      <c r="B36" s="197"/>
      <c r="C36" s="273"/>
      <c r="D36" s="65"/>
      <c r="E36" s="244" t="s">
        <v>29</v>
      </c>
      <c r="F36" s="5"/>
      <c r="G36" s="5"/>
      <c r="H36" s="60"/>
      <c r="I36" s="5"/>
      <c r="J36" s="5"/>
      <c r="K36" s="64"/>
      <c r="L36" s="266">
        <f>L33+(SUM(H36:H38)-SUM(K36:K38))</f>
        <v>0</v>
      </c>
      <c r="M36" s="258" t="s">
        <v>35</v>
      </c>
      <c r="N36" s="5"/>
      <c r="O36" s="5"/>
      <c r="P36" s="60"/>
      <c r="Q36" s="5"/>
      <c r="R36" s="5"/>
      <c r="S36" s="64"/>
      <c r="T36" s="260">
        <f t="shared" ref="T36" si="3">T33+(SUM(P36:P38)-SUM(S36:S38))</f>
        <v>0</v>
      </c>
    </row>
    <row r="37" spans="1:20">
      <c r="A37" s="195" t="s">
        <v>19</v>
      </c>
      <c r="B37" s="197"/>
      <c r="C37" s="273"/>
      <c r="D37" s="65"/>
      <c r="E37" s="245"/>
      <c r="F37" s="7"/>
      <c r="G37" s="57"/>
      <c r="H37" s="61"/>
      <c r="I37" s="21"/>
      <c r="J37" s="7"/>
      <c r="K37" s="62"/>
      <c r="L37" s="267"/>
      <c r="M37" s="259"/>
      <c r="N37" s="7"/>
      <c r="O37" s="57"/>
      <c r="P37" s="61"/>
      <c r="Q37" s="7"/>
      <c r="R37" s="7"/>
      <c r="S37" s="62"/>
      <c r="T37" s="261"/>
    </row>
    <row r="38" spans="1:20">
      <c r="A38" s="195" t="s">
        <v>78</v>
      </c>
      <c r="B38" s="197"/>
      <c r="C38" s="273"/>
      <c r="D38" s="65"/>
      <c r="E38" s="269"/>
      <c r="F38" s="6"/>
      <c r="G38" s="58"/>
      <c r="H38" s="63"/>
      <c r="I38" s="59"/>
      <c r="J38" s="6"/>
      <c r="K38" s="63"/>
      <c r="L38" s="268"/>
      <c r="M38" s="259"/>
      <c r="N38" s="6"/>
      <c r="O38" s="58"/>
      <c r="P38" s="63"/>
      <c r="Q38" s="6"/>
      <c r="R38" s="6"/>
      <c r="S38" s="63"/>
      <c r="T38" s="262"/>
    </row>
    <row r="39" spans="1:20">
      <c r="A39" s="195" t="s">
        <v>79</v>
      </c>
      <c r="B39" s="197"/>
      <c r="C39" s="273"/>
      <c r="D39" s="65"/>
      <c r="E39" s="244" t="s">
        <v>18</v>
      </c>
      <c r="F39" s="5"/>
      <c r="G39" s="5"/>
      <c r="H39" s="60"/>
      <c r="I39" s="5"/>
      <c r="J39" s="5"/>
      <c r="K39" s="64"/>
      <c r="L39" s="266">
        <f>L36+(SUM(H39:H41)-SUM(K39:K41))</f>
        <v>0</v>
      </c>
      <c r="M39" s="258" t="s">
        <v>36</v>
      </c>
      <c r="N39" s="5"/>
      <c r="O39" s="5"/>
      <c r="P39" s="60"/>
      <c r="Q39" s="5"/>
      <c r="R39" s="5"/>
      <c r="S39" s="64"/>
      <c r="T39" s="260">
        <f t="shared" ref="T39" si="4">T36+(SUM(P39:P41)-SUM(S39:S41))</f>
        <v>0</v>
      </c>
    </row>
    <row r="40" spans="1:20">
      <c r="A40" s="195" t="s">
        <v>80</v>
      </c>
      <c r="B40" s="197"/>
      <c r="C40" s="273"/>
      <c r="D40" s="65"/>
      <c r="E40" s="245"/>
      <c r="F40" s="7"/>
      <c r="G40" s="57"/>
      <c r="H40" s="61"/>
      <c r="I40" s="7"/>
      <c r="J40" s="7"/>
      <c r="K40" s="62"/>
      <c r="L40" s="267"/>
      <c r="M40" s="259"/>
      <c r="N40" s="7"/>
      <c r="O40" s="57"/>
      <c r="P40" s="61"/>
      <c r="Q40" s="7"/>
      <c r="R40" s="7"/>
      <c r="S40" s="62"/>
      <c r="T40" s="261"/>
    </row>
    <row r="41" spans="1:20" ht="14.25" thickBot="1">
      <c r="A41" s="239" t="s">
        <v>81</v>
      </c>
      <c r="B41" s="240"/>
      <c r="C41" s="240"/>
      <c r="D41" s="99">
        <f>SUM(D30:D40)</f>
        <v>0</v>
      </c>
      <c r="E41" s="269"/>
      <c r="F41" s="6"/>
      <c r="G41" s="58"/>
      <c r="H41" s="63"/>
      <c r="I41" s="6"/>
      <c r="J41" s="6"/>
      <c r="K41" s="63"/>
      <c r="L41" s="268"/>
      <c r="M41" s="259"/>
      <c r="N41" s="6"/>
      <c r="O41" s="58"/>
      <c r="P41" s="63"/>
      <c r="Q41" s="6"/>
      <c r="R41" s="6"/>
      <c r="S41" s="63"/>
      <c r="T41" s="262"/>
    </row>
    <row r="42" spans="1:20">
      <c r="C42" s="100" t="s">
        <v>90</v>
      </c>
      <c r="D42" s="86" t="s">
        <v>82</v>
      </c>
      <c r="E42" s="244" t="s">
        <v>23</v>
      </c>
      <c r="F42" s="5"/>
      <c r="G42" s="5"/>
      <c r="H42" s="60"/>
      <c r="I42" s="5"/>
      <c r="J42" s="5"/>
      <c r="K42" s="64"/>
      <c r="L42" s="266">
        <f>L39+(SUM(H42:H44)-SUM(K42:K44))</f>
        <v>0</v>
      </c>
      <c r="M42" s="258" t="s">
        <v>37</v>
      </c>
      <c r="N42" s="5"/>
      <c r="O42" s="5"/>
      <c r="P42" s="60"/>
      <c r="Q42" s="5"/>
      <c r="R42" s="5"/>
      <c r="S42" s="64"/>
      <c r="T42" s="260">
        <f t="shared" ref="T42" si="5">T39+(SUM(P42:P44)-SUM(S42:S44))</f>
        <v>0</v>
      </c>
    </row>
    <row r="43" spans="1:20">
      <c r="E43" s="245"/>
      <c r="F43" s="7"/>
      <c r="G43" s="57"/>
      <c r="H43" s="61"/>
      <c r="I43" s="7"/>
      <c r="J43" s="7"/>
      <c r="K43" s="62"/>
      <c r="L43" s="267"/>
      <c r="M43" s="259"/>
      <c r="N43" s="7"/>
      <c r="O43" s="57"/>
      <c r="P43" s="61"/>
      <c r="Q43" s="7"/>
      <c r="R43" s="7"/>
      <c r="S43" s="62"/>
      <c r="T43" s="261"/>
    </row>
    <row r="44" spans="1:20">
      <c r="E44" s="269"/>
      <c r="F44" s="6"/>
      <c r="G44" s="58"/>
      <c r="H44" s="63"/>
      <c r="I44" s="6"/>
      <c r="J44" s="6"/>
      <c r="K44" s="63"/>
      <c r="L44" s="268"/>
      <c r="M44" s="259"/>
      <c r="N44" s="6"/>
      <c r="O44" s="58"/>
      <c r="P44" s="63"/>
      <c r="Q44" s="6"/>
      <c r="R44" s="6"/>
      <c r="S44" s="63"/>
      <c r="T44" s="262"/>
    </row>
    <row r="45" spans="1:20">
      <c r="E45" s="244" t="s">
        <v>24</v>
      </c>
      <c r="F45" s="5"/>
      <c r="G45" s="5"/>
      <c r="H45" s="60"/>
      <c r="I45" s="5"/>
      <c r="J45" s="5"/>
      <c r="K45" s="64"/>
      <c r="L45" s="266">
        <f>L42+(SUM(H45:H47)-SUM(K45:K47))</f>
        <v>0</v>
      </c>
      <c r="M45" s="258" t="s">
        <v>38</v>
      </c>
      <c r="N45" s="5"/>
      <c r="O45" s="5"/>
      <c r="P45" s="60"/>
      <c r="Q45" s="5"/>
      <c r="R45" s="5"/>
      <c r="S45" s="64"/>
      <c r="T45" s="260">
        <f t="shared" ref="T45" si="6">T42+(SUM(P45:P47)-SUM(S45:S47))</f>
        <v>0</v>
      </c>
    </row>
    <row r="46" spans="1:20">
      <c r="E46" s="245"/>
      <c r="F46" s="7"/>
      <c r="G46" s="57"/>
      <c r="H46" s="61"/>
      <c r="I46" s="7"/>
      <c r="J46" s="7"/>
      <c r="K46" s="62"/>
      <c r="L46" s="267"/>
      <c r="M46" s="259"/>
      <c r="N46" s="7"/>
      <c r="O46" s="57"/>
      <c r="P46" s="61"/>
      <c r="Q46" s="7"/>
      <c r="R46" s="7"/>
      <c r="S46" s="62"/>
      <c r="T46" s="261"/>
    </row>
    <row r="47" spans="1:20" ht="14.25" thickBot="1">
      <c r="E47" s="269"/>
      <c r="F47" s="6"/>
      <c r="G47" s="58"/>
      <c r="H47" s="63"/>
      <c r="I47" s="6"/>
      <c r="J47" s="6"/>
      <c r="K47" s="63"/>
      <c r="L47" s="268"/>
      <c r="M47" s="270"/>
      <c r="N47" s="68"/>
      <c r="O47" s="69"/>
      <c r="P47" s="70"/>
      <c r="Q47" s="68"/>
      <c r="R47" s="68"/>
      <c r="S47" s="70"/>
      <c r="T47" s="271"/>
    </row>
    <row r="48" spans="1:20">
      <c r="E48" s="244" t="s">
        <v>87</v>
      </c>
      <c r="F48" s="5"/>
      <c r="G48" s="5"/>
      <c r="H48" s="60"/>
      <c r="I48" s="5"/>
      <c r="J48" s="5"/>
      <c r="K48" s="64"/>
      <c r="L48" s="260">
        <f>L45+(SUM(H48:H50)-SUM(K48:K50))</f>
        <v>0</v>
      </c>
    </row>
    <row r="49" spans="1:12">
      <c r="E49" s="245"/>
      <c r="F49" s="7"/>
      <c r="G49" s="57"/>
      <c r="H49" s="61"/>
      <c r="I49" s="7"/>
      <c r="J49" s="7"/>
      <c r="K49" s="62"/>
      <c r="L49" s="261"/>
    </row>
    <row r="50" spans="1:12" ht="14.25" thickBot="1">
      <c r="E50" s="272"/>
      <c r="F50" s="68"/>
      <c r="G50" s="69"/>
      <c r="H50" s="70"/>
      <c r="I50" s="68"/>
      <c r="J50" s="68"/>
      <c r="K50" s="70"/>
      <c r="L50" s="271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50</vt:i4>
      </vt:variant>
      <vt:variant>
        <vt:lpstr>名前付き一覧</vt:lpstr>
      </vt:variant>
      <vt:variant>
        <vt:i4>2</vt:i4>
      </vt:variant>
    </vt:vector>
  </HeadingPairs>
  <TitlesOfParts>
    <vt:vector size="52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補習計画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2019-11-19T04:01:38Z</cp:lastPrinted>
  <dcterms:created xsi:type="dcterms:W3CDTF">2016-04-10T23:49:25Z</dcterms:created>
  <dcterms:modified xsi:type="dcterms:W3CDTF">2019-11-19T04:02:29Z</dcterms:modified>
</cp:coreProperties>
</file>