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98_生活指導\01_生徒指導\留学生\大橋校\学院長面談資料\依頼用\"/>
    </mc:Choice>
  </mc:AlternateContent>
  <bookViews>
    <workbookView xWindow="0" yWindow="0" windowWidth="20490" windowHeight="7560" activeTab="1"/>
  </bookViews>
  <sheets>
    <sheet name="19511 (新たなデータ)" sheetId="3" r:id="rId1"/>
    <sheet name="補習計画" sheetId="4" r:id="rId2"/>
    <sheet name="学費を払う計画" sheetId="5" r:id="rId3"/>
    <sheet name="19511 (古いデータ）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I8" i="3" l="1"/>
  <c r="I7" i="3"/>
  <c r="T3" i="3"/>
  <c r="D41" i="3"/>
  <c r="L33" i="3"/>
  <c r="L36" i="3" s="1"/>
  <c r="L39" i="3" s="1"/>
  <c r="L42" i="3" s="1"/>
  <c r="L45" i="3" s="1"/>
  <c r="L48" i="3" s="1"/>
  <c r="T30" i="3" s="1"/>
  <c r="T33" i="3" s="1"/>
  <c r="T36" i="3" s="1"/>
  <c r="T39" i="3" s="1"/>
  <c r="T42" i="3" s="1"/>
  <c r="T45" i="3" s="1"/>
  <c r="I22" i="3"/>
  <c r="I21" i="3"/>
  <c r="I20" i="3"/>
  <c r="I19" i="3"/>
  <c r="I16" i="3"/>
  <c r="I15" i="3"/>
  <c r="I14" i="3"/>
  <c r="I13" i="3"/>
  <c r="I10" i="3"/>
  <c r="I9" i="3"/>
  <c r="O4" i="3"/>
  <c r="M4" i="3"/>
  <c r="K4" i="3"/>
  <c r="H4" i="3"/>
  <c r="F4" i="3"/>
  <c r="C4" i="3"/>
  <c r="N3" i="3"/>
  <c r="K3" i="3"/>
  <c r="I3" i="3"/>
  <c r="G3" i="3"/>
  <c r="F3" i="3"/>
  <c r="E3" i="3"/>
  <c r="D3" i="3"/>
  <c r="C3" i="3"/>
  <c r="B3" i="3"/>
  <c r="A3" i="3"/>
  <c r="A3" i="2"/>
  <c r="B3" i="2"/>
  <c r="C3" i="2"/>
  <c r="D3" i="2"/>
  <c r="E3" i="2"/>
  <c r="F3" i="2"/>
  <c r="G3" i="2"/>
  <c r="I3" i="2"/>
  <c r="K3" i="2"/>
  <c r="L3" i="2"/>
  <c r="M3" i="2"/>
  <c r="N3" i="2"/>
  <c r="C4" i="2"/>
  <c r="F4" i="2"/>
  <c r="H4" i="2"/>
  <c r="K4" i="2"/>
  <c r="M4" i="2"/>
  <c r="O4" i="2"/>
  <c r="I7" i="2"/>
  <c r="I8" i="2"/>
  <c r="I9" i="2"/>
  <c r="I10" i="2"/>
  <c r="I13" i="2"/>
  <c r="I14" i="2"/>
  <c r="I15" i="2"/>
  <c r="I16" i="2"/>
  <c r="I19" i="2"/>
  <c r="I20" i="2"/>
  <c r="I21" i="2"/>
  <c r="I22" i="2"/>
  <c r="L33" i="2"/>
  <c r="L36" i="2"/>
  <c r="L39" i="2"/>
  <c r="L42" i="2" s="1"/>
  <c r="L45" i="2" s="1"/>
  <c r="L48" i="2" s="1"/>
  <c r="T30" i="2" s="1"/>
  <c r="T33" i="2" s="1"/>
  <c r="T36" i="2" s="1"/>
  <c r="T39" i="2" s="1"/>
  <c r="T42" i="2" s="1"/>
  <c r="T45" i="2" s="1"/>
  <c r="D41" i="2"/>
</calcChain>
</file>

<file path=xl/sharedStrings.xml><?xml version="1.0" encoding="utf-8"?>
<sst xmlns="http://schemas.openxmlformats.org/spreadsheetml/2006/main" count="441" uniqueCount="140">
  <si>
    <t>面談日</t>
    <rPh sb="0" eb="2">
      <t>メンダン</t>
    </rPh>
    <rPh sb="2" eb="3">
      <t>ビ</t>
    </rPh>
    <phoneticPr fontId="2"/>
  </si>
  <si>
    <t>枝番</t>
    <rPh sb="0" eb="2">
      <t>エダバン</t>
    </rPh>
    <phoneticPr fontId="2"/>
  </si>
  <si>
    <t>9月</t>
    <phoneticPr fontId="2"/>
  </si>
  <si>
    <t>3月</t>
  </si>
  <si>
    <t>8月</t>
  </si>
  <si>
    <t>2月</t>
  </si>
  <si>
    <t>7月</t>
  </si>
  <si>
    <t>1　人</t>
    <phoneticPr fontId="2"/>
  </si>
  <si>
    <t>合計</t>
    <phoneticPr fontId="2"/>
  </si>
  <si>
    <t>その他</t>
  </si>
  <si>
    <t>1月</t>
  </si>
  <si>
    <t>6月</t>
  </si>
  <si>
    <t>交際費</t>
    <phoneticPr fontId="2"/>
  </si>
  <si>
    <t>お酒</t>
    <phoneticPr fontId="2"/>
  </si>
  <si>
    <t>タバコ</t>
    <phoneticPr fontId="2"/>
  </si>
  <si>
    <t>12月</t>
  </si>
  <si>
    <t>5月</t>
    <rPh sb="1" eb="2">
      <t>ガツ</t>
    </rPh>
    <phoneticPr fontId="2"/>
  </si>
  <si>
    <t>食費</t>
    <phoneticPr fontId="2"/>
  </si>
  <si>
    <t>携帯（wifi含）</t>
    <phoneticPr fontId="2"/>
  </si>
  <si>
    <t>インターネット</t>
    <phoneticPr fontId="2"/>
  </si>
  <si>
    <t>11月</t>
  </si>
  <si>
    <t>4月</t>
    <phoneticPr fontId="2"/>
  </si>
  <si>
    <t>水道</t>
    <phoneticPr fontId="2"/>
  </si>
  <si>
    <t>ガス</t>
    <phoneticPr fontId="2"/>
  </si>
  <si>
    <t>電気</t>
    <phoneticPr fontId="2"/>
  </si>
  <si>
    <t>10月</t>
  </si>
  <si>
    <t>3月</t>
    <phoneticPr fontId="2"/>
  </si>
  <si>
    <t>家賃</t>
    <phoneticPr fontId="2"/>
  </si>
  <si>
    <t>残金</t>
    <rPh sb="0" eb="2">
      <t>ザンキン</t>
    </rPh>
    <phoneticPr fontId="2"/>
  </si>
  <si>
    <t>出金</t>
    <rPh sb="0" eb="2">
      <t>シュッキン</t>
    </rPh>
    <phoneticPr fontId="2"/>
  </si>
  <si>
    <t>入金</t>
    <rPh sb="0" eb="2">
      <t>ニュウキン</t>
    </rPh>
    <phoneticPr fontId="2"/>
  </si>
  <si>
    <t>月</t>
    <rPh sb="0" eb="1">
      <t>ツキ</t>
    </rPh>
    <phoneticPr fontId="2"/>
  </si>
  <si>
    <t>生活費</t>
    <rPh sb="0" eb="3">
      <t>セイカツヒ</t>
    </rPh>
    <phoneticPr fontId="2"/>
  </si>
  <si>
    <t>週次</t>
    <phoneticPr fontId="2"/>
  </si>
  <si>
    <t>9月</t>
  </si>
  <si>
    <t>5月</t>
  </si>
  <si>
    <t>月次</t>
    <phoneticPr fontId="2"/>
  </si>
  <si>
    <t>出席率</t>
    <rPh sb="0" eb="2">
      <t>シュッセキ</t>
    </rPh>
    <rPh sb="2" eb="3">
      <t>リツ</t>
    </rPh>
    <phoneticPr fontId="2"/>
  </si>
  <si>
    <t>4年次</t>
  </si>
  <si>
    <t>3年次</t>
  </si>
  <si>
    <t>2年次</t>
  </si>
  <si>
    <t>1年次</t>
    <phoneticPr fontId="2"/>
  </si>
  <si>
    <t>学科</t>
    <rPh sb="0" eb="2">
      <t>ガッカ</t>
    </rPh>
    <phoneticPr fontId="2"/>
  </si>
  <si>
    <t>：</t>
    <phoneticPr fontId="2"/>
  </si>
  <si>
    <t>～</t>
    <phoneticPr fontId="2"/>
  </si>
  <si>
    <t>：</t>
    <phoneticPr fontId="2"/>
  </si>
  <si>
    <t>シフト4</t>
    <phoneticPr fontId="2"/>
  </si>
  <si>
    <t>：</t>
    <phoneticPr fontId="2"/>
  </si>
  <si>
    <t>～</t>
    <phoneticPr fontId="2"/>
  </si>
  <si>
    <t>シフト3</t>
  </si>
  <si>
    <t>シフト2</t>
    <phoneticPr fontId="2"/>
  </si>
  <si>
    <t>シフト1</t>
    <phoneticPr fontId="2"/>
  </si>
  <si>
    <t>小計（日） * 回数/週 * 4週 = 支給額</t>
    <phoneticPr fontId="2"/>
  </si>
  <si>
    <t>小計（日）</t>
    <phoneticPr fontId="2"/>
  </si>
  <si>
    <t>時給（円）</t>
    <phoneticPr fontId="2"/>
  </si>
  <si>
    <t>時間（H）</t>
    <rPh sb="0" eb="2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</si>
  <si>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</si>
  <si>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</si>
  <si>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曜日</t>
    <rPh sb="0" eb="2">
      <t>ヨウビ</t>
    </rPh>
    <phoneticPr fontId="2"/>
  </si>
  <si>
    <t>シフト</t>
    <phoneticPr fontId="2"/>
  </si>
  <si>
    <t>支払方法</t>
    <phoneticPr fontId="2"/>
  </si>
  <si>
    <t>給料締日</t>
    <phoneticPr fontId="2"/>
  </si>
  <si>
    <t>給料日</t>
  </si>
  <si>
    <t>時間（週）</t>
    <phoneticPr fontId="2"/>
  </si>
  <si>
    <t>給料（月）</t>
    <phoneticPr fontId="2"/>
  </si>
  <si>
    <t>会社名</t>
    <phoneticPr fontId="2"/>
  </si>
  <si>
    <t>アルバイト③</t>
    <phoneticPr fontId="2"/>
  </si>
  <si>
    <t>シフト4</t>
  </si>
  <si>
    <t>シフト</t>
    <phoneticPr fontId="2"/>
  </si>
  <si>
    <t>支払方法</t>
    <phoneticPr fontId="2"/>
  </si>
  <si>
    <t>アルバイト②</t>
    <phoneticPr fontId="2"/>
  </si>
  <si>
    <t>：</t>
    <phoneticPr fontId="2"/>
  </si>
  <si>
    <t>～</t>
    <phoneticPr fontId="2"/>
  </si>
  <si>
    <t>20～22まで850
22時以降1075</t>
    <rPh sb="13" eb="16">
      <t>ジイコウ</t>
    </rPh>
    <phoneticPr fontId="2"/>
  </si>
  <si>
    <t>水金土</t>
    <rPh sb="0" eb="1">
      <t>スイ</t>
    </rPh>
    <rPh sb="1" eb="2">
      <t>キン</t>
    </rPh>
    <rPh sb="2" eb="3">
      <t>ド</t>
    </rPh>
    <phoneticPr fontId="2"/>
  </si>
  <si>
    <t>銀行</t>
  </si>
  <si>
    <t>給料締日</t>
    <phoneticPr fontId="2"/>
  </si>
  <si>
    <t>給料（月）</t>
    <phoneticPr fontId="2"/>
  </si>
  <si>
    <t>(株)フジデリカ</t>
    <rPh sb="0" eb="3">
      <t>カブ</t>
    </rPh>
    <phoneticPr fontId="2"/>
  </si>
  <si>
    <t>アルバイト①</t>
    <phoneticPr fontId="2"/>
  </si>
  <si>
    <t>日本語</t>
    <rPh sb="0" eb="3">
      <t>ニホンゴ</t>
    </rPh>
    <phoneticPr fontId="2"/>
  </si>
  <si>
    <t>国籍</t>
    <rPh sb="0" eb="2">
      <t>コクセキ</t>
    </rPh>
    <phoneticPr fontId="2"/>
  </si>
  <si>
    <t>週合計（H）</t>
    <rPh sb="0" eb="1">
      <t>シュウ</t>
    </rPh>
    <rPh sb="1" eb="3">
      <t>ゴウケイ</t>
    </rPh>
    <phoneticPr fontId="2"/>
  </si>
  <si>
    <t>月収</t>
    <rPh sb="0" eb="2">
      <t>ゲッシュウ</t>
    </rPh>
    <phoneticPr fontId="2"/>
  </si>
  <si>
    <t>アルバイト</t>
    <phoneticPr fontId="2"/>
  </si>
  <si>
    <t>東区箱崎1丁目25番14号　金子アパート105号</t>
    <rPh sb="0" eb="2">
      <t>ヒガシク</t>
    </rPh>
    <rPh sb="2" eb="4">
      <t>ハコザキ</t>
    </rPh>
    <rPh sb="5" eb="7">
      <t>チョウメ</t>
    </rPh>
    <rPh sb="9" eb="10">
      <t>バン</t>
    </rPh>
    <rPh sb="12" eb="13">
      <t>ゴウ</t>
    </rPh>
    <rPh sb="14" eb="16">
      <t>カネコ</t>
    </rPh>
    <rPh sb="23" eb="24">
      <t>ゴウ</t>
    </rPh>
    <phoneticPr fontId="2"/>
  </si>
  <si>
    <t>更新日</t>
    <rPh sb="0" eb="3">
      <t>コウシンビ</t>
    </rPh>
    <phoneticPr fontId="2"/>
  </si>
  <si>
    <t>住居</t>
    <phoneticPr fontId="2"/>
  </si>
  <si>
    <t>出身校</t>
    <rPh sb="0" eb="3">
      <t>シュッシンコウ</t>
    </rPh>
    <phoneticPr fontId="2"/>
  </si>
  <si>
    <t>ビザ期間</t>
    <rPh sb="2" eb="4">
      <t>キカン</t>
    </rPh>
    <phoneticPr fontId="2"/>
  </si>
  <si>
    <t>ビザ期限</t>
    <rPh sb="2" eb="4">
      <t>キゲン</t>
    </rPh>
    <phoneticPr fontId="2"/>
  </si>
  <si>
    <t>学費
支払</t>
    <rPh sb="0" eb="2">
      <t>ガクヒ</t>
    </rPh>
    <phoneticPr fontId="2"/>
  </si>
  <si>
    <t>ヨミ</t>
    <phoneticPr fontId="2"/>
  </si>
  <si>
    <t>氏名</t>
    <rPh sb="0" eb="2">
      <t>シメイ</t>
    </rPh>
    <phoneticPr fontId="2"/>
  </si>
  <si>
    <t>学番</t>
    <rPh sb="0" eb="1">
      <t>ガク</t>
    </rPh>
    <rPh sb="1" eb="2">
      <t>バン</t>
    </rPh>
    <phoneticPr fontId="2"/>
  </si>
  <si>
    <t>担任</t>
    <rPh sb="0" eb="2">
      <t>タンニン</t>
    </rPh>
    <phoneticPr fontId="2"/>
  </si>
  <si>
    <t>AM/PM</t>
    <phoneticPr fontId="2"/>
  </si>
  <si>
    <t>クラス</t>
    <phoneticPr fontId="2"/>
  </si>
  <si>
    <t>学年</t>
    <rPh sb="0" eb="2">
      <t>ガクネン</t>
    </rPh>
    <phoneticPr fontId="2"/>
  </si>
  <si>
    <t>№</t>
    <phoneticPr fontId="2"/>
  </si>
  <si>
    <t>812-0044　福岡県福岡市博多区千代4-29-10 県庁前畠ビル503号室</t>
    <rPh sb="9" eb="20">
      <t>８１２－００４４</t>
    </rPh>
    <rPh sb="28" eb="30">
      <t>ケンチョウ</t>
    </rPh>
    <rPh sb="30" eb="31">
      <t>マエ</t>
    </rPh>
    <rPh sb="31" eb="32">
      <t>ハタケ</t>
    </rPh>
    <rPh sb="37" eb="39">
      <t>ゴウシツ</t>
    </rPh>
    <phoneticPr fontId="2"/>
  </si>
  <si>
    <t>LAWSON箱崎宮前店</t>
    <rPh sb="6" eb="10">
      <t>ハコザキミヤマエ</t>
    </rPh>
    <rPh sb="10" eb="11">
      <t>テン</t>
    </rPh>
    <phoneticPr fontId="2"/>
  </si>
  <si>
    <t>月末</t>
    <rPh sb="0" eb="2">
      <t>ゲツマツ</t>
    </rPh>
    <phoneticPr fontId="2"/>
  </si>
  <si>
    <t>なし</t>
  </si>
  <si>
    <t>水金土日</t>
    <rPh sb="0" eb="1">
      <t>スイ</t>
    </rPh>
    <rPh sb="1" eb="2">
      <t>キン</t>
    </rPh>
    <rPh sb="2" eb="3">
      <t>ド</t>
    </rPh>
    <rPh sb="3" eb="4">
      <t>ニチ</t>
    </rPh>
    <phoneticPr fontId="2"/>
  </si>
  <si>
    <t>給料</t>
    <rPh sb="0" eb="2">
      <t>キュウリョウ</t>
    </rPh>
    <phoneticPr fontId="2"/>
  </si>
  <si>
    <t>友達に返金</t>
    <rPh sb="0" eb="2">
      <t>トモダチ</t>
    </rPh>
    <rPh sb="3" eb="5">
      <t>ヘンキン</t>
    </rPh>
    <phoneticPr fontId="2"/>
  </si>
  <si>
    <t>3月の残るお金</t>
    <rPh sb="1" eb="2">
      <t>ガツ</t>
    </rPh>
    <rPh sb="3" eb="4">
      <t>ノコ</t>
    </rPh>
    <rPh sb="6" eb="7">
      <t>カネ</t>
    </rPh>
    <phoneticPr fontId="2"/>
  </si>
  <si>
    <t>1年間</t>
    <rPh sb="1" eb="3">
      <t>ネンカン</t>
    </rPh>
    <phoneticPr fontId="2"/>
  </si>
  <si>
    <t>研修期間：1ケ月　（1日4時間）9月分の給料：約3万円
週28時間の調整で時々朝の8時までアルバイトをする日がある。
5～7まで\840
22時以降\1050</t>
    <rPh sb="0" eb="2">
      <t>ケンシュウ</t>
    </rPh>
    <rPh sb="2" eb="4">
      <t>キカン</t>
    </rPh>
    <rPh sb="6" eb="8">
      <t>カゲツ</t>
    </rPh>
    <rPh sb="11" eb="12">
      <t>ニチ</t>
    </rPh>
    <rPh sb="13" eb="15">
      <t>ジカン</t>
    </rPh>
    <rPh sb="17" eb="19">
      <t>ガツブン</t>
    </rPh>
    <rPh sb="20" eb="22">
      <t>キュウリョウ</t>
    </rPh>
    <rPh sb="23" eb="24">
      <t>ヤク</t>
    </rPh>
    <rPh sb="25" eb="27">
      <t>マンエン</t>
    </rPh>
    <rPh sb="28" eb="29">
      <t>シュウ</t>
    </rPh>
    <rPh sb="31" eb="33">
      <t>ジカン</t>
    </rPh>
    <rPh sb="34" eb="36">
      <t>チョウセイ</t>
    </rPh>
    <rPh sb="37" eb="39">
      <t>トキドキ</t>
    </rPh>
    <rPh sb="39" eb="40">
      <t>アサ</t>
    </rPh>
    <rPh sb="42" eb="43">
      <t>ジ</t>
    </rPh>
    <rPh sb="53" eb="54">
      <t>ヒ</t>
    </rPh>
    <rPh sb="71" eb="74">
      <t>ジイコウ</t>
    </rPh>
    <phoneticPr fontId="2"/>
  </si>
  <si>
    <t>病院代（足の怪我）</t>
    <phoneticPr fontId="2"/>
  </si>
  <si>
    <t>病院代（足の怪我）</t>
    <phoneticPr fontId="2"/>
  </si>
  <si>
    <t>国際情報ビジネス学科</t>
    <rPh sb="0" eb="2">
      <t>コクサイ</t>
    </rPh>
    <rPh sb="2" eb="4">
      <t>ジョウホウ</t>
    </rPh>
    <rPh sb="8" eb="9">
      <t>ガク</t>
    </rPh>
    <rPh sb="9" eb="10">
      <t>カ</t>
    </rPh>
    <phoneticPr fontId="2"/>
  </si>
  <si>
    <t>合計</t>
    <rPh sb="0" eb="2">
      <t>ゴウケイ</t>
    </rPh>
    <phoneticPr fontId="2"/>
  </si>
  <si>
    <t>No.</t>
    <phoneticPr fontId="2"/>
  </si>
  <si>
    <t>日付</t>
    <rPh sb="0" eb="2">
      <t>ヒヅケ</t>
    </rPh>
    <phoneticPr fontId="2"/>
  </si>
  <si>
    <t>補習時間</t>
    <rPh sb="0" eb="2">
      <t>ホシュウ</t>
    </rPh>
    <rPh sb="2" eb="4">
      <t>ジカン</t>
    </rPh>
    <phoneticPr fontId="2"/>
  </si>
  <si>
    <t>１日</t>
    <rPh sb="1" eb="2">
      <t>ニチ</t>
    </rPh>
    <phoneticPr fontId="2"/>
  </si>
  <si>
    <t>午後</t>
    <rPh sb="0" eb="2">
      <t>ゴゴ</t>
    </rPh>
    <phoneticPr fontId="2"/>
  </si>
  <si>
    <t>補習合計時間</t>
    <rPh sb="0" eb="2">
      <t>ホシュウ</t>
    </rPh>
    <rPh sb="2" eb="4">
      <t>ゴウケイ</t>
    </rPh>
    <rPh sb="4" eb="6">
      <t>ジカン</t>
    </rPh>
    <phoneticPr fontId="2"/>
  </si>
  <si>
    <t>金</t>
  </si>
  <si>
    <t>金</t>
    <rPh sb="0" eb="1">
      <t>キン</t>
    </rPh>
    <phoneticPr fontId="2"/>
  </si>
  <si>
    <t>月</t>
    <rPh sb="0" eb="1">
      <t>ゲツ</t>
    </rPh>
    <phoneticPr fontId="2"/>
  </si>
  <si>
    <t>土</t>
    <rPh sb="0" eb="1">
      <t>ド</t>
    </rPh>
    <phoneticPr fontId="2"/>
  </si>
  <si>
    <t>火</t>
  </si>
  <si>
    <t>水</t>
  </si>
  <si>
    <t>木</t>
  </si>
  <si>
    <t>土</t>
    <rPh sb="0" eb="1">
      <t>ツチ</t>
    </rPh>
    <phoneticPr fontId="2"/>
  </si>
  <si>
    <t>（アルバイトを休んだ）</t>
    <rPh sb="7" eb="8">
      <t>ヤス</t>
    </rPh>
    <phoneticPr fontId="2"/>
  </si>
  <si>
    <t>深夜のアルバイトで寝坊したことが多く、一時、足の調子が悪かったです。
東区箱崎に住んでいて、寝坊した時、登校せず、そのまま欠席です。
取り敢えず、アルバイトが終わってから、家に帰らずに学校に来る。学校が終わって、寝る。
学校に来られる環境をつくるため、アルバイトの日時の変更を指導しました。</t>
    <rPh sb="19" eb="21">
      <t>イチジ</t>
    </rPh>
    <rPh sb="22" eb="23">
      <t>アシ</t>
    </rPh>
    <rPh sb="24" eb="26">
      <t>チョウシ</t>
    </rPh>
    <rPh sb="27" eb="28">
      <t>ワル</t>
    </rPh>
    <rPh sb="86" eb="87">
      <t>イエ</t>
    </rPh>
    <rPh sb="88" eb="89">
      <t>カエ</t>
    </rPh>
    <rPh sb="92" eb="94">
      <t>ガッコウ</t>
    </rPh>
    <rPh sb="95" eb="96">
      <t>ク</t>
    </rPh>
    <rPh sb="98" eb="100">
      <t>ガッコウ</t>
    </rPh>
    <rPh sb="101" eb="102">
      <t>オ</t>
    </rPh>
    <rPh sb="106" eb="107">
      <t>ネ</t>
    </rPh>
    <phoneticPr fontId="1"/>
  </si>
  <si>
    <t>9月末</t>
    <rPh sb="1" eb="3">
      <t>ガツマツ</t>
    </rPh>
    <phoneticPr fontId="2"/>
  </si>
  <si>
    <t>本人の希望</t>
    <rPh sb="0" eb="2">
      <t>ホンニン</t>
    </rPh>
    <rPh sb="3" eb="5">
      <t>キボウ</t>
    </rPh>
    <phoneticPr fontId="2"/>
  </si>
  <si>
    <t>科目名</t>
    <rPh sb="0" eb="2">
      <t>カモク</t>
    </rPh>
    <rPh sb="2" eb="3">
      <t>メイ</t>
    </rPh>
    <phoneticPr fontId="2"/>
  </si>
  <si>
    <t>日本語</t>
    <rPh sb="0" eb="3">
      <t>ニホンゴ</t>
    </rPh>
    <phoneticPr fontId="2"/>
  </si>
  <si>
    <t>情報概論</t>
    <rPh sb="0" eb="2">
      <t>ジョウホウ</t>
    </rPh>
    <rPh sb="2" eb="4">
      <t>ガイロン</t>
    </rPh>
    <phoneticPr fontId="2"/>
  </si>
  <si>
    <t>アルゴリズム</t>
    <phoneticPr fontId="2"/>
  </si>
  <si>
    <t>１０月１２日、サッカーをする時、足の怪我をして、秋休みの後、学校に来られなかったです。
住所とアルバイト先を確認し、区役所で住所変更を指導しました。
学校に来られるように生活習慣を改善させ、アルバイトの時間を変更させることを指導しました。
面談後、遅刻・欠席せず、毎日登校しています。</t>
    <rPh sb="2" eb="3">
      <t>ガツ</t>
    </rPh>
    <rPh sb="5" eb="6">
      <t>ニチ</t>
    </rPh>
    <rPh sb="14" eb="15">
      <t>トキ</t>
    </rPh>
    <rPh sb="16" eb="17">
      <t>アシ</t>
    </rPh>
    <rPh sb="18" eb="20">
      <t>ケガ</t>
    </rPh>
    <rPh sb="24" eb="26">
      <t>アキヤス</t>
    </rPh>
    <rPh sb="28" eb="29">
      <t>アト</t>
    </rPh>
    <rPh sb="30" eb="32">
      <t>ガッコウ</t>
    </rPh>
    <rPh sb="33" eb="34">
      <t>コ</t>
    </rPh>
    <rPh sb="44" eb="46">
      <t>ジュウショ</t>
    </rPh>
    <rPh sb="52" eb="53">
      <t>サキ</t>
    </rPh>
    <rPh sb="54" eb="56">
      <t>カクニン</t>
    </rPh>
    <rPh sb="58" eb="61">
      <t>クヤクショ</t>
    </rPh>
    <rPh sb="62" eb="64">
      <t>ジュウショ</t>
    </rPh>
    <rPh sb="64" eb="66">
      <t>ヘンコウ</t>
    </rPh>
    <rPh sb="67" eb="69">
      <t>シドウ</t>
    </rPh>
    <rPh sb="75" eb="77">
      <t>ガッコウ</t>
    </rPh>
    <rPh sb="78" eb="79">
      <t>コ</t>
    </rPh>
    <rPh sb="85" eb="87">
      <t>セイカツ</t>
    </rPh>
    <rPh sb="87" eb="89">
      <t>シュウカン</t>
    </rPh>
    <rPh sb="90" eb="92">
      <t>カイゼン</t>
    </rPh>
    <rPh sb="101" eb="103">
      <t>ジカン</t>
    </rPh>
    <rPh sb="104" eb="106">
      <t>ヘンコウ</t>
    </rPh>
    <rPh sb="112" eb="114">
      <t>シドウ</t>
    </rPh>
    <rPh sb="120" eb="122">
      <t>メンダン</t>
    </rPh>
    <rPh sb="122" eb="123">
      <t>ゴ</t>
    </rPh>
    <rPh sb="124" eb="126">
      <t>チコク</t>
    </rPh>
    <rPh sb="127" eb="129">
      <t>ケッセキ</t>
    </rPh>
    <rPh sb="132" eb="134">
      <t>マイニチ</t>
    </rPh>
    <rPh sb="134" eb="136">
      <t>トウコウ</t>
    </rPh>
    <phoneticPr fontId="1"/>
  </si>
  <si>
    <t>PC・Word</t>
    <phoneticPr fontId="2"/>
  </si>
  <si>
    <t>PC・Word</t>
    <phoneticPr fontId="2"/>
  </si>
  <si>
    <t>PC・Word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</si>
</sst>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¥&quot;#,##0;&quot;¥&quot;\-#,##0"/>
    <numFmt numFmtId="6" formatCode="&quot;¥&quot;#,##0;[Red]&quot;¥&quot;\-#,##0"/>
    <numFmt numFmtId="176" formatCode="0.0%"/>
    <numFmt numFmtId="177" formatCode="&quot;¥&quot;#,##0_);[Red]\(&quot;¥&quot;#,##0\)"/>
    <numFmt numFmtId="178" formatCode="0.00\ &quot;H&quot;"/>
    <numFmt numFmtId="179" formatCode="0\ &quot;日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>
      <left/>
      <right style="medium">
        <color indexed="64"/>
      </right>
      <top/>
      <bottom/>
      <diagonal/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7" fontId="0" fillId="0" borderId="8" xfId="0" applyNumberFormat="1" applyBorder="1">
      <alignment vertical="center"/>
    </xf>
    <xf numFmtId="176" fontId="0" fillId="0" borderId="0" xfId="0" applyNumberFormat="1" applyBorder="1">
      <alignment vertical="center"/>
    </xf>
    <xf numFmtId="5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11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6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" fontId="0" fillId="3" borderId="22" xfId="0" applyNumberFormat="1" applyFill="1" applyBorder="1">
      <alignment vertical="center"/>
    </xf>
    <xf numFmtId="5" fontId="0" fillId="0" borderId="25" xfId="0" applyNumberFormat="1" applyBorder="1">
      <alignment vertical="center"/>
    </xf>
    <xf numFmtId="0" fontId="0" fillId="0" borderId="16" xfId="0" applyFill="1" applyBorder="1">
      <alignment vertical="center"/>
    </xf>
    <xf numFmtId="0" fontId="0" fillId="0" borderId="0" xfId="0" applyFill="1" applyBorder="1">
      <alignment vertical="center"/>
    </xf>
    <xf numFmtId="5" fontId="0" fillId="0" borderId="1" xfId="0" applyNumberFormat="1" applyFill="1" applyBorder="1">
      <alignment vertical="center"/>
    </xf>
    <xf numFmtId="5" fontId="0" fillId="0" borderId="1" xfId="0" applyNumberFormat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76" fontId="0" fillId="0" borderId="48" xfId="0" applyNumberFormat="1" applyBorder="1">
      <alignment vertical="center"/>
    </xf>
    <xf numFmtId="176" fontId="0" fillId="0" borderId="23" xfId="0" applyNumberFormat="1" applyBorder="1">
      <alignment vertical="center"/>
    </xf>
    <xf numFmtId="0" fontId="0" fillId="2" borderId="49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49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2" borderId="5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5" fontId="0" fillId="3" borderId="23" xfId="0" applyNumberFormat="1" applyFill="1" applyBorder="1">
      <alignment vertical="center"/>
    </xf>
    <xf numFmtId="5" fontId="0" fillId="0" borderId="23" xfId="0" applyNumberFormat="1" applyBorder="1">
      <alignment vertical="center"/>
    </xf>
    <xf numFmtId="178" fontId="0" fillId="0" borderId="23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5" xfId="0" applyFill="1" applyBorder="1" applyAlignment="1">
      <alignment horizontal="center" vertical="center" shrinkToFit="1"/>
    </xf>
    <xf numFmtId="179" fontId="0" fillId="0" borderId="46" xfId="0" applyNumberFormat="1" applyBorder="1" applyAlignment="1">
      <alignment horizontal="center" vertical="center"/>
    </xf>
    <xf numFmtId="178" fontId="0" fillId="0" borderId="46" xfId="0" applyNumberFormat="1" applyFill="1" applyBorder="1">
      <alignment vertical="center"/>
    </xf>
    <xf numFmtId="20" fontId="0" fillId="0" borderId="57" xfId="0" applyNumberFormat="1" applyBorder="1" applyAlignment="1">
      <alignment horizontal="center" vertical="center"/>
    </xf>
    <xf numFmtId="20" fontId="0" fillId="0" borderId="59" xfId="0" applyNumberFormat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14" fontId="0" fillId="3" borderId="67" xfId="0" applyNumberFormat="1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8" fontId="0" fillId="3" borderId="70" xfId="0" applyNumberFormat="1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 shrinkToFit="1"/>
    </xf>
    <xf numFmtId="0" fontId="3" fillId="2" borderId="71" xfId="0" applyFont="1" applyFill="1" applyBorder="1" applyAlignment="1">
      <alignment horizontal="center" vertical="center"/>
    </xf>
    <xf numFmtId="0" fontId="0" fillId="2" borderId="72" xfId="0" applyFill="1" applyBorder="1">
      <alignment vertical="center"/>
    </xf>
    <xf numFmtId="14" fontId="0" fillId="0" borderId="73" xfId="0" applyNumberFormat="1" applyBorder="1">
      <alignment vertical="center"/>
    </xf>
    <xf numFmtId="14" fontId="0" fillId="3" borderId="23" xfId="0" applyNumberFormat="1" applyFill="1" applyBorder="1" applyAlignment="1">
      <alignment horizontal="center" vertical="center"/>
    </xf>
    <xf numFmtId="0" fontId="0" fillId="3" borderId="23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4" fillId="3" borderId="24" xfId="2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6" fontId="0" fillId="0" borderId="8" xfId="1" applyFont="1" applyBorder="1">
      <alignment vertical="center"/>
    </xf>
    <xf numFmtId="176" fontId="0" fillId="0" borderId="82" xfId="0" applyNumberFormat="1" applyBorder="1">
      <alignment vertical="center"/>
    </xf>
    <xf numFmtId="0" fontId="0" fillId="2" borderId="82" xfId="0" applyFill="1" applyBorder="1">
      <alignment vertical="center"/>
    </xf>
    <xf numFmtId="176" fontId="0" fillId="0" borderId="83" xfId="0" applyNumberFormat="1" applyBorder="1">
      <alignment vertical="center"/>
    </xf>
    <xf numFmtId="0" fontId="0" fillId="2" borderId="84" xfId="0" applyFill="1" applyBorder="1" applyAlignment="1">
      <alignment horizontal="center" vertical="center"/>
    </xf>
    <xf numFmtId="176" fontId="0" fillId="0" borderId="76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5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56" fontId="0" fillId="0" borderId="1" xfId="0" applyNumberFormat="1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56" fontId="0" fillId="4" borderId="1" xfId="0" applyNumberFormat="1" applyFill="1" applyBorder="1" applyAlignment="1">
      <alignment horizontal="left" vertical="center"/>
    </xf>
    <xf numFmtId="5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6" fontId="0" fillId="0" borderId="1" xfId="1" applyFont="1" applyBorder="1">
      <alignment vertical="center"/>
    </xf>
    <xf numFmtId="0" fontId="0" fillId="0" borderId="85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5" fontId="0" fillId="3" borderId="71" xfId="0" applyNumberFormat="1" applyFill="1" applyBorder="1" applyAlignment="1">
      <alignment horizontal="center" vertical="center"/>
    </xf>
    <xf numFmtId="14" fontId="0" fillId="3" borderId="69" xfId="0" applyNumberFormat="1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14" fontId="0" fillId="3" borderId="66" xfId="0" applyNumberFormat="1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 wrapText="1"/>
    </xf>
    <xf numFmtId="0" fontId="0" fillId="2" borderId="76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3" borderId="23" xfId="0" applyFill="1" applyBorder="1" applyAlignment="1">
      <alignment vertical="center" shrinkToFit="1"/>
    </xf>
    <xf numFmtId="0" fontId="0" fillId="3" borderId="22" xfId="0" applyFill="1" applyBorder="1" applyAlignment="1">
      <alignment vertical="center" shrinkToFit="1"/>
    </xf>
    <xf numFmtId="0" fontId="0" fillId="3" borderId="51" xfId="0" applyFill="1" applyBorder="1" applyAlignment="1">
      <alignment vertical="center" shrinkToFit="1"/>
    </xf>
    <xf numFmtId="0" fontId="0" fillId="3" borderId="52" xfId="0" applyFill="1" applyBorder="1" applyAlignment="1">
      <alignment vertical="center" shrinkToFit="1"/>
    </xf>
    <xf numFmtId="0" fontId="0" fillId="0" borderId="23" xfId="0" applyFill="1" applyBorder="1" applyAlignment="1">
      <alignment vertical="center" shrinkToFit="1"/>
    </xf>
    <xf numFmtId="0" fontId="0" fillId="0" borderId="48" xfId="0" applyFill="1" applyBorder="1" applyAlignment="1">
      <alignment vertical="center" shrinkToFit="1"/>
    </xf>
    <xf numFmtId="0" fontId="0" fillId="2" borderId="63" xfId="0" applyFill="1" applyBorder="1" applyAlignment="1">
      <alignment horizontal="center" vertical="center" textRotation="255"/>
    </xf>
    <xf numFmtId="0" fontId="0" fillId="2" borderId="61" xfId="0" applyFill="1" applyBorder="1" applyAlignment="1">
      <alignment horizontal="center" vertical="center" textRotation="255"/>
    </xf>
    <xf numFmtId="0" fontId="0" fillId="2" borderId="56" xfId="0" applyFill="1" applyBorder="1" applyAlignment="1">
      <alignment horizontal="center" vertical="center" textRotation="255"/>
    </xf>
    <xf numFmtId="0" fontId="0" fillId="0" borderId="4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62" xfId="0" applyBorder="1" applyAlignment="1">
      <alignment vertical="center"/>
    </xf>
    <xf numFmtId="177" fontId="0" fillId="0" borderId="46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9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77" fontId="0" fillId="0" borderId="18" xfId="0" applyNumberFormat="1" applyFill="1" applyBorder="1" applyAlignment="1">
      <alignment horizontal="center" vertical="center"/>
    </xf>
    <xf numFmtId="177" fontId="0" fillId="0" borderId="14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3" borderId="36" xfId="0" applyNumberFormat="1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center" vertical="center"/>
    </xf>
    <xf numFmtId="177" fontId="0" fillId="3" borderId="28" xfId="0" applyNumberFormat="1" applyFill="1" applyBorder="1" applyAlignment="1">
      <alignment horizontal="center" vertical="center"/>
    </xf>
    <xf numFmtId="177" fontId="0" fillId="3" borderId="19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77" fontId="0" fillId="3" borderId="20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Doc/88_2019&#24180;&#24230;&#35336;&#30011;/98_&#29983;&#27963;&#25351;&#23566;/01_&#29983;&#24466;&#25351;&#23566;/&#30041;&#23398;&#29983;/&#22823;&#27211;&#26657;/1&#24180;&#29983;/&#29983;&#24466;&#25351;&#23566;_&#22823;&#27211;&#26657;&#65288;1&#24180;&#65306;404AM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LIST"/>
      <sheetName val="一覧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</sheetNames>
    <sheetDataSet>
      <sheetData sheetId="0"/>
      <sheetData sheetId="1"/>
      <sheetData sheetId="2">
        <row r="14">
          <cell r="A14">
            <v>10</v>
          </cell>
          <cell r="C14" t="str">
            <v>1年</v>
          </cell>
          <cell r="D14"/>
          <cell r="E14" t="str">
            <v>AM</v>
          </cell>
          <cell r="F14" t="str">
            <v>戸上</v>
          </cell>
          <cell r="G14">
            <v>19511</v>
          </cell>
          <cell r="H14" t="str">
            <v>PAUDEL SANDESH</v>
          </cell>
          <cell r="I14" t="str">
            <v>ポーデル　サンデス</v>
          </cell>
          <cell r="J14" t="str">
            <v>国際情報ビジネス学科</v>
          </cell>
          <cell r="K14" t="str">
            <v>2年コース</v>
          </cell>
          <cell r="L14">
            <v>2</v>
          </cell>
          <cell r="M14">
            <v>43666</v>
          </cell>
          <cell r="N14"/>
          <cell r="O14" t="str">
            <v>アジア国際外語学院</v>
          </cell>
          <cell r="P14" t="str">
            <v>ネパール</v>
          </cell>
          <cell r="Q1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opLeftCell="A47" zoomScaleNormal="100" workbookViewId="0">
      <selection activeCell="D53" sqref="D53:O53"/>
    </sheetView>
  </sheetViews>
  <sheetFormatPr defaultColWidth="9" defaultRowHeight="18.75" x14ac:dyDescent="0.4"/>
  <cols>
    <col min="2" max="2" width="9.25" bestFit="1" customWidth="1"/>
    <col min="8" max="8" width="9.875" bestFit="1" customWidth="1"/>
    <col min="10" max="10" width="10.375" style="1" bestFit="1" customWidth="1"/>
    <col min="11" max="11" width="9.5" bestFit="1" customWidth="1"/>
    <col min="12" max="12" width="10.5" bestFit="1" customWidth="1"/>
    <col min="13" max="13" width="9.625" bestFit="1" customWidth="1"/>
    <col min="15" max="15" width="9.625" bestFit="1" customWidth="1"/>
    <col min="16" max="16" width="9.875" bestFit="1" customWidth="1"/>
    <col min="20" max="20" width="11.375" bestFit="1" customWidth="1"/>
  </cols>
  <sheetData>
    <row r="1" spans="1:20" x14ac:dyDescent="0.4">
      <c r="A1" s="100" t="s">
        <v>99</v>
      </c>
      <c r="B1" s="102" t="s">
        <v>98</v>
      </c>
      <c r="C1" s="102" t="s">
        <v>97</v>
      </c>
      <c r="D1" s="102" t="s">
        <v>96</v>
      </c>
      <c r="E1" s="104" t="s">
        <v>95</v>
      </c>
      <c r="F1" s="102" t="s">
        <v>94</v>
      </c>
      <c r="G1" s="111" t="s">
        <v>93</v>
      </c>
      <c r="H1" s="112"/>
      <c r="I1" s="111" t="s">
        <v>92</v>
      </c>
      <c r="J1" s="112"/>
      <c r="K1" s="115" t="s">
        <v>91</v>
      </c>
      <c r="L1" s="102" t="s">
        <v>90</v>
      </c>
      <c r="M1" s="102" t="s">
        <v>89</v>
      </c>
      <c r="N1" s="111" t="s">
        <v>88</v>
      </c>
      <c r="O1" s="118"/>
      <c r="P1" s="112"/>
      <c r="Q1" s="102" t="s">
        <v>87</v>
      </c>
      <c r="R1" s="102"/>
      <c r="S1" s="120"/>
      <c r="T1" s="76" t="s">
        <v>86</v>
      </c>
    </row>
    <row r="2" spans="1:20" x14ac:dyDescent="0.4">
      <c r="A2" s="101"/>
      <c r="B2" s="103"/>
      <c r="C2" s="103"/>
      <c r="D2" s="103"/>
      <c r="E2" s="105"/>
      <c r="F2" s="103"/>
      <c r="G2" s="113"/>
      <c r="H2" s="114"/>
      <c r="I2" s="113"/>
      <c r="J2" s="114"/>
      <c r="K2" s="116"/>
      <c r="L2" s="117"/>
      <c r="M2" s="117"/>
      <c r="N2" s="113"/>
      <c r="O2" s="119"/>
      <c r="P2" s="114"/>
      <c r="Q2" s="103"/>
      <c r="R2" s="103"/>
      <c r="S2" s="121"/>
      <c r="T2" s="75"/>
    </row>
    <row r="3" spans="1:20" ht="19.5" thickBot="1" x14ac:dyDescent="0.45">
      <c r="A3" s="74">
        <f>[1]一覧!A14</f>
        <v>10</v>
      </c>
      <c r="B3" s="73" t="str">
        <f>[1]一覧!C14</f>
        <v>1年</v>
      </c>
      <c r="C3" s="73">
        <f>[1]一覧!D14</f>
        <v>0</v>
      </c>
      <c r="D3" s="73" t="str">
        <f>[1]一覧!E14</f>
        <v>AM</v>
      </c>
      <c r="E3" s="73" t="str">
        <f>[1]一覧!F14</f>
        <v>戸上</v>
      </c>
      <c r="F3" s="73">
        <f>[1]一覧!G14</f>
        <v>19511</v>
      </c>
      <c r="G3" s="122" t="str">
        <f>[1]一覧!H14</f>
        <v>PAUDEL SANDESH</v>
      </c>
      <c r="H3" s="122"/>
      <c r="I3" s="123" t="str">
        <f>[1]一覧!I14</f>
        <v>ポーデル　サンデス</v>
      </c>
      <c r="J3" s="124"/>
      <c r="K3" s="72">
        <f>[1]一覧!L14</f>
        <v>2</v>
      </c>
      <c r="L3" s="71">
        <v>44044</v>
      </c>
      <c r="M3" s="71" t="s">
        <v>108</v>
      </c>
      <c r="N3" s="123" t="str">
        <f>[1]一覧!O14</f>
        <v>アジア国際外語学院</v>
      </c>
      <c r="O3" s="125"/>
      <c r="P3" s="124"/>
      <c r="Q3" s="126" t="s">
        <v>100</v>
      </c>
      <c r="R3" s="126"/>
      <c r="S3" s="127"/>
      <c r="T3" s="70">
        <f ca="1">TODAY()</f>
        <v>43768</v>
      </c>
    </row>
    <row r="4" spans="1:20" ht="19.5" thickBot="1" x14ac:dyDescent="0.45">
      <c r="A4" s="69" t="s">
        <v>84</v>
      </c>
      <c r="B4" s="68" t="s">
        <v>83</v>
      </c>
      <c r="C4" s="106">
        <f>H5+H11+H17</f>
        <v>100000</v>
      </c>
      <c r="D4" s="106"/>
      <c r="E4" s="67" t="s">
        <v>82</v>
      </c>
      <c r="F4" s="66">
        <f>K5+K11+K17</f>
        <v>28</v>
      </c>
      <c r="G4" s="65" t="s">
        <v>81</v>
      </c>
      <c r="H4" s="107" t="str">
        <f>[1]一覧!P14</f>
        <v>ネパール</v>
      </c>
      <c r="I4" s="108"/>
      <c r="J4" s="65" t="s">
        <v>80</v>
      </c>
      <c r="K4" s="64">
        <f>[1]一覧!Q14</f>
        <v>0</v>
      </c>
      <c r="L4" s="63" t="s">
        <v>42</v>
      </c>
      <c r="M4" s="109" t="str">
        <f>[1]一覧!J14</f>
        <v>国際情報ビジネス学科</v>
      </c>
      <c r="N4" s="110"/>
      <c r="O4" s="62" t="str">
        <f>[1]一覧!K14</f>
        <v>2年コース</v>
      </c>
    </row>
    <row r="5" spans="1:20" ht="13.5" customHeight="1" x14ac:dyDescent="0.4">
      <c r="A5" s="128" t="s">
        <v>79</v>
      </c>
      <c r="B5" s="37" t="s">
        <v>65</v>
      </c>
      <c r="C5" s="131" t="s">
        <v>101</v>
      </c>
      <c r="D5" s="132"/>
      <c r="E5" s="132"/>
      <c r="F5" s="133"/>
      <c r="G5" s="37" t="s">
        <v>77</v>
      </c>
      <c r="H5" s="134">
        <v>100000</v>
      </c>
      <c r="I5" s="134"/>
      <c r="J5" s="37" t="s">
        <v>63</v>
      </c>
      <c r="K5" s="59">
        <v>28</v>
      </c>
      <c r="L5" s="37" t="s">
        <v>62</v>
      </c>
      <c r="M5" s="58">
        <v>15</v>
      </c>
      <c r="N5" s="37" t="s">
        <v>76</v>
      </c>
      <c r="O5" s="58" t="s">
        <v>102</v>
      </c>
      <c r="P5" s="37" t="s">
        <v>60</v>
      </c>
      <c r="Q5" s="57" t="s">
        <v>75</v>
      </c>
      <c r="R5" s="37" t="s">
        <v>68</v>
      </c>
      <c r="S5" s="56" t="s">
        <v>103</v>
      </c>
    </row>
    <row r="6" spans="1:20" x14ac:dyDescent="0.4">
      <c r="A6" s="129"/>
      <c r="B6" s="52" t="s">
        <v>59</v>
      </c>
      <c r="C6" s="4" t="s">
        <v>58</v>
      </c>
      <c r="D6" s="55" t="s">
        <v>57</v>
      </c>
      <c r="E6" s="54" t="s">
        <v>48</v>
      </c>
      <c r="F6" s="53" t="s">
        <v>56</v>
      </c>
      <c r="G6" s="4" t="s">
        <v>55</v>
      </c>
      <c r="H6" s="4" t="s">
        <v>54</v>
      </c>
      <c r="I6" s="4" t="s">
        <v>53</v>
      </c>
      <c r="J6" s="135" t="s">
        <v>52</v>
      </c>
      <c r="K6" s="135"/>
      <c r="L6" s="135"/>
      <c r="M6" s="135"/>
      <c r="N6" s="135"/>
      <c r="O6" s="135"/>
      <c r="P6" s="135"/>
      <c r="Q6" s="135"/>
      <c r="R6" s="135"/>
      <c r="S6" s="136"/>
    </row>
    <row r="7" spans="1:20" x14ac:dyDescent="0.4">
      <c r="A7" s="129"/>
      <c r="B7" s="52" t="s">
        <v>51</v>
      </c>
      <c r="C7" s="51" t="s">
        <v>104</v>
      </c>
      <c r="D7" s="61">
        <v>0.95833333333333337</v>
      </c>
      <c r="E7" s="49" t="s">
        <v>72</v>
      </c>
      <c r="F7" s="60">
        <v>0.29166666666666669</v>
      </c>
      <c r="G7" s="47">
        <v>8</v>
      </c>
      <c r="H7" s="25">
        <v>840</v>
      </c>
      <c r="I7" s="46">
        <f>(G7-1)*H7</f>
        <v>5880</v>
      </c>
      <c r="J7" s="137" t="s">
        <v>109</v>
      </c>
      <c r="K7" s="138"/>
      <c r="L7" s="138"/>
      <c r="M7" s="138"/>
      <c r="N7" s="138"/>
      <c r="O7" s="138"/>
      <c r="P7" s="138"/>
      <c r="Q7" s="138"/>
      <c r="R7" s="138"/>
      <c r="S7" s="139"/>
    </row>
    <row r="8" spans="1:20" x14ac:dyDescent="0.4">
      <c r="A8" s="129"/>
      <c r="B8" s="52" t="s">
        <v>50</v>
      </c>
      <c r="C8" s="51"/>
      <c r="D8" s="50" t="s">
        <v>47</v>
      </c>
      <c r="E8" s="49" t="s">
        <v>72</v>
      </c>
      <c r="F8" s="48" t="s">
        <v>47</v>
      </c>
      <c r="G8" s="47"/>
      <c r="H8" s="25"/>
      <c r="I8" s="46">
        <f>G8*H8</f>
        <v>0</v>
      </c>
      <c r="J8" s="138"/>
      <c r="K8" s="138"/>
      <c r="L8" s="138"/>
      <c r="M8" s="138"/>
      <c r="N8" s="138"/>
      <c r="O8" s="138"/>
      <c r="P8" s="138"/>
      <c r="Q8" s="138"/>
      <c r="R8" s="138"/>
      <c r="S8" s="139"/>
    </row>
    <row r="9" spans="1:20" x14ac:dyDescent="0.4">
      <c r="A9" s="129"/>
      <c r="B9" s="52" t="s">
        <v>49</v>
      </c>
      <c r="C9" s="51"/>
      <c r="D9" s="50" t="s">
        <v>47</v>
      </c>
      <c r="E9" s="49" t="s">
        <v>48</v>
      </c>
      <c r="F9" s="48" t="s">
        <v>71</v>
      </c>
      <c r="G9" s="47"/>
      <c r="H9" s="25"/>
      <c r="I9" s="46">
        <f>G9*H9</f>
        <v>0</v>
      </c>
      <c r="J9" s="138"/>
      <c r="K9" s="138"/>
      <c r="L9" s="138"/>
      <c r="M9" s="138"/>
      <c r="N9" s="138"/>
      <c r="O9" s="138"/>
      <c r="P9" s="138"/>
      <c r="Q9" s="138"/>
      <c r="R9" s="138"/>
      <c r="S9" s="139"/>
    </row>
    <row r="10" spans="1:20" ht="19.5" thickBot="1" x14ac:dyDescent="0.45">
      <c r="A10" s="130"/>
      <c r="B10" s="45" t="s">
        <v>67</v>
      </c>
      <c r="C10" s="44"/>
      <c r="D10" s="43" t="s">
        <v>71</v>
      </c>
      <c r="E10" s="42" t="s">
        <v>48</v>
      </c>
      <c r="F10" s="41" t="s">
        <v>47</v>
      </c>
      <c r="G10" s="40"/>
      <c r="H10" s="39"/>
      <c r="I10" s="38">
        <f>G10*H10</f>
        <v>0</v>
      </c>
      <c r="J10" s="140"/>
      <c r="K10" s="140"/>
      <c r="L10" s="140"/>
      <c r="M10" s="140"/>
      <c r="N10" s="140"/>
      <c r="O10" s="140"/>
      <c r="P10" s="140"/>
      <c r="Q10" s="140"/>
      <c r="R10" s="140"/>
      <c r="S10" s="141"/>
    </row>
    <row r="11" spans="1:20" ht="13.5" customHeight="1" x14ac:dyDescent="0.4">
      <c r="A11" s="128" t="s">
        <v>70</v>
      </c>
      <c r="B11" s="37" t="s">
        <v>65</v>
      </c>
      <c r="C11" s="131"/>
      <c r="D11" s="132"/>
      <c r="E11" s="132"/>
      <c r="F11" s="133"/>
      <c r="G11" s="37" t="s">
        <v>64</v>
      </c>
      <c r="H11" s="134"/>
      <c r="I11" s="134"/>
      <c r="J11" s="37" t="s">
        <v>63</v>
      </c>
      <c r="K11" s="59"/>
      <c r="L11" s="37" t="s">
        <v>62</v>
      </c>
      <c r="M11" s="58"/>
      <c r="N11" s="37" t="s">
        <v>61</v>
      </c>
      <c r="O11" s="58"/>
      <c r="P11" s="37" t="s">
        <v>69</v>
      </c>
      <c r="Q11" s="57"/>
      <c r="R11" s="37" t="s">
        <v>68</v>
      </c>
      <c r="S11" s="56"/>
    </row>
    <row r="12" spans="1:20" x14ac:dyDescent="0.4">
      <c r="A12" s="129"/>
      <c r="B12" s="52" t="s">
        <v>59</v>
      </c>
      <c r="C12" s="4" t="s">
        <v>58</v>
      </c>
      <c r="D12" s="55" t="s">
        <v>57</v>
      </c>
      <c r="E12" s="54" t="s">
        <v>48</v>
      </c>
      <c r="F12" s="53" t="s">
        <v>56</v>
      </c>
      <c r="G12" s="4" t="s">
        <v>55</v>
      </c>
      <c r="H12" s="4" t="s">
        <v>54</v>
      </c>
      <c r="I12" s="4" t="s">
        <v>53</v>
      </c>
      <c r="J12" s="135" t="s">
        <v>52</v>
      </c>
      <c r="K12" s="135"/>
      <c r="L12" s="135"/>
      <c r="M12" s="135"/>
      <c r="N12" s="135"/>
      <c r="O12" s="135"/>
      <c r="P12" s="135"/>
      <c r="Q12" s="135"/>
      <c r="R12" s="135"/>
      <c r="S12" s="136"/>
    </row>
    <row r="13" spans="1:20" x14ac:dyDescent="0.4">
      <c r="A13" s="129"/>
      <c r="B13" s="52" t="s">
        <v>51</v>
      </c>
      <c r="C13" s="51"/>
      <c r="D13" s="50" t="s">
        <v>47</v>
      </c>
      <c r="E13" s="49" t="s">
        <v>48</v>
      </c>
      <c r="F13" s="48" t="s">
        <v>47</v>
      </c>
      <c r="G13" s="47"/>
      <c r="H13" s="25"/>
      <c r="I13" s="46">
        <f>G13*H13</f>
        <v>0</v>
      </c>
      <c r="J13" s="137"/>
      <c r="K13" s="138"/>
      <c r="L13" s="138"/>
      <c r="M13" s="138"/>
      <c r="N13" s="138"/>
      <c r="O13" s="138"/>
      <c r="P13" s="138"/>
      <c r="Q13" s="138"/>
      <c r="R13" s="138"/>
      <c r="S13" s="139"/>
    </row>
    <row r="14" spans="1:20" x14ac:dyDescent="0.4">
      <c r="A14" s="129"/>
      <c r="B14" s="52" t="s">
        <v>50</v>
      </c>
      <c r="C14" s="51"/>
      <c r="D14" s="50" t="s">
        <v>47</v>
      </c>
      <c r="E14" s="49" t="s">
        <v>48</v>
      </c>
      <c r="F14" s="48" t="s">
        <v>47</v>
      </c>
      <c r="G14" s="47"/>
      <c r="H14" s="25"/>
      <c r="I14" s="46">
        <f>G14*H14</f>
        <v>0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9"/>
    </row>
    <row r="15" spans="1:20" x14ac:dyDescent="0.4">
      <c r="A15" s="129"/>
      <c r="B15" s="52" t="s">
        <v>49</v>
      </c>
      <c r="C15" s="51"/>
      <c r="D15" s="50" t="s">
        <v>47</v>
      </c>
      <c r="E15" s="49" t="s">
        <v>48</v>
      </c>
      <c r="F15" s="48" t="s">
        <v>47</v>
      </c>
      <c r="G15" s="47"/>
      <c r="H15" s="25"/>
      <c r="I15" s="46">
        <f>G15*H15</f>
        <v>0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9"/>
    </row>
    <row r="16" spans="1:20" ht="19.5" thickBot="1" x14ac:dyDescent="0.45">
      <c r="A16" s="130"/>
      <c r="B16" s="45" t="s">
        <v>67</v>
      </c>
      <c r="C16" s="44"/>
      <c r="D16" s="43" t="s">
        <v>47</v>
      </c>
      <c r="E16" s="42" t="s">
        <v>48</v>
      </c>
      <c r="F16" s="41" t="s">
        <v>47</v>
      </c>
      <c r="G16" s="40"/>
      <c r="H16" s="39"/>
      <c r="I16" s="38">
        <f>G16*H16</f>
        <v>0</v>
      </c>
      <c r="J16" s="140"/>
      <c r="K16" s="140"/>
      <c r="L16" s="140"/>
      <c r="M16" s="140"/>
      <c r="N16" s="140"/>
      <c r="O16" s="140"/>
      <c r="P16" s="140"/>
      <c r="Q16" s="140"/>
      <c r="R16" s="140"/>
      <c r="S16" s="141"/>
    </row>
    <row r="17" spans="1:20" ht="13.5" customHeight="1" x14ac:dyDescent="0.4">
      <c r="A17" s="128" t="s">
        <v>66</v>
      </c>
      <c r="B17" s="37" t="s">
        <v>65</v>
      </c>
      <c r="C17" s="131"/>
      <c r="D17" s="132"/>
      <c r="E17" s="132"/>
      <c r="F17" s="133"/>
      <c r="G17" s="37" t="s">
        <v>64</v>
      </c>
      <c r="H17" s="134"/>
      <c r="I17" s="134"/>
      <c r="J17" s="37" t="s">
        <v>63</v>
      </c>
      <c r="K17" s="59"/>
      <c r="L17" s="37" t="s">
        <v>62</v>
      </c>
      <c r="M17" s="58"/>
      <c r="N17" s="37" t="s">
        <v>61</v>
      </c>
      <c r="O17" s="58"/>
      <c r="P17" s="37" t="s">
        <v>60</v>
      </c>
      <c r="Q17" s="57"/>
      <c r="R17" s="37" t="s">
        <v>59</v>
      </c>
      <c r="S17" s="56"/>
    </row>
    <row r="18" spans="1:20" x14ac:dyDescent="0.4">
      <c r="A18" s="129"/>
      <c r="B18" s="52" t="s">
        <v>59</v>
      </c>
      <c r="C18" s="4" t="s">
        <v>58</v>
      </c>
      <c r="D18" s="55" t="s">
        <v>57</v>
      </c>
      <c r="E18" s="54" t="s">
        <v>48</v>
      </c>
      <c r="F18" s="53" t="s">
        <v>56</v>
      </c>
      <c r="G18" s="4" t="s">
        <v>55</v>
      </c>
      <c r="H18" s="4" t="s">
        <v>54</v>
      </c>
      <c r="I18" s="4" t="s">
        <v>53</v>
      </c>
      <c r="J18" s="135" t="s">
        <v>52</v>
      </c>
      <c r="K18" s="135"/>
      <c r="L18" s="135"/>
      <c r="M18" s="135"/>
      <c r="N18" s="135"/>
      <c r="O18" s="135"/>
      <c r="P18" s="135"/>
      <c r="Q18" s="135"/>
      <c r="R18" s="135"/>
      <c r="S18" s="136"/>
    </row>
    <row r="19" spans="1:20" x14ac:dyDescent="0.4">
      <c r="A19" s="129"/>
      <c r="B19" s="52" t="s">
        <v>51</v>
      </c>
      <c r="C19" s="51"/>
      <c r="D19" s="50" t="s">
        <v>47</v>
      </c>
      <c r="E19" s="49" t="s">
        <v>48</v>
      </c>
      <c r="F19" s="48" t="s">
        <v>47</v>
      </c>
      <c r="G19" s="47"/>
      <c r="H19" s="25"/>
      <c r="I19" s="46">
        <f>G19*H19</f>
        <v>0</v>
      </c>
      <c r="J19" s="137"/>
      <c r="K19" s="138"/>
      <c r="L19" s="138"/>
      <c r="M19" s="138"/>
      <c r="N19" s="138"/>
      <c r="O19" s="138"/>
      <c r="P19" s="138"/>
      <c r="Q19" s="138"/>
      <c r="R19" s="138"/>
      <c r="S19" s="139"/>
    </row>
    <row r="20" spans="1:20" x14ac:dyDescent="0.4">
      <c r="A20" s="129"/>
      <c r="B20" s="52" t="s">
        <v>50</v>
      </c>
      <c r="C20" s="51"/>
      <c r="D20" s="50" t="s">
        <v>47</v>
      </c>
      <c r="E20" s="49" t="s">
        <v>48</v>
      </c>
      <c r="F20" s="48" t="s">
        <v>47</v>
      </c>
      <c r="G20" s="47"/>
      <c r="H20" s="25"/>
      <c r="I20" s="46">
        <f>G20*H20</f>
        <v>0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9"/>
    </row>
    <row r="21" spans="1:20" x14ac:dyDescent="0.4">
      <c r="A21" s="129"/>
      <c r="B21" s="52" t="s">
        <v>49</v>
      </c>
      <c r="C21" s="51"/>
      <c r="D21" s="50" t="s">
        <v>47</v>
      </c>
      <c r="E21" s="49" t="s">
        <v>48</v>
      </c>
      <c r="F21" s="48" t="s">
        <v>47</v>
      </c>
      <c r="G21" s="47"/>
      <c r="H21" s="25"/>
      <c r="I21" s="46">
        <f>G21*H21</f>
        <v>0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9"/>
    </row>
    <row r="22" spans="1:20" ht="19.5" thickBot="1" x14ac:dyDescent="0.45">
      <c r="A22" s="130"/>
      <c r="B22" s="45" t="s">
        <v>46</v>
      </c>
      <c r="C22" s="44"/>
      <c r="D22" s="43" t="s">
        <v>45</v>
      </c>
      <c r="E22" s="42" t="s">
        <v>44</v>
      </c>
      <c r="F22" s="41" t="s">
        <v>43</v>
      </c>
      <c r="G22" s="40"/>
      <c r="H22" s="39"/>
      <c r="I22" s="38">
        <f>G22*H22</f>
        <v>0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1"/>
    </row>
    <row r="23" spans="1:20" x14ac:dyDescent="0.4">
      <c r="A23" s="100" t="s">
        <v>42</v>
      </c>
      <c r="B23" s="102"/>
      <c r="C23" s="102"/>
      <c r="D23" s="37" t="s">
        <v>41</v>
      </c>
      <c r="E23" s="37" t="s">
        <v>40</v>
      </c>
      <c r="F23" s="37" t="s">
        <v>39</v>
      </c>
      <c r="G23" s="36" t="s">
        <v>38</v>
      </c>
      <c r="J23"/>
    </row>
    <row r="24" spans="1:20" ht="19.5" thickBot="1" x14ac:dyDescent="0.45">
      <c r="A24" s="142" t="s">
        <v>112</v>
      </c>
      <c r="B24" s="143"/>
      <c r="C24" s="144"/>
      <c r="D24" s="31"/>
      <c r="E24" s="31"/>
      <c r="F24" s="31"/>
      <c r="G24" s="30"/>
      <c r="J24"/>
    </row>
    <row r="25" spans="1:20" x14ac:dyDescent="0.4">
      <c r="A25" s="100" t="s">
        <v>37</v>
      </c>
      <c r="B25" s="102" t="s">
        <v>36</v>
      </c>
      <c r="C25" s="37" t="s">
        <v>21</v>
      </c>
      <c r="D25" s="37" t="s">
        <v>35</v>
      </c>
      <c r="E25" s="37" t="s">
        <v>11</v>
      </c>
      <c r="F25" s="37" t="s">
        <v>6</v>
      </c>
      <c r="G25" s="37" t="s">
        <v>4</v>
      </c>
      <c r="H25" s="37" t="s">
        <v>34</v>
      </c>
      <c r="I25" s="37" t="s">
        <v>25</v>
      </c>
      <c r="J25" s="37" t="s">
        <v>20</v>
      </c>
      <c r="K25" s="37" t="s">
        <v>15</v>
      </c>
      <c r="L25" s="37" t="s">
        <v>10</v>
      </c>
      <c r="M25" s="37" t="s">
        <v>5</v>
      </c>
      <c r="N25" s="37" t="s">
        <v>3</v>
      </c>
      <c r="O25" s="81" t="s">
        <v>113</v>
      </c>
    </row>
    <row r="26" spans="1:20" x14ac:dyDescent="0.4">
      <c r="A26" s="101"/>
      <c r="B26" s="103"/>
      <c r="C26" s="35">
        <v>0.4</v>
      </c>
      <c r="D26" s="35">
        <v>0.94399999999999995</v>
      </c>
      <c r="E26" s="35">
        <v>0.53700000000000003</v>
      </c>
      <c r="F26" s="82">
        <v>0.40899999999999997</v>
      </c>
      <c r="G26" s="35">
        <v>0.20399999999999999</v>
      </c>
      <c r="H26" s="35">
        <v>0.58799999999999997</v>
      </c>
      <c r="I26" s="35">
        <v>0.3</v>
      </c>
      <c r="J26" s="35"/>
      <c r="K26" s="35"/>
      <c r="L26" s="35"/>
      <c r="M26" s="35"/>
      <c r="N26" s="35"/>
      <c r="O26" s="78">
        <v>0.502</v>
      </c>
    </row>
    <row r="27" spans="1:20" x14ac:dyDescent="0.4">
      <c r="A27" s="101"/>
      <c r="B27" s="103" t="s">
        <v>33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79"/>
    </row>
    <row r="28" spans="1:20" ht="19.5" thickBot="1" x14ac:dyDescent="0.45">
      <c r="A28" s="145"/>
      <c r="B28" s="14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80"/>
    </row>
    <row r="29" spans="1:20" x14ac:dyDescent="0.4">
      <c r="A29" s="100" t="s">
        <v>32</v>
      </c>
      <c r="B29" s="102"/>
      <c r="C29" s="102"/>
      <c r="D29" s="147"/>
      <c r="E29" s="29" t="s">
        <v>31</v>
      </c>
      <c r="F29" s="148" t="s">
        <v>30</v>
      </c>
      <c r="G29" s="148"/>
      <c r="H29" s="149"/>
      <c r="I29" s="148" t="s">
        <v>29</v>
      </c>
      <c r="J29" s="148"/>
      <c r="K29" s="149"/>
      <c r="L29" s="28" t="s">
        <v>28</v>
      </c>
      <c r="M29" s="27" t="s">
        <v>31</v>
      </c>
      <c r="N29" s="148" t="s">
        <v>30</v>
      </c>
      <c r="O29" s="148"/>
      <c r="P29" s="149"/>
      <c r="Q29" s="148" t="s">
        <v>29</v>
      </c>
      <c r="R29" s="148"/>
      <c r="S29" s="149"/>
      <c r="T29" s="26" t="s">
        <v>28</v>
      </c>
    </row>
    <row r="30" spans="1:20" x14ac:dyDescent="0.4">
      <c r="A30" s="101" t="s">
        <v>27</v>
      </c>
      <c r="B30" s="103"/>
      <c r="C30" s="25">
        <v>12000</v>
      </c>
      <c r="D30" s="25">
        <v>12000</v>
      </c>
      <c r="E30" s="150" t="s">
        <v>26</v>
      </c>
      <c r="F30" s="152"/>
      <c r="G30" s="153"/>
      <c r="H30" s="154"/>
      <c r="I30" s="152"/>
      <c r="J30" s="153"/>
      <c r="K30" s="154"/>
      <c r="L30" s="161">
        <v>0</v>
      </c>
      <c r="M30" s="164" t="s">
        <v>25</v>
      </c>
      <c r="N30" s="13" t="s">
        <v>105</v>
      </c>
      <c r="O30" s="13"/>
      <c r="P30" s="14">
        <v>30000</v>
      </c>
      <c r="Q30" s="13"/>
      <c r="R30" s="13"/>
      <c r="S30" s="12">
        <v>60000</v>
      </c>
      <c r="T30" s="166">
        <f>L48+SUM(P30:P32)-SUM(S30:S32)</f>
        <v>4000</v>
      </c>
    </row>
    <row r="31" spans="1:20" x14ac:dyDescent="0.4">
      <c r="A31" s="101" t="s">
        <v>24</v>
      </c>
      <c r="B31" s="103"/>
      <c r="C31" s="25">
        <v>6000</v>
      </c>
      <c r="D31" s="25">
        <v>6000</v>
      </c>
      <c r="E31" s="151"/>
      <c r="F31" s="155"/>
      <c r="G31" s="156"/>
      <c r="H31" s="157"/>
      <c r="I31" s="155"/>
      <c r="J31" s="156"/>
      <c r="K31" s="157"/>
      <c r="L31" s="162"/>
      <c r="M31" s="165"/>
      <c r="N31" s="9"/>
      <c r="O31" s="11"/>
      <c r="P31" s="10"/>
      <c r="Q31" s="23"/>
      <c r="R31" s="9"/>
      <c r="S31" s="8"/>
      <c r="T31" s="167"/>
    </row>
    <row r="32" spans="1:20" x14ac:dyDescent="0.4">
      <c r="A32" s="101" t="s">
        <v>23</v>
      </c>
      <c r="B32" s="103"/>
      <c r="C32" s="25">
        <v>3000</v>
      </c>
      <c r="D32" s="25">
        <v>3000</v>
      </c>
      <c r="E32" s="151"/>
      <c r="F32" s="158"/>
      <c r="G32" s="159"/>
      <c r="H32" s="160"/>
      <c r="I32" s="158"/>
      <c r="J32" s="159"/>
      <c r="K32" s="160"/>
      <c r="L32" s="163"/>
      <c r="M32" s="165"/>
      <c r="N32" s="16"/>
      <c r="O32" s="17"/>
      <c r="P32" s="15"/>
      <c r="Q32" s="22"/>
      <c r="R32" s="16"/>
      <c r="S32" s="15"/>
      <c r="T32" s="168"/>
    </row>
    <row r="33" spans="1:20" x14ac:dyDescent="0.4">
      <c r="A33" s="101" t="s">
        <v>22</v>
      </c>
      <c r="B33" s="103"/>
      <c r="C33" s="24">
        <v>4000</v>
      </c>
      <c r="D33" s="24">
        <v>4000</v>
      </c>
      <c r="E33" s="150" t="s">
        <v>21</v>
      </c>
      <c r="F33" s="13" t="s">
        <v>107</v>
      </c>
      <c r="G33" s="13"/>
      <c r="H33" s="14">
        <v>70000</v>
      </c>
      <c r="I33" s="13" t="s">
        <v>106</v>
      </c>
      <c r="J33" s="13"/>
      <c r="K33" s="12">
        <v>100000</v>
      </c>
      <c r="L33" s="169">
        <f>L30+(SUM(H33:H35)-SUM(K33:K35))</f>
        <v>4000</v>
      </c>
      <c r="M33" s="164" t="s">
        <v>20</v>
      </c>
      <c r="N33" s="13"/>
      <c r="O33" s="13"/>
      <c r="P33" s="14"/>
      <c r="Q33" s="13"/>
      <c r="R33" s="13"/>
      <c r="S33" s="12"/>
      <c r="T33" s="172">
        <f>T30+(SUM(P33:P35)-SUM(S33:S35))</f>
        <v>4000</v>
      </c>
    </row>
    <row r="34" spans="1:20" x14ac:dyDescent="0.4">
      <c r="A34" s="101" t="s">
        <v>19</v>
      </c>
      <c r="B34" s="103"/>
      <c r="C34" s="24"/>
      <c r="D34" s="24"/>
      <c r="E34" s="151"/>
      <c r="F34" s="9" t="s">
        <v>105</v>
      </c>
      <c r="G34" s="11"/>
      <c r="H34" s="10">
        <v>100000</v>
      </c>
      <c r="I34" s="9" t="s">
        <v>32</v>
      </c>
      <c r="J34" s="9"/>
      <c r="K34" s="77">
        <v>66000</v>
      </c>
      <c r="L34" s="170"/>
      <c r="M34" s="165"/>
      <c r="N34" s="9"/>
      <c r="O34" s="11"/>
      <c r="P34" s="10"/>
      <c r="Q34" s="9"/>
      <c r="R34" s="9"/>
      <c r="S34" s="8"/>
      <c r="T34" s="173"/>
    </row>
    <row r="35" spans="1:20" x14ac:dyDescent="0.4">
      <c r="A35" s="101" t="s">
        <v>18</v>
      </c>
      <c r="B35" s="103"/>
      <c r="C35" s="176"/>
      <c r="D35" s="21">
        <v>0</v>
      </c>
      <c r="E35" s="151"/>
      <c r="F35" s="9"/>
      <c r="G35" s="11"/>
      <c r="H35" s="8"/>
      <c r="I35" s="9"/>
      <c r="J35" s="9"/>
      <c r="K35" s="8"/>
      <c r="L35" s="171"/>
      <c r="M35" s="165"/>
      <c r="N35" s="16"/>
      <c r="O35" s="17"/>
      <c r="P35" s="15"/>
      <c r="Q35" s="16"/>
      <c r="R35" s="16"/>
      <c r="S35" s="15"/>
      <c r="T35" s="174"/>
    </row>
    <row r="36" spans="1:20" x14ac:dyDescent="0.4">
      <c r="A36" s="101" t="s">
        <v>17</v>
      </c>
      <c r="B36" s="103"/>
      <c r="C36" s="176"/>
      <c r="D36" s="21">
        <v>25000</v>
      </c>
      <c r="E36" s="150" t="s">
        <v>16</v>
      </c>
      <c r="F36" s="13" t="s">
        <v>105</v>
      </c>
      <c r="G36" s="13"/>
      <c r="H36" s="14">
        <v>100000</v>
      </c>
      <c r="I36" s="13" t="s">
        <v>32</v>
      </c>
      <c r="J36" s="13"/>
      <c r="K36" s="12">
        <v>66000</v>
      </c>
      <c r="L36" s="169">
        <f>L33+(SUM(H36:H38)-SUM(K36:K38))</f>
        <v>18000</v>
      </c>
      <c r="M36" s="164" t="s">
        <v>15</v>
      </c>
      <c r="N36" s="13"/>
      <c r="O36" s="13"/>
      <c r="P36" s="14"/>
      <c r="Q36" s="13"/>
      <c r="R36" s="13"/>
      <c r="S36" s="12"/>
      <c r="T36" s="172">
        <f>T33+(SUM(P36:P38)-SUM(S36:S38))</f>
        <v>4000</v>
      </c>
    </row>
    <row r="37" spans="1:20" x14ac:dyDescent="0.4">
      <c r="A37" s="101" t="s">
        <v>14</v>
      </c>
      <c r="B37" s="103"/>
      <c r="C37" s="176"/>
      <c r="D37" s="21">
        <v>0</v>
      </c>
      <c r="E37" s="151"/>
      <c r="F37" s="9"/>
      <c r="G37" s="11"/>
      <c r="H37" s="10"/>
      <c r="I37" s="23" t="s">
        <v>110</v>
      </c>
      <c r="J37" s="9"/>
      <c r="K37" s="77">
        <v>20000</v>
      </c>
      <c r="L37" s="170"/>
      <c r="M37" s="165"/>
      <c r="N37" s="9"/>
      <c r="O37" s="11"/>
      <c r="P37" s="10"/>
      <c r="Q37" s="9"/>
      <c r="R37" s="9"/>
      <c r="S37" s="8"/>
      <c r="T37" s="173"/>
    </row>
    <row r="38" spans="1:20" x14ac:dyDescent="0.4">
      <c r="A38" s="101" t="s">
        <v>13</v>
      </c>
      <c r="B38" s="103"/>
      <c r="C38" s="176"/>
      <c r="D38" s="21">
        <v>5000</v>
      </c>
      <c r="E38" s="175"/>
      <c r="F38" s="16"/>
      <c r="G38" s="17"/>
      <c r="H38" s="15"/>
      <c r="I38" s="22"/>
      <c r="J38" s="16"/>
      <c r="K38" s="15"/>
      <c r="L38" s="171"/>
      <c r="M38" s="165"/>
      <c r="N38" s="16"/>
      <c r="O38" s="17"/>
      <c r="P38" s="15"/>
      <c r="Q38" s="16"/>
      <c r="R38" s="16"/>
      <c r="S38" s="15"/>
      <c r="T38" s="174"/>
    </row>
    <row r="39" spans="1:20" x14ac:dyDescent="0.4">
      <c r="A39" s="101" t="s">
        <v>12</v>
      </c>
      <c r="B39" s="103"/>
      <c r="C39" s="176"/>
      <c r="D39" s="21">
        <v>5000</v>
      </c>
      <c r="E39" s="150" t="s">
        <v>11</v>
      </c>
      <c r="F39" s="13" t="s">
        <v>105</v>
      </c>
      <c r="G39" s="13"/>
      <c r="H39" s="14">
        <v>100000</v>
      </c>
      <c r="I39" s="13" t="s">
        <v>32</v>
      </c>
      <c r="J39" s="13"/>
      <c r="K39" s="12">
        <v>66000</v>
      </c>
      <c r="L39" s="169">
        <f>L36+(SUM(H39:H41)-SUM(K39:K41))</f>
        <v>52000</v>
      </c>
      <c r="M39" s="164" t="s">
        <v>10</v>
      </c>
      <c r="N39" s="13"/>
      <c r="O39" s="13"/>
      <c r="P39" s="14"/>
      <c r="Q39" s="13"/>
      <c r="R39" s="13"/>
      <c r="S39" s="12"/>
      <c r="T39" s="172">
        <f>T36+(SUM(P39:P41)-SUM(S39:S41))</f>
        <v>4000</v>
      </c>
    </row>
    <row r="40" spans="1:20" x14ac:dyDescent="0.4">
      <c r="A40" s="101" t="s">
        <v>9</v>
      </c>
      <c r="B40" s="103"/>
      <c r="C40" s="176"/>
      <c r="D40" s="21"/>
      <c r="E40" s="151"/>
      <c r="F40" s="9"/>
      <c r="G40" s="11"/>
      <c r="H40" s="10"/>
      <c r="I40" s="9"/>
      <c r="J40" s="9"/>
      <c r="K40" s="8"/>
      <c r="L40" s="170"/>
      <c r="M40" s="165"/>
      <c r="N40" s="9"/>
      <c r="O40" s="11"/>
      <c r="P40" s="10"/>
      <c r="Q40" s="9"/>
      <c r="R40" s="9"/>
      <c r="S40" s="8"/>
      <c r="T40" s="173"/>
    </row>
    <row r="41" spans="1:20" ht="19.5" thickBot="1" x14ac:dyDescent="0.45">
      <c r="A41" s="145" t="s">
        <v>8</v>
      </c>
      <c r="B41" s="146"/>
      <c r="C41" s="146"/>
      <c r="D41" s="20">
        <f>SUM(D30:D40)</f>
        <v>60000</v>
      </c>
      <c r="E41" s="175"/>
      <c r="F41" s="16"/>
      <c r="G41" s="17"/>
      <c r="H41" s="15"/>
      <c r="I41" s="16"/>
      <c r="J41" s="16"/>
      <c r="K41" s="15"/>
      <c r="L41" s="171"/>
      <c r="M41" s="165"/>
      <c r="N41" s="16"/>
      <c r="O41" s="17"/>
      <c r="P41" s="15"/>
      <c r="Q41" s="16"/>
      <c r="R41" s="16"/>
      <c r="S41" s="15"/>
      <c r="T41" s="174"/>
    </row>
    <row r="42" spans="1:20" x14ac:dyDescent="0.4">
      <c r="C42" s="19">
        <v>1</v>
      </c>
      <c r="D42" s="18" t="s">
        <v>7</v>
      </c>
      <c r="E42" s="150" t="s">
        <v>6</v>
      </c>
      <c r="F42" s="13" t="s">
        <v>105</v>
      </c>
      <c r="G42" s="13"/>
      <c r="H42" s="14">
        <v>100000</v>
      </c>
      <c r="I42" s="13" t="s">
        <v>32</v>
      </c>
      <c r="J42" s="13"/>
      <c r="K42" s="12">
        <v>66000</v>
      </c>
      <c r="L42" s="169">
        <f>L39+(SUM(H42:H44)-SUM(K42:K44))</f>
        <v>86000</v>
      </c>
      <c r="M42" s="164" t="s">
        <v>5</v>
      </c>
      <c r="N42" s="13"/>
      <c r="O42" s="13"/>
      <c r="P42" s="14"/>
      <c r="Q42" s="13"/>
      <c r="R42" s="13"/>
      <c r="S42" s="12"/>
      <c r="T42" s="172">
        <f>T39+(SUM(P42:P44)-SUM(S42:S44))</f>
        <v>4000</v>
      </c>
    </row>
    <row r="43" spans="1:20" x14ac:dyDescent="0.4">
      <c r="E43" s="151"/>
      <c r="F43" s="9"/>
      <c r="G43" s="11"/>
      <c r="H43" s="10"/>
      <c r="I43" s="9"/>
      <c r="J43" s="9"/>
      <c r="K43" s="8"/>
      <c r="L43" s="170"/>
      <c r="M43" s="165"/>
      <c r="N43" s="9"/>
      <c r="O43" s="11"/>
      <c r="P43" s="10"/>
      <c r="Q43" s="9"/>
      <c r="R43" s="9"/>
      <c r="S43" s="8"/>
      <c r="T43" s="173"/>
    </row>
    <row r="44" spans="1:20" x14ac:dyDescent="0.4">
      <c r="E44" s="175"/>
      <c r="F44" s="16"/>
      <c r="G44" s="17"/>
      <c r="H44" s="15"/>
      <c r="I44" s="16"/>
      <c r="J44" s="16"/>
      <c r="K44" s="15"/>
      <c r="L44" s="171"/>
      <c r="M44" s="165"/>
      <c r="N44" s="16"/>
      <c r="O44" s="17"/>
      <c r="P44" s="15"/>
      <c r="Q44" s="16"/>
      <c r="R44" s="16"/>
      <c r="S44" s="15"/>
      <c r="T44" s="174"/>
    </row>
    <row r="45" spans="1:20" x14ac:dyDescent="0.4">
      <c r="E45" s="150" t="s">
        <v>4</v>
      </c>
      <c r="F45" s="13" t="s">
        <v>105</v>
      </c>
      <c r="G45" s="13"/>
      <c r="H45" s="14">
        <v>100000</v>
      </c>
      <c r="I45" s="13" t="s">
        <v>32</v>
      </c>
      <c r="J45" s="13"/>
      <c r="K45" s="12">
        <v>66000</v>
      </c>
      <c r="L45" s="169">
        <f>L42+(SUM(H45:H47)-SUM(K45:K47))</f>
        <v>120000</v>
      </c>
      <c r="M45" s="164" t="s">
        <v>3</v>
      </c>
      <c r="N45" s="13"/>
      <c r="O45" s="13"/>
      <c r="P45" s="14"/>
      <c r="Q45" s="13"/>
      <c r="R45" s="13"/>
      <c r="S45" s="12"/>
      <c r="T45" s="172">
        <f>T42+(SUM(P45:P47)-SUM(S45:S47))</f>
        <v>4000</v>
      </c>
    </row>
    <row r="46" spans="1:20" x14ac:dyDescent="0.4">
      <c r="E46" s="151"/>
      <c r="F46" s="9"/>
      <c r="G46" s="11"/>
      <c r="H46" s="10"/>
      <c r="I46" s="9"/>
      <c r="J46" s="9"/>
      <c r="K46" s="8"/>
      <c r="L46" s="170"/>
      <c r="M46" s="165"/>
      <c r="N46" s="9"/>
      <c r="O46" s="11"/>
      <c r="P46" s="10"/>
      <c r="Q46" s="9"/>
      <c r="R46" s="9"/>
      <c r="S46" s="8"/>
      <c r="T46" s="173"/>
    </row>
    <row r="47" spans="1:20" ht="19.5" thickBot="1" x14ac:dyDescent="0.45">
      <c r="E47" s="175"/>
      <c r="F47" s="16"/>
      <c r="G47" s="17"/>
      <c r="H47" s="15"/>
      <c r="I47" s="16"/>
      <c r="J47" s="16"/>
      <c r="K47" s="15"/>
      <c r="L47" s="171"/>
      <c r="M47" s="178"/>
      <c r="N47" s="6"/>
      <c r="O47" s="7"/>
      <c r="P47" s="5"/>
      <c r="Q47" s="6"/>
      <c r="R47" s="6"/>
      <c r="S47" s="5"/>
      <c r="T47" s="179"/>
    </row>
    <row r="48" spans="1:20" x14ac:dyDescent="0.4">
      <c r="E48" s="150" t="s">
        <v>2</v>
      </c>
      <c r="F48" s="13" t="s">
        <v>105</v>
      </c>
      <c r="G48" s="13"/>
      <c r="H48" s="14">
        <v>0</v>
      </c>
      <c r="I48" s="13" t="s">
        <v>32</v>
      </c>
      <c r="J48" s="13"/>
      <c r="K48" s="12">
        <v>66000</v>
      </c>
      <c r="L48" s="172">
        <f>L45+(SUM(H48:H50)-SUM(K48:K50))</f>
        <v>34000</v>
      </c>
    </row>
    <row r="49" spans="1:15" x14ac:dyDescent="0.4">
      <c r="E49" s="151"/>
      <c r="F49" s="9" t="s">
        <v>128</v>
      </c>
      <c r="G49" s="11"/>
      <c r="H49" s="10"/>
      <c r="I49" s="9" t="s">
        <v>111</v>
      </c>
      <c r="J49" s="9"/>
      <c r="K49" s="77">
        <v>20000</v>
      </c>
      <c r="L49" s="173"/>
    </row>
    <row r="50" spans="1:15" ht="19.5" thickBot="1" x14ac:dyDescent="0.45">
      <c r="E50" s="180"/>
      <c r="F50" s="6"/>
      <c r="G50" s="7"/>
      <c r="H50" s="5"/>
      <c r="I50" s="6"/>
      <c r="J50" s="6"/>
      <c r="K50" s="5"/>
      <c r="L50" s="179"/>
    </row>
    <row r="51" spans="1:15" x14ac:dyDescent="0.4">
      <c r="A51" s="4" t="s">
        <v>1</v>
      </c>
      <c r="B51" s="4" t="s">
        <v>0</v>
      </c>
    </row>
    <row r="52" spans="1:15" ht="94.5" customHeight="1" x14ac:dyDescent="0.4">
      <c r="A52" s="91">
        <v>1</v>
      </c>
      <c r="B52" s="91" t="s">
        <v>130</v>
      </c>
      <c r="D52" s="177" t="s">
        <v>129</v>
      </c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</row>
    <row r="53" spans="1:15" ht="94.5" customHeight="1" x14ac:dyDescent="0.4">
      <c r="A53" s="91">
        <v>2</v>
      </c>
      <c r="B53" s="92">
        <v>43762</v>
      </c>
      <c r="D53" s="177" t="s">
        <v>136</v>
      </c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</row>
  </sheetData>
  <mergeCells count="88">
    <mergeCell ref="D53:O53"/>
    <mergeCell ref="M45:M47"/>
    <mergeCell ref="T45:T47"/>
    <mergeCell ref="E48:E50"/>
    <mergeCell ref="L48:L50"/>
    <mergeCell ref="D52:O52"/>
    <mergeCell ref="A40:B40"/>
    <mergeCell ref="A41:C41"/>
    <mergeCell ref="A39:B39"/>
    <mergeCell ref="E45:E47"/>
    <mergeCell ref="L45:L47"/>
    <mergeCell ref="E42:E44"/>
    <mergeCell ref="L42:L44"/>
    <mergeCell ref="M42:M44"/>
    <mergeCell ref="T42:T44"/>
    <mergeCell ref="C35:C40"/>
    <mergeCell ref="E39:E41"/>
    <mergeCell ref="L39:L41"/>
    <mergeCell ref="M39:M41"/>
    <mergeCell ref="T39:T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2"/>
  <dataValidations count="1">
    <dataValidation type="list" allowBlank="1" showInputMessage="1" showErrorMessage="1" sqref="S5">
      <formula1>"あり,なし"</formula1>
    </dataValidation>
  </dataValidations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6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'\\192.168.110.236\教務構成管理\02_Doc\88_2019年度計画\98_生活指導\01_生徒指導\留学生\大橋校\1年生\[生徒指導_大橋校（1年：404AM）.xlsx]LIST'!#REF!</xm:f>
          </x14:formula1>
          <xm:sqref>S17 S11 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5" sqref="F25:F26"/>
    </sheetView>
  </sheetViews>
  <sheetFormatPr defaultRowHeight="18.75" x14ac:dyDescent="0.4"/>
  <cols>
    <col min="1" max="1" width="5.125" style="85" customWidth="1"/>
    <col min="2" max="2" width="11.875" style="85" customWidth="1"/>
    <col min="3" max="4" width="9.875" style="83" customWidth="1"/>
    <col min="5" max="5" width="20.375" style="83" customWidth="1"/>
    <col min="6" max="6" width="9" style="83"/>
    <col min="7" max="7" width="1.75" customWidth="1"/>
    <col min="8" max="8" width="23.75" customWidth="1"/>
  </cols>
  <sheetData>
    <row r="1" spans="1:8" x14ac:dyDescent="0.4">
      <c r="A1" s="87" t="s">
        <v>114</v>
      </c>
      <c r="B1" s="87" t="s">
        <v>115</v>
      </c>
      <c r="C1" s="182" t="s">
        <v>58</v>
      </c>
      <c r="D1" s="183"/>
      <c r="E1" s="99" t="s">
        <v>132</v>
      </c>
      <c r="F1" s="51" t="s">
        <v>116</v>
      </c>
      <c r="H1" s="90" t="s">
        <v>119</v>
      </c>
    </row>
    <row r="2" spans="1:8" x14ac:dyDescent="0.4">
      <c r="A2" s="87">
        <v>1</v>
      </c>
      <c r="B2" s="88">
        <v>43778</v>
      </c>
      <c r="C2" s="89" t="s">
        <v>127</v>
      </c>
      <c r="D2" s="89" t="s">
        <v>117</v>
      </c>
      <c r="E2" s="89" t="s">
        <v>133</v>
      </c>
      <c r="F2" s="51">
        <v>8</v>
      </c>
      <c r="H2" s="181">
        <f>SUM(F2:F18)</f>
        <v>100</v>
      </c>
    </row>
    <row r="3" spans="1:8" x14ac:dyDescent="0.4">
      <c r="A3" s="87">
        <v>2</v>
      </c>
      <c r="B3" s="88">
        <v>43780</v>
      </c>
      <c r="C3" s="89" t="s">
        <v>122</v>
      </c>
      <c r="D3" s="89" t="s">
        <v>118</v>
      </c>
      <c r="E3" s="89" t="s">
        <v>137</v>
      </c>
      <c r="F3" s="51">
        <v>4</v>
      </c>
      <c r="H3" s="181"/>
    </row>
    <row r="4" spans="1:8" x14ac:dyDescent="0.4">
      <c r="A4" s="87">
        <v>3</v>
      </c>
      <c r="B4" s="88">
        <v>43787</v>
      </c>
      <c r="C4" s="89" t="s">
        <v>122</v>
      </c>
      <c r="D4" s="89" t="s">
        <v>118</v>
      </c>
      <c r="E4" s="89" t="s">
        <v>134</v>
      </c>
      <c r="F4" s="51">
        <v>4</v>
      </c>
      <c r="H4" s="181"/>
    </row>
    <row r="5" spans="1:8" x14ac:dyDescent="0.4">
      <c r="A5" s="87">
        <v>4</v>
      </c>
      <c r="B5" s="88">
        <v>43794</v>
      </c>
      <c r="C5" s="89" t="s">
        <v>122</v>
      </c>
      <c r="D5" s="89" t="s">
        <v>118</v>
      </c>
      <c r="E5" s="89" t="s">
        <v>135</v>
      </c>
      <c r="F5" s="51">
        <v>4</v>
      </c>
    </row>
    <row r="6" spans="1:8" x14ac:dyDescent="0.4">
      <c r="A6" s="93">
        <v>5</v>
      </c>
      <c r="B6" s="94">
        <v>43801</v>
      </c>
      <c r="C6" s="95" t="s">
        <v>122</v>
      </c>
      <c r="D6" s="95" t="s">
        <v>118</v>
      </c>
      <c r="E6" s="95" t="s">
        <v>133</v>
      </c>
      <c r="F6" s="96">
        <v>4</v>
      </c>
    </row>
    <row r="7" spans="1:8" x14ac:dyDescent="0.4">
      <c r="A7" s="93">
        <v>6</v>
      </c>
      <c r="B7" s="94">
        <v>43808</v>
      </c>
      <c r="C7" s="95" t="s">
        <v>122</v>
      </c>
      <c r="D7" s="95" t="s">
        <v>118</v>
      </c>
      <c r="E7" s="95" t="s">
        <v>138</v>
      </c>
      <c r="F7" s="96">
        <v>4</v>
      </c>
    </row>
    <row r="8" spans="1:8" x14ac:dyDescent="0.4">
      <c r="A8" s="93">
        <v>7</v>
      </c>
      <c r="B8" s="94">
        <v>43815</v>
      </c>
      <c r="C8" s="95" t="s">
        <v>122</v>
      </c>
      <c r="D8" s="95" t="s">
        <v>118</v>
      </c>
      <c r="E8" s="95" t="s">
        <v>134</v>
      </c>
      <c r="F8" s="96">
        <v>4</v>
      </c>
    </row>
    <row r="9" spans="1:8" x14ac:dyDescent="0.4">
      <c r="A9" s="93">
        <v>8</v>
      </c>
      <c r="B9" s="94">
        <v>43829</v>
      </c>
      <c r="C9" s="95" t="s">
        <v>122</v>
      </c>
      <c r="D9" s="95" t="s">
        <v>118</v>
      </c>
      <c r="E9" s="95" t="s">
        <v>135</v>
      </c>
      <c r="F9" s="96">
        <v>4</v>
      </c>
    </row>
    <row r="10" spans="1:8" x14ac:dyDescent="0.4">
      <c r="A10" s="87">
        <v>9</v>
      </c>
      <c r="B10" s="88">
        <v>43483</v>
      </c>
      <c r="C10" s="89" t="s">
        <v>123</v>
      </c>
      <c r="D10" s="89" t="s">
        <v>117</v>
      </c>
      <c r="E10" s="89" t="s">
        <v>133</v>
      </c>
      <c r="F10" s="51">
        <v>8</v>
      </c>
    </row>
    <row r="11" spans="1:8" x14ac:dyDescent="0.4">
      <c r="A11" s="87">
        <v>10</v>
      </c>
      <c r="B11" s="88">
        <v>43485</v>
      </c>
      <c r="C11" s="89" t="s">
        <v>122</v>
      </c>
      <c r="D11" s="89" t="s">
        <v>118</v>
      </c>
      <c r="E11" s="89" t="s">
        <v>139</v>
      </c>
      <c r="F11" s="51">
        <v>4</v>
      </c>
    </row>
    <row r="12" spans="1:8" x14ac:dyDescent="0.4">
      <c r="A12" s="87">
        <v>11</v>
      </c>
      <c r="B12" s="88">
        <v>43489</v>
      </c>
      <c r="C12" s="89" t="s">
        <v>121</v>
      </c>
      <c r="D12" s="89" t="s">
        <v>118</v>
      </c>
      <c r="E12" s="89" t="s">
        <v>134</v>
      </c>
      <c r="F12" s="51">
        <v>8</v>
      </c>
    </row>
    <row r="13" spans="1:8" x14ac:dyDescent="0.4">
      <c r="A13" s="87">
        <v>14</v>
      </c>
      <c r="B13" s="88">
        <v>43492</v>
      </c>
      <c r="C13" s="51" t="s">
        <v>122</v>
      </c>
      <c r="D13" s="89" t="s">
        <v>117</v>
      </c>
      <c r="E13" s="89" t="s">
        <v>135</v>
      </c>
      <c r="F13" s="51">
        <v>8</v>
      </c>
    </row>
    <row r="14" spans="1:8" x14ac:dyDescent="0.4">
      <c r="A14" s="87">
        <v>15</v>
      </c>
      <c r="B14" s="88">
        <v>43493</v>
      </c>
      <c r="C14" s="51" t="s">
        <v>124</v>
      </c>
      <c r="D14" s="89" t="s">
        <v>117</v>
      </c>
      <c r="E14" s="89" t="s">
        <v>133</v>
      </c>
      <c r="F14" s="51">
        <v>8</v>
      </c>
    </row>
    <row r="15" spans="1:8" x14ac:dyDescent="0.4">
      <c r="A15" s="87">
        <v>16</v>
      </c>
      <c r="B15" s="88">
        <v>43494</v>
      </c>
      <c r="C15" s="51" t="s">
        <v>125</v>
      </c>
      <c r="D15" s="89" t="s">
        <v>117</v>
      </c>
      <c r="E15" s="89" t="s">
        <v>137</v>
      </c>
      <c r="F15" s="51">
        <v>8</v>
      </c>
    </row>
    <row r="16" spans="1:8" x14ac:dyDescent="0.4">
      <c r="A16" s="87">
        <v>17</v>
      </c>
      <c r="B16" s="88">
        <v>43495</v>
      </c>
      <c r="C16" s="51" t="s">
        <v>126</v>
      </c>
      <c r="D16" s="89" t="s">
        <v>117</v>
      </c>
      <c r="E16" s="89" t="s">
        <v>134</v>
      </c>
      <c r="F16" s="51">
        <v>8</v>
      </c>
    </row>
    <row r="17" spans="1:6" x14ac:dyDescent="0.4">
      <c r="A17" s="87">
        <v>18</v>
      </c>
      <c r="B17" s="88">
        <v>43496</v>
      </c>
      <c r="C17" s="51" t="s">
        <v>120</v>
      </c>
      <c r="D17" s="89" t="s">
        <v>117</v>
      </c>
      <c r="E17" s="89" t="s">
        <v>135</v>
      </c>
      <c r="F17" s="51">
        <v>8</v>
      </c>
    </row>
    <row r="18" spans="1:6" x14ac:dyDescent="0.4">
      <c r="A18" s="93">
        <v>19</v>
      </c>
      <c r="B18" s="94">
        <v>43499</v>
      </c>
      <c r="C18" s="96" t="s">
        <v>122</v>
      </c>
      <c r="D18" s="96" t="s">
        <v>118</v>
      </c>
      <c r="E18" s="96" t="s">
        <v>139</v>
      </c>
      <c r="F18" s="96">
        <v>4</v>
      </c>
    </row>
    <row r="19" spans="1:6" x14ac:dyDescent="0.4">
      <c r="B19" s="86"/>
    </row>
    <row r="20" spans="1:6" x14ac:dyDescent="0.4">
      <c r="B20" s="86"/>
    </row>
    <row r="21" spans="1:6" x14ac:dyDescent="0.4">
      <c r="B21" s="86"/>
    </row>
    <row r="22" spans="1:6" x14ac:dyDescent="0.4">
      <c r="B22" s="86"/>
      <c r="C22" s="84"/>
      <c r="D22" s="84"/>
      <c r="E22" s="84"/>
    </row>
  </sheetData>
  <mergeCells count="2">
    <mergeCell ref="H2:H4"/>
    <mergeCell ref="C1:D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3" sqref="J3"/>
    </sheetView>
  </sheetViews>
  <sheetFormatPr defaultRowHeight="18.75" x14ac:dyDescent="0.4"/>
  <cols>
    <col min="1" max="1" width="13.125" customWidth="1"/>
    <col min="2" max="2" width="12.125" bestFit="1" customWidth="1"/>
  </cols>
  <sheetData>
    <row r="1" spans="1:2" ht="28.5" customHeight="1" x14ac:dyDescent="0.4">
      <c r="A1" s="184" t="s">
        <v>131</v>
      </c>
      <c r="B1" s="184"/>
    </row>
    <row r="2" spans="1:2" ht="28.5" customHeight="1" x14ac:dyDescent="0.4">
      <c r="A2" s="97">
        <v>43815</v>
      </c>
      <c r="B2" s="98">
        <v>75000</v>
      </c>
    </row>
    <row r="3" spans="1:2" ht="28.5" customHeight="1" x14ac:dyDescent="0.4">
      <c r="A3" s="97">
        <v>43481</v>
      </c>
      <c r="B3" s="98">
        <v>75000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opLeftCell="A73" zoomScale="70" zoomScaleNormal="70" workbookViewId="0">
      <selection activeCell="H38" sqref="H38"/>
    </sheetView>
  </sheetViews>
  <sheetFormatPr defaultColWidth="9" defaultRowHeight="18.75" x14ac:dyDescent="0.4"/>
  <cols>
    <col min="10" max="10" width="10.375" style="1" bestFit="1" customWidth="1"/>
    <col min="11" max="11" width="9.5" bestFit="1" customWidth="1"/>
    <col min="12" max="12" width="10.5" bestFit="1" customWidth="1"/>
    <col min="13" max="13" width="9.625" bestFit="1" customWidth="1"/>
    <col min="15" max="15" width="9.625" bestFit="1" customWidth="1"/>
  </cols>
  <sheetData>
    <row r="1" spans="1:20" x14ac:dyDescent="0.4">
      <c r="A1" s="100" t="s">
        <v>99</v>
      </c>
      <c r="B1" s="102" t="s">
        <v>98</v>
      </c>
      <c r="C1" s="102" t="s">
        <v>97</v>
      </c>
      <c r="D1" s="102" t="s">
        <v>96</v>
      </c>
      <c r="E1" s="104" t="s">
        <v>95</v>
      </c>
      <c r="F1" s="102" t="s">
        <v>94</v>
      </c>
      <c r="G1" s="111" t="s">
        <v>93</v>
      </c>
      <c r="H1" s="112"/>
      <c r="I1" s="111" t="s">
        <v>92</v>
      </c>
      <c r="J1" s="112"/>
      <c r="K1" s="115" t="s">
        <v>91</v>
      </c>
      <c r="L1" s="102" t="s">
        <v>90</v>
      </c>
      <c r="M1" s="102" t="s">
        <v>89</v>
      </c>
      <c r="N1" s="111" t="s">
        <v>88</v>
      </c>
      <c r="O1" s="118"/>
      <c r="P1" s="112"/>
      <c r="Q1" s="102" t="s">
        <v>87</v>
      </c>
      <c r="R1" s="102"/>
      <c r="S1" s="120"/>
      <c r="T1" s="76" t="s">
        <v>86</v>
      </c>
    </row>
    <row r="2" spans="1:20" x14ac:dyDescent="0.4">
      <c r="A2" s="101"/>
      <c r="B2" s="103"/>
      <c r="C2" s="103"/>
      <c r="D2" s="103"/>
      <c r="E2" s="105"/>
      <c r="F2" s="103"/>
      <c r="G2" s="113"/>
      <c r="H2" s="114"/>
      <c r="I2" s="113"/>
      <c r="J2" s="114"/>
      <c r="K2" s="116"/>
      <c r="L2" s="117"/>
      <c r="M2" s="117"/>
      <c r="N2" s="113"/>
      <c r="O2" s="119"/>
      <c r="P2" s="114"/>
      <c r="Q2" s="103"/>
      <c r="R2" s="103"/>
      <c r="S2" s="121"/>
      <c r="T2" s="75"/>
    </row>
    <row r="3" spans="1:20" ht="19.5" thickBot="1" x14ac:dyDescent="0.45">
      <c r="A3" s="74">
        <f>[1]一覧!A14</f>
        <v>10</v>
      </c>
      <c r="B3" s="73" t="str">
        <f>[1]一覧!C14</f>
        <v>1年</v>
      </c>
      <c r="C3" s="73">
        <f>[1]一覧!D14</f>
        <v>0</v>
      </c>
      <c r="D3" s="73" t="str">
        <f>[1]一覧!E14</f>
        <v>AM</v>
      </c>
      <c r="E3" s="73" t="str">
        <f>[1]一覧!F14</f>
        <v>戸上</v>
      </c>
      <c r="F3" s="73">
        <f>[1]一覧!G14</f>
        <v>19511</v>
      </c>
      <c r="G3" s="122" t="str">
        <f>[1]一覧!H14</f>
        <v>PAUDEL SANDESH</v>
      </c>
      <c r="H3" s="122"/>
      <c r="I3" s="123" t="str">
        <f>[1]一覧!I14</f>
        <v>ポーデル　サンデス</v>
      </c>
      <c r="J3" s="124"/>
      <c r="K3" s="72">
        <f>[1]一覧!L14</f>
        <v>2</v>
      </c>
      <c r="L3" s="71">
        <f>[1]一覧!M14</f>
        <v>43666</v>
      </c>
      <c r="M3" s="71">
        <f>[1]一覧!N14</f>
        <v>0</v>
      </c>
      <c r="N3" s="123" t="str">
        <f>[1]一覧!O14</f>
        <v>アジア国際外語学院</v>
      </c>
      <c r="O3" s="125"/>
      <c r="P3" s="124"/>
      <c r="Q3" s="126" t="s">
        <v>85</v>
      </c>
      <c r="R3" s="126"/>
      <c r="S3" s="127"/>
      <c r="T3" s="70"/>
    </row>
    <row r="4" spans="1:20" ht="19.5" thickBot="1" x14ac:dyDescent="0.45">
      <c r="A4" s="69" t="s">
        <v>84</v>
      </c>
      <c r="B4" s="68" t="s">
        <v>83</v>
      </c>
      <c r="C4" s="106">
        <f>H5+H11+H17</f>
        <v>100000</v>
      </c>
      <c r="D4" s="106"/>
      <c r="E4" s="67" t="s">
        <v>82</v>
      </c>
      <c r="F4" s="66">
        <f>K5+K11+K17</f>
        <v>24</v>
      </c>
      <c r="G4" s="65" t="s">
        <v>81</v>
      </c>
      <c r="H4" s="107" t="str">
        <f>[1]一覧!P14</f>
        <v>ネパール</v>
      </c>
      <c r="I4" s="108"/>
      <c r="J4" s="65" t="s">
        <v>80</v>
      </c>
      <c r="K4" s="64">
        <f>[1]一覧!Q14</f>
        <v>0</v>
      </c>
      <c r="L4" s="63" t="s">
        <v>42</v>
      </c>
      <c r="M4" s="109" t="str">
        <f>[1]一覧!J14</f>
        <v>国際情報ビジネス学科</v>
      </c>
      <c r="N4" s="110"/>
      <c r="O4" s="62" t="str">
        <f>[1]一覧!K14</f>
        <v>2年コース</v>
      </c>
    </row>
    <row r="5" spans="1:20" ht="13.5" customHeight="1" x14ac:dyDescent="0.4">
      <c r="A5" s="128" t="s">
        <v>79</v>
      </c>
      <c r="B5" s="37" t="s">
        <v>65</v>
      </c>
      <c r="C5" s="131" t="s">
        <v>78</v>
      </c>
      <c r="D5" s="132"/>
      <c r="E5" s="132"/>
      <c r="F5" s="133"/>
      <c r="G5" s="37" t="s">
        <v>77</v>
      </c>
      <c r="H5" s="134">
        <v>100000</v>
      </c>
      <c r="I5" s="134"/>
      <c r="J5" s="37" t="s">
        <v>63</v>
      </c>
      <c r="K5" s="59">
        <v>24</v>
      </c>
      <c r="L5" s="37" t="s">
        <v>62</v>
      </c>
      <c r="M5" s="58">
        <v>27</v>
      </c>
      <c r="N5" s="37" t="s">
        <v>76</v>
      </c>
      <c r="O5" s="58"/>
      <c r="P5" s="37" t="s">
        <v>60</v>
      </c>
      <c r="Q5" s="57" t="s">
        <v>75</v>
      </c>
      <c r="R5" s="37" t="s">
        <v>68</v>
      </c>
      <c r="S5" s="56"/>
    </row>
    <row r="6" spans="1:20" x14ac:dyDescent="0.4">
      <c r="A6" s="129"/>
      <c r="B6" s="52" t="s">
        <v>59</v>
      </c>
      <c r="C6" s="4" t="s">
        <v>58</v>
      </c>
      <c r="D6" s="55" t="s">
        <v>57</v>
      </c>
      <c r="E6" s="54" t="s">
        <v>48</v>
      </c>
      <c r="F6" s="53" t="s">
        <v>56</v>
      </c>
      <c r="G6" s="4" t="s">
        <v>55</v>
      </c>
      <c r="H6" s="4" t="s">
        <v>54</v>
      </c>
      <c r="I6" s="4" t="s">
        <v>53</v>
      </c>
      <c r="J6" s="135" t="s">
        <v>52</v>
      </c>
      <c r="K6" s="135"/>
      <c r="L6" s="135"/>
      <c r="M6" s="135"/>
      <c r="N6" s="135"/>
      <c r="O6" s="135"/>
      <c r="P6" s="135"/>
      <c r="Q6" s="135"/>
      <c r="R6" s="135"/>
      <c r="S6" s="136"/>
    </row>
    <row r="7" spans="1:20" x14ac:dyDescent="0.4">
      <c r="A7" s="129"/>
      <c r="B7" s="52" t="s">
        <v>51</v>
      </c>
      <c r="C7" s="51" t="s">
        <v>74</v>
      </c>
      <c r="D7" s="61">
        <v>0.83333333333333337</v>
      </c>
      <c r="E7" s="49" t="s">
        <v>72</v>
      </c>
      <c r="F7" s="60">
        <v>0.20833333333333334</v>
      </c>
      <c r="G7" s="47">
        <v>8</v>
      </c>
      <c r="H7" s="25">
        <v>1075</v>
      </c>
      <c r="I7" s="46">
        <f>G7*H7</f>
        <v>8600</v>
      </c>
      <c r="J7" s="137" t="s">
        <v>73</v>
      </c>
      <c r="K7" s="138"/>
      <c r="L7" s="138"/>
      <c r="M7" s="138"/>
      <c r="N7" s="138"/>
      <c r="O7" s="138"/>
      <c r="P7" s="138"/>
      <c r="Q7" s="138"/>
      <c r="R7" s="138"/>
      <c r="S7" s="139"/>
    </row>
    <row r="8" spans="1:20" x14ac:dyDescent="0.4">
      <c r="A8" s="129"/>
      <c r="B8" s="52" t="s">
        <v>50</v>
      </c>
      <c r="C8" s="51"/>
      <c r="D8" s="50" t="s">
        <v>47</v>
      </c>
      <c r="E8" s="49" t="s">
        <v>72</v>
      </c>
      <c r="F8" s="48" t="s">
        <v>47</v>
      </c>
      <c r="G8" s="47"/>
      <c r="H8" s="25"/>
      <c r="I8" s="46">
        <f>G8*H8</f>
        <v>0</v>
      </c>
      <c r="J8" s="138"/>
      <c r="K8" s="138"/>
      <c r="L8" s="138"/>
      <c r="M8" s="138"/>
      <c r="N8" s="138"/>
      <c r="O8" s="138"/>
      <c r="P8" s="138"/>
      <c r="Q8" s="138"/>
      <c r="R8" s="138"/>
      <c r="S8" s="139"/>
    </row>
    <row r="9" spans="1:20" x14ac:dyDescent="0.4">
      <c r="A9" s="129"/>
      <c r="B9" s="52" t="s">
        <v>49</v>
      </c>
      <c r="C9" s="51"/>
      <c r="D9" s="50" t="s">
        <v>47</v>
      </c>
      <c r="E9" s="49" t="s">
        <v>48</v>
      </c>
      <c r="F9" s="48" t="s">
        <v>71</v>
      </c>
      <c r="G9" s="47"/>
      <c r="H9" s="25"/>
      <c r="I9" s="46">
        <f>G9*H9</f>
        <v>0</v>
      </c>
      <c r="J9" s="138"/>
      <c r="K9" s="138"/>
      <c r="L9" s="138"/>
      <c r="M9" s="138"/>
      <c r="N9" s="138"/>
      <c r="O9" s="138"/>
      <c r="P9" s="138"/>
      <c r="Q9" s="138"/>
      <c r="R9" s="138"/>
      <c r="S9" s="139"/>
    </row>
    <row r="10" spans="1:20" ht="19.5" thickBot="1" x14ac:dyDescent="0.45">
      <c r="A10" s="130"/>
      <c r="B10" s="45" t="s">
        <v>67</v>
      </c>
      <c r="C10" s="44"/>
      <c r="D10" s="43" t="s">
        <v>71</v>
      </c>
      <c r="E10" s="42" t="s">
        <v>48</v>
      </c>
      <c r="F10" s="41" t="s">
        <v>47</v>
      </c>
      <c r="G10" s="40"/>
      <c r="H10" s="39"/>
      <c r="I10" s="38">
        <f>G10*H10</f>
        <v>0</v>
      </c>
      <c r="J10" s="140"/>
      <c r="K10" s="140"/>
      <c r="L10" s="140"/>
      <c r="M10" s="140"/>
      <c r="N10" s="140"/>
      <c r="O10" s="140"/>
      <c r="P10" s="140"/>
      <c r="Q10" s="140"/>
      <c r="R10" s="140"/>
      <c r="S10" s="141"/>
    </row>
    <row r="11" spans="1:20" ht="13.5" customHeight="1" x14ac:dyDescent="0.4">
      <c r="A11" s="128" t="s">
        <v>70</v>
      </c>
      <c r="B11" s="37" t="s">
        <v>65</v>
      </c>
      <c r="C11" s="131"/>
      <c r="D11" s="132"/>
      <c r="E11" s="132"/>
      <c r="F11" s="133"/>
      <c r="G11" s="37" t="s">
        <v>64</v>
      </c>
      <c r="H11" s="134"/>
      <c r="I11" s="134"/>
      <c r="J11" s="37" t="s">
        <v>63</v>
      </c>
      <c r="K11" s="59"/>
      <c r="L11" s="37" t="s">
        <v>62</v>
      </c>
      <c r="M11" s="58"/>
      <c r="N11" s="37" t="s">
        <v>61</v>
      </c>
      <c r="O11" s="58"/>
      <c r="P11" s="37" t="s">
        <v>69</v>
      </c>
      <c r="Q11" s="57"/>
      <c r="R11" s="37" t="s">
        <v>68</v>
      </c>
      <c r="S11" s="56"/>
    </row>
    <row r="12" spans="1:20" x14ac:dyDescent="0.4">
      <c r="A12" s="129"/>
      <c r="B12" s="52" t="s">
        <v>59</v>
      </c>
      <c r="C12" s="4" t="s">
        <v>58</v>
      </c>
      <c r="D12" s="55" t="s">
        <v>57</v>
      </c>
      <c r="E12" s="54" t="s">
        <v>48</v>
      </c>
      <c r="F12" s="53" t="s">
        <v>56</v>
      </c>
      <c r="G12" s="4" t="s">
        <v>55</v>
      </c>
      <c r="H12" s="4" t="s">
        <v>54</v>
      </c>
      <c r="I12" s="4" t="s">
        <v>53</v>
      </c>
      <c r="J12" s="135" t="s">
        <v>52</v>
      </c>
      <c r="K12" s="135"/>
      <c r="L12" s="135"/>
      <c r="M12" s="135"/>
      <c r="N12" s="135"/>
      <c r="O12" s="135"/>
      <c r="P12" s="135"/>
      <c r="Q12" s="135"/>
      <c r="R12" s="135"/>
      <c r="S12" s="136"/>
    </row>
    <row r="13" spans="1:20" x14ac:dyDescent="0.4">
      <c r="A13" s="129"/>
      <c r="B13" s="52" t="s">
        <v>51</v>
      </c>
      <c r="C13" s="51"/>
      <c r="D13" s="50" t="s">
        <v>47</v>
      </c>
      <c r="E13" s="49" t="s">
        <v>48</v>
      </c>
      <c r="F13" s="48" t="s">
        <v>47</v>
      </c>
      <c r="G13" s="47"/>
      <c r="H13" s="25"/>
      <c r="I13" s="46">
        <f>G13*H13</f>
        <v>0</v>
      </c>
      <c r="J13" s="137"/>
      <c r="K13" s="138"/>
      <c r="L13" s="138"/>
      <c r="M13" s="138"/>
      <c r="N13" s="138"/>
      <c r="O13" s="138"/>
      <c r="P13" s="138"/>
      <c r="Q13" s="138"/>
      <c r="R13" s="138"/>
      <c r="S13" s="139"/>
    </row>
    <row r="14" spans="1:20" x14ac:dyDescent="0.4">
      <c r="A14" s="129"/>
      <c r="B14" s="52" t="s">
        <v>50</v>
      </c>
      <c r="C14" s="51"/>
      <c r="D14" s="50" t="s">
        <v>47</v>
      </c>
      <c r="E14" s="49" t="s">
        <v>48</v>
      </c>
      <c r="F14" s="48" t="s">
        <v>47</v>
      </c>
      <c r="G14" s="47"/>
      <c r="H14" s="25"/>
      <c r="I14" s="46">
        <f>G14*H14</f>
        <v>0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9"/>
    </row>
    <row r="15" spans="1:20" x14ac:dyDescent="0.4">
      <c r="A15" s="129"/>
      <c r="B15" s="52" t="s">
        <v>49</v>
      </c>
      <c r="C15" s="51"/>
      <c r="D15" s="50" t="s">
        <v>47</v>
      </c>
      <c r="E15" s="49" t="s">
        <v>48</v>
      </c>
      <c r="F15" s="48" t="s">
        <v>47</v>
      </c>
      <c r="G15" s="47"/>
      <c r="H15" s="25"/>
      <c r="I15" s="46">
        <f>G15*H15</f>
        <v>0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9"/>
    </row>
    <row r="16" spans="1:20" ht="19.5" thickBot="1" x14ac:dyDescent="0.45">
      <c r="A16" s="130"/>
      <c r="B16" s="45" t="s">
        <v>67</v>
      </c>
      <c r="C16" s="44"/>
      <c r="D16" s="43" t="s">
        <v>47</v>
      </c>
      <c r="E16" s="42" t="s">
        <v>48</v>
      </c>
      <c r="F16" s="41" t="s">
        <v>47</v>
      </c>
      <c r="G16" s="40"/>
      <c r="H16" s="39"/>
      <c r="I16" s="38">
        <f>G16*H16</f>
        <v>0</v>
      </c>
      <c r="J16" s="140"/>
      <c r="K16" s="140"/>
      <c r="L16" s="140"/>
      <c r="M16" s="140"/>
      <c r="N16" s="140"/>
      <c r="O16" s="140"/>
      <c r="P16" s="140"/>
      <c r="Q16" s="140"/>
      <c r="R16" s="140"/>
      <c r="S16" s="141"/>
    </row>
    <row r="17" spans="1:20" ht="13.5" customHeight="1" x14ac:dyDescent="0.4">
      <c r="A17" s="128" t="s">
        <v>66</v>
      </c>
      <c r="B17" s="37" t="s">
        <v>65</v>
      </c>
      <c r="C17" s="131"/>
      <c r="D17" s="132"/>
      <c r="E17" s="132"/>
      <c r="F17" s="133"/>
      <c r="G17" s="37" t="s">
        <v>64</v>
      </c>
      <c r="H17" s="134"/>
      <c r="I17" s="134"/>
      <c r="J17" s="37" t="s">
        <v>63</v>
      </c>
      <c r="K17" s="59"/>
      <c r="L17" s="37" t="s">
        <v>62</v>
      </c>
      <c r="M17" s="58"/>
      <c r="N17" s="37" t="s">
        <v>61</v>
      </c>
      <c r="O17" s="58"/>
      <c r="P17" s="37" t="s">
        <v>60</v>
      </c>
      <c r="Q17" s="57"/>
      <c r="R17" s="37" t="s">
        <v>59</v>
      </c>
      <c r="S17" s="56"/>
    </row>
    <row r="18" spans="1:20" x14ac:dyDescent="0.4">
      <c r="A18" s="129"/>
      <c r="B18" s="52" t="s">
        <v>59</v>
      </c>
      <c r="C18" s="4" t="s">
        <v>58</v>
      </c>
      <c r="D18" s="55" t="s">
        <v>57</v>
      </c>
      <c r="E18" s="54" t="s">
        <v>48</v>
      </c>
      <c r="F18" s="53" t="s">
        <v>56</v>
      </c>
      <c r="G18" s="4" t="s">
        <v>55</v>
      </c>
      <c r="H18" s="4" t="s">
        <v>54</v>
      </c>
      <c r="I18" s="4" t="s">
        <v>53</v>
      </c>
      <c r="J18" s="135" t="s">
        <v>52</v>
      </c>
      <c r="K18" s="135"/>
      <c r="L18" s="135"/>
      <c r="M18" s="135"/>
      <c r="N18" s="135"/>
      <c r="O18" s="135"/>
      <c r="P18" s="135"/>
      <c r="Q18" s="135"/>
      <c r="R18" s="135"/>
      <c r="S18" s="136"/>
    </row>
    <row r="19" spans="1:20" x14ac:dyDescent="0.4">
      <c r="A19" s="129"/>
      <c r="B19" s="52" t="s">
        <v>51</v>
      </c>
      <c r="C19" s="51"/>
      <c r="D19" s="50" t="s">
        <v>47</v>
      </c>
      <c r="E19" s="49" t="s">
        <v>48</v>
      </c>
      <c r="F19" s="48" t="s">
        <v>47</v>
      </c>
      <c r="G19" s="47"/>
      <c r="H19" s="25"/>
      <c r="I19" s="46">
        <f>G19*H19</f>
        <v>0</v>
      </c>
      <c r="J19" s="137"/>
      <c r="K19" s="138"/>
      <c r="L19" s="138"/>
      <c r="M19" s="138"/>
      <c r="N19" s="138"/>
      <c r="O19" s="138"/>
      <c r="P19" s="138"/>
      <c r="Q19" s="138"/>
      <c r="R19" s="138"/>
      <c r="S19" s="139"/>
    </row>
    <row r="20" spans="1:20" x14ac:dyDescent="0.4">
      <c r="A20" s="129"/>
      <c r="B20" s="52" t="s">
        <v>50</v>
      </c>
      <c r="C20" s="51"/>
      <c r="D20" s="50" t="s">
        <v>47</v>
      </c>
      <c r="E20" s="49" t="s">
        <v>48</v>
      </c>
      <c r="F20" s="48" t="s">
        <v>47</v>
      </c>
      <c r="G20" s="47"/>
      <c r="H20" s="25"/>
      <c r="I20" s="46">
        <f>G20*H20</f>
        <v>0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9"/>
    </row>
    <row r="21" spans="1:20" x14ac:dyDescent="0.4">
      <c r="A21" s="129"/>
      <c r="B21" s="52" t="s">
        <v>49</v>
      </c>
      <c r="C21" s="51"/>
      <c r="D21" s="50" t="s">
        <v>47</v>
      </c>
      <c r="E21" s="49" t="s">
        <v>48</v>
      </c>
      <c r="F21" s="48" t="s">
        <v>47</v>
      </c>
      <c r="G21" s="47"/>
      <c r="H21" s="25"/>
      <c r="I21" s="46">
        <f>G21*H21</f>
        <v>0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9"/>
    </row>
    <row r="22" spans="1:20" ht="19.5" thickBot="1" x14ac:dyDescent="0.45">
      <c r="A22" s="130"/>
      <c r="B22" s="45" t="s">
        <v>46</v>
      </c>
      <c r="C22" s="44"/>
      <c r="D22" s="43" t="s">
        <v>45</v>
      </c>
      <c r="E22" s="42" t="s">
        <v>44</v>
      </c>
      <c r="F22" s="41" t="s">
        <v>43</v>
      </c>
      <c r="G22" s="40"/>
      <c r="H22" s="39"/>
      <c r="I22" s="38">
        <f>G22*H22</f>
        <v>0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1"/>
    </row>
    <row r="23" spans="1:20" x14ac:dyDescent="0.4">
      <c r="A23" s="100" t="s">
        <v>42</v>
      </c>
      <c r="B23" s="102"/>
      <c r="C23" s="102"/>
      <c r="D23" s="37" t="s">
        <v>41</v>
      </c>
      <c r="E23" s="37" t="s">
        <v>40</v>
      </c>
      <c r="F23" s="37" t="s">
        <v>39</v>
      </c>
      <c r="G23" s="36" t="s">
        <v>38</v>
      </c>
      <c r="J23"/>
    </row>
    <row r="24" spans="1:20" ht="19.5" thickBot="1" x14ac:dyDescent="0.45">
      <c r="A24" s="142"/>
      <c r="B24" s="143"/>
      <c r="C24" s="144"/>
      <c r="D24" s="31"/>
      <c r="E24" s="31"/>
      <c r="F24" s="31"/>
      <c r="G24" s="30"/>
      <c r="J24"/>
    </row>
    <row r="25" spans="1:20" x14ac:dyDescent="0.4">
      <c r="A25" s="100" t="s">
        <v>37</v>
      </c>
      <c r="B25" s="102" t="s">
        <v>36</v>
      </c>
      <c r="C25" s="37" t="s">
        <v>21</v>
      </c>
      <c r="D25" s="37" t="s">
        <v>35</v>
      </c>
      <c r="E25" s="37" t="s">
        <v>11</v>
      </c>
      <c r="F25" s="37" t="s">
        <v>6</v>
      </c>
      <c r="G25" s="37" t="s">
        <v>34</v>
      </c>
      <c r="H25" s="37" t="s">
        <v>25</v>
      </c>
      <c r="I25" s="37" t="s">
        <v>20</v>
      </c>
      <c r="J25" s="37" t="s">
        <v>15</v>
      </c>
      <c r="K25" s="37" t="s">
        <v>10</v>
      </c>
      <c r="L25" s="37" t="s">
        <v>5</v>
      </c>
      <c r="M25" s="36" t="s">
        <v>3</v>
      </c>
    </row>
    <row r="26" spans="1:20" x14ac:dyDescent="0.4">
      <c r="A26" s="101"/>
      <c r="B26" s="103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4"/>
    </row>
    <row r="27" spans="1:20" x14ac:dyDescent="0.4">
      <c r="A27" s="101"/>
      <c r="B27" s="103" t="s">
        <v>33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2"/>
    </row>
    <row r="28" spans="1:20" ht="19.5" thickBot="1" x14ac:dyDescent="0.45">
      <c r="A28" s="145"/>
      <c r="B28" s="14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0"/>
    </row>
    <row r="29" spans="1:20" x14ac:dyDescent="0.4">
      <c r="A29" s="100" t="s">
        <v>32</v>
      </c>
      <c r="B29" s="102"/>
      <c r="C29" s="102"/>
      <c r="D29" s="147"/>
      <c r="E29" s="29" t="s">
        <v>31</v>
      </c>
      <c r="F29" s="148" t="s">
        <v>30</v>
      </c>
      <c r="G29" s="148"/>
      <c r="H29" s="149"/>
      <c r="I29" s="148" t="s">
        <v>29</v>
      </c>
      <c r="J29" s="148"/>
      <c r="K29" s="149"/>
      <c r="L29" s="28" t="s">
        <v>28</v>
      </c>
      <c r="M29" s="27" t="s">
        <v>31</v>
      </c>
      <c r="N29" s="148" t="s">
        <v>30</v>
      </c>
      <c r="O29" s="148"/>
      <c r="P29" s="149"/>
      <c r="Q29" s="148" t="s">
        <v>29</v>
      </c>
      <c r="R29" s="148"/>
      <c r="S29" s="149"/>
      <c r="T29" s="26" t="s">
        <v>28</v>
      </c>
    </row>
    <row r="30" spans="1:20" x14ac:dyDescent="0.4">
      <c r="A30" s="101" t="s">
        <v>27</v>
      </c>
      <c r="B30" s="103"/>
      <c r="C30" s="25">
        <v>30000</v>
      </c>
      <c r="D30" s="21">
        <v>30000</v>
      </c>
      <c r="E30" s="150" t="s">
        <v>26</v>
      </c>
      <c r="F30" s="152"/>
      <c r="G30" s="153"/>
      <c r="H30" s="154"/>
      <c r="I30" s="152"/>
      <c r="J30" s="153"/>
      <c r="K30" s="154"/>
      <c r="L30" s="161"/>
      <c r="M30" s="164" t="s">
        <v>25</v>
      </c>
      <c r="N30" s="13"/>
      <c r="O30" s="13"/>
      <c r="P30" s="14"/>
      <c r="Q30" s="13"/>
      <c r="R30" s="13"/>
      <c r="S30" s="12"/>
      <c r="T30" s="166">
        <f>L48+SUM(P30:P32)-SUM(S30:S32)</f>
        <v>0</v>
      </c>
    </row>
    <row r="31" spans="1:20" x14ac:dyDescent="0.4">
      <c r="A31" s="101" t="s">
        <v>24</v>
      </c>
      <c r="B31" s="103"/>
      <c r="C31" s="25">
        <v>5000</v>
      </c>
      <c r="D31" s="21">
        <v>5000</v>
      </c>
      <c r="E31" s="151"/>
      <c r="F31" s="155"/>
      <c r="G31" s="156"/>
      <c r="H31" s="157"/>
      <c r="I31" s="155"/>
      <c r="J31" s="156"/>
      <c r="K31" s="157"/>
      <c r="L31" s="162"/>
      <c r="M31" s="165"/>
      <c r="N31" s="9"/>
      <c r="O31" s="11"/>
      <c r="P31" s="10"/>
      <c r="Q31" s="23"/>
      <c r="R31" s="9"/>
      <c r="S31" s="8"/>
      <c r="T31" s="167"/>
    </row>
    <row r="32" spans="1:20" x14ac:dyDescent="0.4">
      <c r="A32" s="101" t="s">
        <v>23</v>
      </c>
      <c r="B32" s="103"/>
      <c r="C32" s="25">
        <v>4000</v>
      </c>
      <c r="D32" s="21">
        <v>4000</v>
      </c>
      <c r="E32" s="151"/>
      <c r="F32" s="158"/>
      <c r="G32" s="159"/>
      <c r="H32" s="160"/>
      <c r="I32" s="158"/>
      <c r="J32" s="159"/>
      <c r="K32" s="160"/>
      <c r="L32" s="163"/>
      <c r="M32" s="165"/>
      <c r="N32" s="16"/>
      <c r="O32" s="17"/>
      <c r="P32" s="15"/>
      <c r="Q32" s="22"/>
      <c r="R32" s="16"/>
      <c r="S32" s="15"/>
      <c r="T32" s="168"/>
    </row>
    <row r="33" spans="1:20" x14ac:dyDescent="0.4">
      <c r="A33" s="101" t="s">
        <v>22</v>
      </c>
      <c r="B33" s="103"/>
      <c r="C33" s="24">
        <v>3000</v>
      </c>
      <c r="D33" s="21">
        <v>3000</v>
      </c>
      <c r="E33" s="150" t="s">
        <v>21</v>
      </c>
      <c r="F33" s="13"/>
      <c r="G33" s="13"/>
      <c r="H33" s="14"/>
      <c r="I33" s="13"/>
      <c r="J33" s="13"/>
      <c r="K33" s="12"/>
      <c r="L33" s="169">
        <f>L30+(SUM(H33:H35)-SUM(K33:K35))</f>
        <v>0</v>
      </c>
      <c r="M33" s="164" t="s">
        <v>20</v>
      </c>
      <c r="N33" s="13"/>
      <c r="O33" s="13"/>
      <c r="P33" s="14"/>
      <c r="Q33" s="13"/>
      <c r="R33" s="13"/>
      <c r="S33" s="12"/>
      <c r="T33" s="172">
        <f>T30+(SUM(P33:P35)-SUM(S33:S35))</f>
        <v>0</v>
      </c>
    </row>
    <row r="34" spans="1:20" x14ac:dyDescent="0.4">
      <c r="A34" s="101" t="s">
        <v>19</v>
      </c>
      <c r="B34" s="103"/>
      <c r="C34" s="24">
        <v>2000</v>
      </c>
      <c r="D34" s="21">
        <v>2000</v>
      </c>
      <c r="E34" s="151"/>
      <c r="F34" s="9"/>
      <c r="G34" s="11"/>
      <c r="H34" s="10"/>
      <c r="I34" s="9"/>
      <c r="J34" s="9"/>
      <c r="K34" s="8"/>
      <c r="L34" s="170"/>
      <c r="M34" s="165"/>
      <c r="N34" s="9"/>
      <c r="O34" s="11"/>
      <c r="P34" s="10"/>
      <c r="Q34" s="9"/>
      <c r="R34" s="9"/>
      <c r="S34" s="8"/>
      <c r="T34" s="173"/>
    </row>
    <row r="35" spans="1:20" x14ac:dyDescent="0.4">
      <c r="A35" s="101" t="s">
        <v>18</v>
      </c>
      <c r="B35" s="103"/>
      <c r="C35" s="176"/>
      <c r="D35" s="21">
        <v>7000</v>
      </c>
      <c r="E35" s="151"/>
      <c r="F35" s="9"/>
      <c r="G35" s="11"/>
      <c r="H35" s="8"/>
      <c r="I35" s="9"/>
      <c r="J35" s="9"/>
      <c r="K35" s="8"/>
      <c r="L35" s="171"/>
      <c r="M35" s="165"/>
      <c r="N35" s="16"/>
      <c r="O35" s="17"/>
      <c r="P35" s="15"/>
      <c r="Q35" s="16"/>
      <c r="R35" s="16"/>
      <c r="S35" s="15"/>
      <c r="T35" s="174"/>
    </row>
    <row r="36" spans="1:20" x14ac:dyDescent="0.4">
      <c r="A36" s="101" t="s">
        <v>17</v>
      </c>
      <c r="B36" s="103"/>
      <c r="C36" s="176"/>
      <c r="D36" s="21">
        <v>10000</v>
      </c>
      <c r="E36" s="150" t="s">
        <v>16</v>
      </c>
      <c r="F36" s="13"/>
      <c r="G36" s="13"/>
      <c r="H36" s="14"/>
      <c r="I36" s="13"/>
      <c r="J36" s="13"/>
      <c r="K36" s="12"/>
      <c r="L36" s="169">
        <f>L33+(SUM(H36:H38)-SUM(K36:K38))</f>
        <v>0</v>
      </c>
      <c r="M36" s="164" t="s">
        <v>15</v>
      </c>
      <c r="N36" s="13"/>
      <c r="O36" s="13"/>
      <c r="P36" s="14"/>
      <c r="Q36" s="13"/>
      <c r="R36" s="13"/>
      <c r="S36" s="12"/>
      <c r="T36" s="172">
        <f>T33+(SUM(P36:P38)-SUM(S36:S38))</f>
        <v>0</v>
      </c>
    </row>
    <row r="37" spans="1:20" x14ac:dyDescent="0.4">
      <c r="A37" s="101" t="s">
        <v>14</v>
      </c>
      <c r="B37" s="103"/>
      <c r="C37" s="176"/>
      <c r="D37" s="21">
        <v>0</v>
      </c>
      <c r="E37" s="151"/>
      <c r="F37" s="9"/>
      <c r="G37" s="11"/>
      <c r="H37" s="10"/>
      <c r="I37" s="23"/>
      <c r="J37" s="9"/>
      <c r="K37" s="8"/>
      <c r="L37" s="170"/>
      <c r="M37" s="165"/>
      <c r="N37" s="9"/>
      <c r="O37" s="11"/>
      <c r="P37" s="10"/>
      <c r="Q37" s="9"/>
      <c r="R37" s="9"/>
      <c r="S37" s="8"/>
      <c r="T37" s="173"/>
    </row>
    <row r="38" spans="1:20" x14ac:dyDescent="0.4">
      <c r="A38" s="101" t="s">
        <v>13</v>
      </c>
      <c r="B38" s="103"/>
      <c r="C38" s="176"/>
      <c r="D38" s="21">
        <v>3000</v>
      </c>
      <c r="E38" s="175"/>
      <c r="F38" s="16"/>
      <c r="G38" s="17"/>
      <c r="H38" s="15"/>
      <c r="I38" s="22"/>
      <c r="J38" s="16"/>
      <c r="K38" s="15"/>
      <c r="L38" s="171"/>
      <c r="M38" s="165"/>
      <c r="N38" s="16"/>
      <c r="O38" s="17"/>
      <c r="P38" s="15"/>
      <c r="Q38" s="16"/>
      <c r="R38" s="16"/>
      <c r="S38" s="15"/>
      <c r="T38" s="174"/>
    </row>
    <row r="39" spans="1:20" x14ac:dyDescent="0.4">
      <c r="A39" s="101" t="s">
        <v>12</v>
      </c>
      <c r="B39" s="103"/>
      <c r="C39" s="176"/>
      <c r="D39" s="21">
        <v>2000</v>
      </c>
      <c r="E39" s="150" t="s">
        <v>11</v>
      </c>
      <c r="F39" s="13"/>
      <c r="G39" s="13"/>
      <c r="H39" s="14"/>
      <c r="I39" s="13"/>
      <c r="J39" s="13"/>
      <c r="K39" s="12"/>
      <c r="L39" s="169">
        <f>L36+(SUM(H39:H41)-SUM(K39:K41))</f>
        <v>0</v>
      </c>
      <c r="M39" s="164" t="s">
        <v>10</v>
      </c>
      <c r="N39" s="13"/>
      <c r="O39" s="13"/>
      <c r="P39" s="14"/>
      <c r="Q39" s="13"/>
      <c r="R39" s="13"/>
      <c r="S39" s="12"/>
      <c r="T39" s="172">
        <f>T36+(SUM(P39:P41)-SUM(S39:S41))</f>
        <v>0</v>
      </c>
    </row>
    <row r="40" spans="1:20" x14ac:dyDescent="0.4">
      <c r="A40" s="101" t="s">
        <v>9</v>
      </c>
      <c r="B40" s="103"/>
      <c r="C40" s="176"/>
      <c r="D40" s="21"/>
      <c r="E40" s="151"/>
      <c r="F40" s="9"/>
      <c r="G40" s="11"/>
      <c r="H40" s="10"/>
      <c r="I40" s="9"/>
      <c r="J40" s="9"/>
      <c r="K40" s="8"/>
      <c r="L40" s="170"/>
      <c r="M40" s="165"/>
      <c r="N40" s="9"/>
      <c r="O40" s="11"/>
      <c r="P40" s="10"/>
      <c r="Q40" s="9"/>
      <c r="R40" s="9"/>
      <c r="S40" s="8"/>
      <c r="T40" s="173"/>
    </row>
    <row r="41" spans="1:20" ht="19.5" thickBot="1" x14ac:dyDescent="0.45">
      <c r="A41" s="145" t="s">
        <v>8</v>
      </c>
      <c r="B41" s="146"/>
      <c r="C41" s="146"/>
      <c r="D41" s="20">
        <f>SUM(D30:D40)</f>
        <v>66000</v>
      </c>
      <c r="E41" s="175"/>
      <c r="F41" s="16"/>
      <c r="G41" s="17"/>
      <c r="H41" s="15"/>
      <c r="I41" s="16"/>
      <c r="J41" s="16"/>
      <c r="K41" s="15"/>
      <c r="L41" s="171"/>
      <c r="M41" s="165"/>
      <c r="N41" s="16"/>
      <c r="O41" s="17"/>
      <c r="P41" s="15"/>
      <c r="Q41" s="16"/>
      <c r="R41" s="16"/>
      <c r="S41" s="15"/>
      <c r="T41" s="174"/>
    </row>
    <row r="42" spans="1:20" x14ac:dyDescent="0.4">
      <c r="C42" s="19">
        <v>1</v>
      </c>
      <c r="D42" s="18" t="s">
        <v>7</v>
      </c>
      <c r="E42" s="150" t="s">
        <v>6</v>
      </c>
      <c r="F42" s="13"/>
      <c r="G42" s="13"/>
      <c r="H42" s="14"/>
      <c r="I42" s="13"/>
      <c r="J42" s="13"/>
      <c r="K42" s="12"/>
      <c r="L42" s="169">
        <f>L39+(SUM(H42:H44)-SUM(K42:K44))</f>
        <v>0</v>
      </c>
      <c r="M42" s="164" t="s">
        <v>5</v>
      </c>
      <c r="N42" s="13"/>
      <c r="O42" s="13"/>
      <c r="P42" s="14"/>
      <c r="Q42" s="13"/>
      <c r="R42" s="13"/>
      <c r="S42" s="12"/>
      <c r="T42" s="172">
        <f>T39+(SUM(P42:P44)-SUM(S42:S44))</f>
        <v>0</v>
      </c>
    </row>
    <row r="43" spans="1:20" x14ac:dyDescent="0.4">
      <c r="E43" s="151"/>
      <c r="F43" s="9"/>
      <c r="G43" s="11"/>
      <c r="H43" s="10"/>
      <c r="I43" s="9"/>
      <c r="J43" s="9"/>
      <c r="K43" s="8"/>
      <c r="L43" s="170"/>
      <c r="M43" s="165"/>
      <c r="N43" s="9"/>
      <c r="O43" s="11"/>
      <c r="P43" s="10"/>
      <c r="Q43" s="9"/>
      <c r="R43" s="9"/>
      <c r="S43" s="8"/>
      <c r="T43" s="173"/>
    </row>
    <row r="44" spans="1:20" x14ac:dyDescent="0.4">
      <c r="E44" s="175"/>
      <c r="F44" s="16"/>
      <c r="G44" s="17"/>
      <c r="H44" s="15"/>
      <c r="I44" s="16"/>
      <c r="J44" s="16"/>
      <c r="K44" s="15"/>
      <c r="L44" s="171"/>
      <c r="M44" s="165"/>
      <c r="N44" s="16"/>
      <c r="O44" s="17"/>
      <c r="P44" s="15"/>
      <c r="Q44" s="16"/>
      <c r="R44" s="16"/>
      <c r="S44" s="15"/>
      <c r="T44" s="174"/>
    </row>
    <row r="45" spans="1:20" x14ac:dyDescent="0.4">
      <c r="E45" s="150" t="s">
        <v>4</v>
      </c>
      <c r="F45" s="13"/>
      <c r="G45" s="13"/>
      <c r="H45" s="14"/>
      <c r="I45" s="13"/>
      <c r="J45" s="13"/>
      <c r="K45" s="12"/>
      <c r="L45" s="169">
        <f>L42+(SUM(H45:H47)-SUM(K45:K47))</f>
        <v>0</v>
      </c>
      <c r="M45" s="164" t="s">
        <v>3</v>
      </c>
      <c r="N45" s="13"/>
      <c r="O45" s="13"/>
      <c r="P45" s="14"/>
      <c r="Q45" s="13"/>
      <c r="R45" s="13"/>
      <c r="S45" s="12"/>
      <c r="T45" s="172">
        <f>T42+(SUM(P45:P47)-SUM(S45:S47))</f>
        <v>0</v>
      </c>
    </row>
    <row r="46" spans="1:20" x14ac:dyDescent="0.4">
      <c r="E46" s="151"/>
      <c r="F46" s="9"/>
      <c r="G46" s="11"/>
      <c r="H46" s="10"/>
      <c r="I46" s="9"/>
      <c r="J46" s="9"/>
      <c r="K46" s="8"/>
      <c r="L46" s="170"/>
      <c r="M46" s="165"/>
      <c r="N46" s="9"/>
      <c r="O46" s="11"/>
      <c r="P46" s="10"/>
      <c r="Q46" s="9"/>
      <c r="R46" s="9"/>
      <c r="S46" s="8"/>
      <c r="T46" s="173"/>
    </row>
    <row r="47" spans="1:20" ht="19.5" thickBot="1" x14ac:dyDescent="0.45">
      <c r="E47" s="175"/>
      <c r="F47" s="16"/>
      <c r="G47" s="17"/>
      <c r="H47" s="15"/>
      <c r="I47" s="16"/>
      <c r="J47" s="16"/>
      <c r="K47" s="15"/>
      <c r="L47" s="171"/>
      <c r="M47" s="178"/>
      <c r="N47" s="6"/>
      <c r="O47" s="7"/>
      <c r="P47" s="5"/>
      <c r="Q47" s="6"/>
      <c r="R47" s="6"/>
      <c r="S47" s="5"/>
      <c r="T47" s="179"/>
    </row>
    <row r="48" spans="1:20" x14ac:dyDescent="0.4">
      <c r="E48" s="150" t="s">
        <v>2</v>
      </c>
      <c r="F48" s="13"/>
      <c r="G48" s="13"/>
      <c r="H48" s="14"/>
      <c r="I48" s="13"/>
      <c r="J48" s="13"/>
      <c r="K48" s="12"/>
      <c r="L48" s="172">
        <f>L45+(SUM(H48:H50)-SUM(K48:K50))</f>
        <v>0</v>
      </c>
    </row>
    <row r="49" spans="1:12" x14ac:dyDescent="0.4">
      <c r="E49" s="151"/>
      <c r="F49" s="9"/>
      <c r="G49" s="11"/>
      <c r="H49" s="10"/>
      <c r="I49" s="9"/>
      <c r="J49" s="9"/>
      <c r="K49" s="8"/>
      <c r="L49" s="173"/>
    </row>
    <row r="50" spans="1:12" ht="19.5" thickBot="1" x14ac:dyDescent="0.45">
      <c r="E50" s="180"/>
      <c r="F50" s="6"/>
      <c r="G50" s="7"/>
      <c r="H50" s="5"/>
      <c r="I50" s="6"/>
      <c r="J50" s="6"/>
      <c r="K50" s="5"/>
      <c r="L50" s="179"/>
    </row>
    <row r="51" spans="1:12" x14ac:dyDescent="0.4">
      <c r="A51" s="4" t="s">
        <v>1</v>
      </c>
      <c r="B51" s="4" t="s">
        <v>0</v>
      </c>
    </row>
    <row r="52" spans="1:12" x14ac:dyDescent="0.4">
      <c r="A52" s="3">
        <v>1</v>
      </c>
      <c r="B52" s="2"/>
    </row>
  </sheetData>
  <mergeCells count="86">
    <mergeCell ref="E42:E44"/>
    <mergeCell ref="L42:L44"/>
    <mergeCell ref="E30:E32"/>
    <mergeCell ref="T42:T44"/>
    <mergeCell ref="M39:M41"/>
    <mergeCell ref="T39:T41"/>
    <mergeCell ref="M42:M44"/>
    <mergeCell ref="M36:M38"/>
    <mergeCell ref="T36:T38"/>
    <mergeCell ref="T30:T32"/>
    <mergeCell ref="T33:T35"/>
    <mergeCell ref="M45:M47"/>
    <mergeCell ref="T45:T47"/>
    <mergeCell ref="E48:E50"/>
    <mergeCell ref="L48:L50"/>
    <mergeCell ref="E45:E47"/>
    <mergeCell ref="L45:L47"/>
    <mergeCell ref="F29:H29"/>
    <mergeCell ref="C35:C40"/>
    <mergeCell ref="E39:E41"/>
    <mergeCell ref="L39:L41"/>
    <mergeCell ref="M4:N4"/>
    <mergeCell ref="J13:S16"/>
    <mergeCell ref="L36:L38"/>
    <mergeCell ref="L33:L35"/>
    <mergeCell ref="I29:K29"/>
    <mergeCell ref="N29:P29"/>
    <mergeCell ref="M33:M35"/>
    <mergeCell ref="Q29:S29"/>
    <mergeCell ref="L30:L32"/>
    <mergeCell ref="M30:M32"/>
    <mergeCell ref="F30:H32"/>
    <mergeCell ref="I30:K32"/>
    <mergeCell ref="A40:B40"/>
    <mergeCell ref="A41:C41"/>
    <mergeCell ref="E36:E38"/>
    <mergeCell ref="A38:B38"/>
    <mergeCell ref="A31:B31"/>
    <mergeCell ref="A32:B32"/>
    <mergeCell ref="A33:B33"/>
    <mergeCell ref="E33:E35"/>
    <mergeCell ref="A34:B34"/>
    <mergeCell ref="A37:B37"/>
    <mergeCell ref="A35:B35"/>
    <mergeCell ref="A30:B30"/>
    <mergeCell ref="A39:B39"/>
    <mergeCell ref="A36:B36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  <mergeCell ref="C4:D4"/>
  </mergeCells>
  <phoneticPr fontId="2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6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'\\192.168.110.236\教務構成管理\02_Doc\88_2019年度計画\98_生活指導\01_生徒指導\留学生\大橋校\1年生\[生徒指導_大橋校（1年：404AM）.xlsx]LIST'!#REF!</xm:f>
          </x14:formula1>
          <xm:sqref>Q5 Q11 Q17</xm:sqref>
        </x14:dataValidation>
        <x14:dataValidation type="list" allowBlank="1" showInputMessage="1" showErrorMessage="1">
          <x14:formula1>
            <xm:f>'\\192.168.110.236\教務構成管理\02_Doc\88_2019年度計画\98_生活指導\01_生徒指導\留学生\大橋校\1年生\[生徒指導_大橋校（1年：404AM）.xlsx]LIST'!#REF!</xm:f>
          </x14:formula1>
          <xm:sqref>S5 S11 S17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19511 (新たなデータ)</vt:lpstr>
      <vt:lpstr>補習計画</vt:lpstr>
      <vt:lpstr>学費を払う計画</vt:lpstr>
      <vt:lpstr>19511 (古いデータ）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2019-10-25T00:29:26Z</cp:lastPrinted>
  <dcterms:created xsi:type="dcterms:W3CDTF">2019-10-24T08:53:40Z</dcterms:created>
  <dcterms:modified xsi:type="dcterms:W3CDTF">2019-10-30T08:14:52Z</dcterms:modified>
</cp:coreProperties>
</file>