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36\教務構成管理\02_Doc\88_2019年度計画\98_生活指導\01_生徒指導\留学生\大橋校\学院長面談資料\依頼用\"/>
    </mc:Choice>
  </mc:AlternateContent>
  <bookViews>
    <workbookView xWindow="0" yWindow="0" windowWidth="19200" windowHeight="11520" activeTab="1"/>
  </bookViews>
  <sheets>
    <sheet name="20" sheetId="1" r:id="rId1"/>
    <sheet name="補習計画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41" i="1" l="1"/>
  <c r="L33" i="1"/>
  <c r="L36" i="1" s="1"/>
  <c r="L39" i="1" s="1"/>
  <c r="L42" i="1" s="1"/>
  <c r="L45" i="1" s="1"/>
  <c r="L48" i="1" s="1"/>
  <c r="T30" i="1" s="1"/>
  <c r="T33" i="1" s="1"/>
  <c r="T36" i="1" s="1"/>
  <c r="T39" i="1" s="1"/>
  <c r="T42" i="1" s="1"/>
  <c r="T45" i="1" s="1"/>
  <c r="I22" i="1"/>
  <c r="I21" i="1"/>
  <c r="I20" i="1"/>
  <c r="I19" i="1"/>
  <c r="I16" i="1"/>
  <c r="I15" i="1"/>
  <c r="I14" i="1"/>
  <c r="I13" i="1"/>
  <c r="I10" i="1"/>
  <c r="I9" i="1"/>
  <c r="I8" i="1"/>
  <c r="I7" i="1"/>
  <c r="O4" i="1"/>
  <c r="M4" i="1"/>
  <c r="K4" i="1"/>
  <c r="H4" i="1"/>
  <c r="F4" i="1"/>
  <c r="C4" i="1"/>
  <c r="N3" i="1"/>
  <c r="M3" i="1"/>
  <c r="L3" i="1"/>
  <c r="K3" i="1"/>
  <c r="I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<sst xmlns="http://schemas.openxmlformats.org/spreadsheetml/2006/main" count="209" uniqueCount="153">
  <si>
    <t>№</t>
    <phoneticPr fontId="1"/>
  </si>
  <si>
    <t>学年</t>
    <rPh sb="0" eb="2">
      <t>ガクネン</t>
    </rPh>
    <phoneticPr fontId="1"/>
  </si>
  <si>
    <t>クラス</t>
    <phoneticPr fontId="1"/>
  </si>
  <si>
    <t>AM/PM</t>
    <phoneticPr fontId="1"/>
  </si>
  <si>
    <t>担任</t>
    <rPh sb="0" eb="2">
      <t>タンニン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</si>
  <si>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</si>
  <si>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</si>
  <si>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ヨミ</t>
    <phoneticPr fontId="1"/>
  </si>
  <si>
    <t>学費
支払</t>
    <rPh sb="0" eb="2">
      <t>ガクヒ</t>
    </rPh>
    <phoneticPr fontId="1"/>
  </si>
  <si>
    <t>ビザ期限</t>
    <rPh sb="2" eb="4">
      <t>キゲン</t>
    </rPh>
    <phoneticPr fontId="1"/>
  </si>
  <si>
    <t>ビザ期間</t>
    <rPh sb="2" eb="4">
      <t>キカン</t>
    </rPh>
    <phoneticPr fontId="1"/>
  </si>
  <si>
    <t>出身校</t>
    <rPh sb="0" eb="3">
      <t>シュッシンコウ</t>
    </rPh>
    <phoneticPr fontId="1"/>
  </si>
  <si>
    <t>住居</t>
    <phoneticPr fontId="1"/>
  </si>
  <si>
    <t>更新日</t>
    <rPh sb="0" eb="3">
      <t>コウシンビ</t>
    </rPh>
    <phoneticPr fontId="1"/>
  </si>
  <si>
    <t>アルバイト</t>
    <phoneticPr fontId="1"/>
  </si>
  <si>
    <t>月収</t>
    <rPh sb="0" eb="2">
      <t>ゲッシュウ</t>
    </rPh>
    <phoneticPr fontId="1"/>
  </si>
  <si>
    <t>週合計（H）</t>
    <rPh sb="0" eb="1">
      <t>シュウ</t>
    </rPh>
    <rPh sb="1" eb="3">
      <t>ゴウケイ</t>
    </rPh>
    <phoneticPr fontId="1"/>
  </si>
  <si>
    <t>国籍</t>
    <rPh sb="0" eb="2">
      <t>コクセキ</t>
    </rPh>
    <phoneticPr fontId="1"/>
  </si>
  <si>
    <t>日本語</t>
    <rPh sb="0" eb="3">
      <t>ニホンゴ</t>
    </rPh>
    <phoneticPr fontId="1"/>
  </si>
  <si>
    <t>学科</t>
    <rPh sb="0" eb="2">
      <t>ガッカ</t>
    </rPh>
    <phoneticPr fontId="1"/>
  </si>
  <si>
    <t>アルバイト①</t>
    <phoneticPr fontId="1"/>
  </si>
  <si>
    <t>会社名</t>
    <phoneticPr fontId="1"/>
  </si>
  <si>
    <t>ソーキそば（空港付近）</t>
    <rPh sb="6" eb="8">
      <t>クウコウ</t>
    </rPh>
    <rPh sb="8" eb="10">
      <t>フキン</t>
    </rPh>
    <phoneticPr fontId="1"/>
  </si>
  <si>
    <t>給料（月）</t>
    <phoneticPr fontId="1"/>
  </si>
  <si>
    <t>時間（週）</t>
    <phoneticPr fontId="1"/>
  </si>
  <si>
    <t>給料日</t>
  </si>
  <si>
    <t>給料締日</t>
    <phoneticPr fontId="1"/>
  </si>
  <si>
    <t>支払方法</t>
    <phoneticPr fontId="1"/>
  </si>
  <si>
    <t>銀行</t>
  </si>
  <si>
    <t>シフト</t>
    <phoneticPr fontId="1"/>
  </si>
  <si>
    <t>シフト</t>
    <phoneticPr fontId="1"/>
  </si>
  <si>
    <t>曜日</t>
    <rPh sb="0" eb="2">
      <t>ヨウビ</t>
    </rPh>
    <phoneticPr fontId="1"/>
  </si>
  <si>
    <t>開始時間</t>
    <rPh sb="0" eb="2">
      <t>カイシ</t>
    </rPh>
    <rPh sb="2" eb="4">
      <t>ジカン</t>
    </rPh>
    <phoneticPr fontId="1"/>
  </si>
  <si>
    <t>～</t>
    <phoneticPr fontId="1"/>
  </si>
  <si>
    <t>終了時間</t>
    <rPh sb="0" eb="2">
      <t>シュウリョウ</t>
    </rPh>
    <rPh sb="2" eb="4">
      <t>ジカン</t>
    </rPh>
    <phoneticPr fontId="1"/>
  </si>
  <si>
    <t>時間（H）</t>
    <rPh sb="0" eb="2">
      <t>ジカン</t>
    </rPh>
    <phoneticPr fontId="1"/>
  </si>
  <si>
    <t>時給（円）</t>
    <phoneticPr fontId="1"/>
  </si>
  <si>
    <t>小計（日）</t>
    <phoneticPr fontId="1"/>
  </si>
  <si>
    <t>小計（日） * 回数/週 * 4週 = 支給額</t>
    <phoneticPr fontId="1"/>
  </si>
  <si>
    <t>シフト1</t>
    <phoneticPr fontId="1"/>
  </si>
  <si>
    <t>月</t>
    <rPh sb="0" eb="1">
      <t>ゲツ</t>
    </rPh>
    <phoneticPr fontId="1"/>
  </si>
  <si>
    <t>～</t>
    <phoneticPr fontId="1"/>
  </si>
  <si>
    <t>シフト2</t>
    <phoneticPr fontId="1"/>
  </si>
  <si>
    <t>金</t>
    <rPh sb="0" eb="1">
      <t>キン</t>
    </rPh>
    <phoneticPr fontId="1"/>
  </si>
  <si>
    <t>～</t>
    <phoneticPr fontId="1"/>
  </si>
  <si>
    <t>シフト3</t>
  </si>
  <si>
    <t>土</t>
    <rPh sb="0" eb="1">
      <t>ド</t>
    </rPh>
    <phoneticPr fontId="1"/>
  </si>
  <si>
    <t>～</t>
    <phoneticPr fontId="1"/>
  </si>
  <si>
    <t>シフト4</t>
  </si>
  <si>
    <t>日</t>
    <rPh sb="0" eb="1">
      <t>ニチ</t>
    </rPh>
    <phoneticPr fontId="1"/>
  </si>
  <si>
    <t>～</t>
    <phoneticPr fontId="1"/>
  </si>
  <si>
    <t>アルバイト②</t>
    <phoneticPr fontId="1"/>
  </si>
  <si>
    <t>会社名</t>
    <phoneticPr fontId="1"/>
  </si>
  <si>
    <t>ファミリーマート（清水）</t>
    <rPh sb="9" eb="11">
      <t>シミズ</t>
    </rPh>
    <phoneticPr fontId="1"/>
  </si>
  <si>
    <t>給料（月）</t>
    <phoneticPr fontId="1"/>
  </si>
  <si>
    <t>時間（週）</t>
    <phoneticPr fontId="1"/>
  </si>
  <si>
    <t>給料締日</t>
    <phoneticPr fontId="1"/>
  </si>
  <si>
    <t>支払方法</t>
    <phoneticPr fontId="1"/>
  </si>
  <si>
    <t>シフト</t>
    <phoneticPr fontId="1"/>
  </si>
  <si>
    <t>～</t>
    <phoneticPr fontId="1"/>
  </si>
  <si>
    <t>時給（円）</t>
    <phoneticPr fontId="1"/>
  </si>
  <si>
    <t>小計（日）</t>
    <phoneticPr fontId="1"/>
  </si>
  <si>
    <t>小計（日） * 回数/週 * 4週 = 支給額</t>
    <phoneticPr fontId="1"/>
  </si>
  <si>
    <t>シフト1</t>
    <phoneticPr fontId="1"/>
  </si>
  <si>
    <t>～</t>
    <phoneticPr fontId="1"/>
  </si>
  <si>
    <t>シフト2</t>
    <phoneticPr fontId="1"/>
  </si>
  <si>
    <t>：</t>
    <phoneticPr fontId="1"/>
  </si>
  <si>
    <t>：</t>
    <phoneticPr fontId="1"/>
  </si>
  <si>
    <t>：</t>
    <phoneticPr fontId="1"/>
  </si>
  <si>
    <t>アルバイト③</t>
    <phoneticPr fontId="1"/>
  </si>
  <si>
    <t>会社名</t>
    <phoneticPr fontId="1"/>
  </si>
  <si>
    <t>給料（月）</t>
    <phoneticPr fontId="1"/>
  </si>
  <si>
    <t>給料締日</t>
    <phoneticPr fontId="1"/>
  </si>
  <si>
    <t>支払方法</t>
    <phoneticPr fontId="1"/>
  </si>
  <si>
    <t>シフト</t>
    <phoneticPr fontId="1"/>
  </si>
  <si>
    <t>時給（円）</t>
    <phoneticPr fontId="1"/>
  </si>
  <si>
    <t>小計（日）</t>
    <phoneticPr fontId="1"/>
  </si>
  <si>
    <t>シフト1</t>
    <phoneticPr fontId="1"/>
  </si>
  <si>
    <t>シフト2</t>
    <phoneticPr fontId="1"/>
  </si>
  <si>
    <t>：</t>
    <phoneticPr fontId="1"/>
  </si>
  <si>
    <t>～</t>
    <phoneticPr fontId="1"/>
  </si>
  <si>
    <t>シフト4</t>
    <phoneticPr fontId="1"/>
  </si>
  <si>
    <t>1年次</t>
    <phoneticPr fontId="1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</si>
  <si>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</si>
  <si>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</si>
  <si>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</si>
  <si>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1"/>
  </si>
  <si>
    <t>月次</t>
    <phoneticPr fontId="1"/>
  </si>
  <si>
    <t>4月</t>
    <phoneticPr fontId="1"/>
  </si>
  <si>
    <t>5月</t>
  </si>
  <si>
    <t>6月</t>
  </si>
  <si>
    <t>7月</t>
  </si>
  <si>
    <t>9月</t>
  </si>
  <si>
    <t>10月</t>
  </si>
  <si>
    <t>11月</t>
  </si>
  <si>
    <t>12月</t>
  </si>
  <si>
    <t>1月</t>
  </si>
  <si>
    <t>2月</t>
  </si>
  <si>
    <t>3月</t>
  </si>
  <si>
    <t>週次</t>
    <phoneticPr fontId="1"/>
  </si>
  <si>
    <t>生活費</t>
    <rPh sb="0" eb="3">
      <t>セイカツヒ</t>
    </rPh>
    <phoneticPr fontId="1"/>
  </si>
  <si>
    <t>月</t>
    <rPh sb="0" eb="1">
      <t>ツキ</t>
    </rPh>
    <phoneticPr fontId="1"/>
  </si>
  <si>
    <t>入金</t>
    <rPh sb="0" eb="2">
      <t>ニュウキン</t>
    </rPh>
    <phoneticPr fontId="1"/>
  </si>
  <si>
    <t>出金</t>
    <rPh sb="0" eb="2">
      <t>シュッキン</t>
    </rPh>
    <phoneticPr fontId="1"/>
  </si>
  <si>
    <t>残金</t>
    <rPh sb="0" eb="2">
      <t>ザンキン</t>
    </rPh>
    <phoneticPr fontId="1"/>
  </si>
  <si>
    <t>家賃</t>
    <phoneticPr fontId="1"/>
  </si>
  <si>
    <t>3月</t>
    <phoneticPr fontId="1"/>
  </si>
  <si>
    <t>電気</t>
    <phoneticPr fontId="1"/>
  </si>
  <si>
    <t>ガス</t>
    <phoneticPr fontId="1"/>
  </si>
  <si>
    <t>水道</t>
    <phoneticPr fontId="1"/>
  </si>
  <si>
    <t>4月</t>
    <phoneticPr fontId="1"/>
  </si>
  <si>
    <t>インターネット</t>
    <phoneticPr fontId="1"/>
  </si>
  <si>
    <t>携帯（wifi含）</t>
    <phoneticPr fontId="1"/>
  </si>
  <si>
    <t>食費</t>
    <phoneticPr fontId="1"/>
  </si>
  <si>
    <t>5月</t>
    <rPh sb="1" eb="2">
      <t>ガツ</t>
    </rPh>
    <phoneticPr fontId="1"/>
  </si>
  <si>
    <t>タバコ</t>
    <phoneticPr fontId="1"/>
  </si>
  <si>
    <t>お酒</t>
    <phoneticPr fontId="1"/>
  </si>
  <si>
    <t>交際費</t>
    <phoneticPr fontId="1"/>
  </si>
  <si>
    <t>その他</t>
  </si>
  <si>
    <t>合計</t>
    <phoneticPr fontId="1"/>
  </si>
  <si>
    <r>
      <rPr>
        <b/>
        <sz val="11"/>
        <color rgb="FFFF0000"/>
        <rFont val="游ゴシック"/>
        <family val="3"/>
        <charset val="128"/>
        <scheme val="minor"/>
      </rPr>
      <t>○</t>
    </r>
    <r>
      <rPr>
        <sz val="11"/>
        <color theme="1"/>
        <rFont val="游ゴシック"/>
        <family val="2"/>
        <charset val="128"/>
        <scheme val="minor"/>
      </rPr>
      <t>　人</t>
    </r>
    <phoneticPr fontId="1"/>
  </si>
  <si>
    <t>1　人</t>
    <phoneticPr fontId="1"/>
  </si>
  <si>
    <t>8月</t>
  </si>
  <si>
    <t>9月</t>
    <phoneticPr fontId="1"/>
  </si>
  <si>
    <t>枝番</t>
    <rPh sb="0" eb="2">
      <t>エダバン</t>
    </rPh>
    <phoneticPr fontId="1"/>
  </si>
  <si>
    <t>面談日</t>
    <rPh sb="0" eb="2">
      <t>メンダン</t>
    </rPh>
    <rPh sb="2" eb="3">
      <t>ビ</t>
    </rPh>
    <phoneticPr fontId="1"/>
  </si>
  <si>
    <t>アルバイト過多について</t>
    <rPh sb="5" eb="7">
      <t>カタ</t>
    </rPh>
    <phoneticPr fontId="1"/>
  </si>
  <si>
    <t>補習計画について</t>
    <rPh sb="0" eb="2">
      <t>ホシュウ</t>
    </rPh>
    <rPh sb="2" eb="4">
      <t>ケイカク</t>
    </rPh>
    <phoneticPr fontId="1"/>
  </si>
  <si>
    <t>週４</t>
    <rPh sb="0" eb="1">
      <t>シュウ</t>
    </rPh>
    <phoneticPr fontId="1"/>
  </si>
  <si>
    <t>No.</t>
    <phoneticPr fontId="1"/>
  </si>
  <si>
    <t>日付</t>
    <rPh sb="0" eb="2">
      <t>ヒヅケ</t>
    </rPh>
    <phoneticPr fontId="1"/>
  </si>
  <si>
    <t>補習時間</t>
    <rPh sb="0" eb="2">
      <t>ホシュウ</t>
    </rPh>
    <rPh sb="2" eb="4">
      <t>ジカン</t>
    </rPh>
    <phoneticPr fontId="1"/>
  </si>
  <si>
    <t>補習合計時間</t>
    <rPh sb="0" eb="2">
      <t>ホシュウ</t>
    </rPh>
    <rPh sb="2" eb="4">
      <t>ゴウケイ</t>
    </rPh>
    <rPh sb="4" eb="6">
      <t>ジカン</t>
    </rPh>
    <phoneticPr fontId="1"/>
  </si>
  <si>
    <t>科目</t>
    <rPh sb="0" eb="2">
      <t>カモク</t>
    </rPh>
    <phoneticPr fontId="1"/>
  </si>
  <si>
    <t>日本語</t>
    <rPh sb="0" eb="3">
      <t>ニホンゴ</t>
    </rPh>
    <phoneticPr fontId="1"/>
  </si>
  <si>
    <t>日本語聴解</t>
    <rPh sb="0" eb="3">
      <t>ニホンゴ</t>
    </rPh>
    <rPh sb="3" eb="5">
      <t>チョウカイ</t>
    </rPh>
    <phoneticPr fontId="1"/>
  </si>
  <si>
    <t>office</t>
    <phoneticPr fontId="1"/>
  </si>
  <si>
    <t>キャリアプラン</t>
    <phoneticPr fontId="1"/>
  </si>
  <si>
    <t>J検</t>
    <rPh sb="1" eb="2">
      <t>ケン</t>
    </rPh>
    <phoneticPr fontId="1"/>
  </si>
  <si>
    <t>JAVASCRIPT</t>
    <phoneticPr fontId="1"/>
  </si>
  <si>
    <t>日本語資格</t>
    <rPh sb="0" eb="3">
      <t>ニホンゴ</t>
    </rPh>
    <rPh sb="3" eb="5">
      <t>シカク</t>
    </rPh>
    <phoneticPr fontId="1"/>
  </si>
  <si>
    <t>CAD</t>
    <phoneticPr fontId="1"/>
  </si>
  <si>
    <t>52時間</t>
    <rPh sb="2" eb="4">
      <t>ジカン</t>
    </rPh>
    <phoneticPr fontId="1"/>
  </si>
  <si>
    <t>留学生入試手伝い</t>
    <rPh sb="0" eb="3">
      <t>リュウガクセイ</t>
    </rPh>
    <rPh sb="3" eb="5">
      <t>ニュウシ</t>
    </rPh>
    <rPh sb="5" eb="7">
      <t>テツダ</t>
    </rPh>
    <phoneticPr fontId="1"/>
  </si>
  <si>
    <t>必要時間</t>
    <rPh sb="0" eb="2">
      <t>ヒツヨウ</t>
    </rPh>
    <rPh sb="2" eb="4">
      <t>ジカン</t>
    </rPh>
    <phoneticPr fontId="1"/>
  </si>
  <si>
    <t>※年間850時間にて出席率を計算し、85％まで回復させるために</t>
    <rPh sb="1" eb="3">
      <t>ネンカン</t>
    </rPh>
    <rPh sb="6" eb="8">
      <t>ジカン</t>
    </rPh>
    <rPh sb="10" eb="12">
      <t>シュッセキ</t>
    </rPh>
    <rPh sb="12" eb="13">
      <t>リツ</t>
    </rPh>
    <rPh sb="14" eb="16">
      <t>ケイサン</t>
    </rPh>
    <rPh sb="23" eb="25">
      <t>カイフク</t>
    </rPh>
    <phoneticPr fontId="1"/>
  </si>
  <si>
    <t>必要な時間となります。</t>
    <rPh sb="0" eb="2">
      <t>ヒツヨウ</t>
    </rPh>
    <rPh sb="3" eb="5">
      <t>ジカン</t>
    </rPh>
    <phoneticPr fontId="1"/>
  </si>
  <si>
    <t>＜科目不足時間＞</t>
    <rPh sb="1" eb="3">
      <t>カモク</t>
    </rPh>
    <rPh sb="3" eb="5">
      <t>フソク</t>
    </rPh>
    <rPh sb="5" eb="7">
      <t>ジカン</t>
    </rPh>
    <phoneticPr fontId="1"/>
  </si>
  <si>
    <t>J検、office</t>
    <rPh sb="1" eb="2">
      <t>ケン</t>
    </rPh>
    <phoneticPr fontId="1"/>
  </si>
  <si>
    <t>office</t>
    <phoneticPr fontId="1"/>
  </si>
  <si>
    <t>日本語</t>
    <rPh sb="0" eb="3">
      <t>ニホンゴ</t>
    </rPh>
    <phoneticPr fontId="1"/>
  </si>
  <si>
    <t>キャリアプラン</t>
    <phoneticPr fontId="1"/>
  </si>
  <si>
    <t>JAVASCRIPT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</si>
</sst>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¥&quot;#,##0;&quot;¥&quot;\-#,##0"/>
    <numFmt numFmtId="176" formatCode="0.00\ &quot;H&quot;"/>
    <numFmt numFmtId="177" formatCode="&quot;¥&quot;#,##0_);[Red]\(&quot;¥&quot;#,##0\)"/>
    <numFmt numFmtId="178" formatCode="0\ &quot;日&quot;"/>
    <numFmt numFmtId="179" formatCode="0.0%"/>
    <numFmt numFmtId="180" formatCode="\(aaa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NumberFormat="1" applyFill="1" applyBorder="1" applyAlignment="1">
      <alignment horizontal="center" vertical="center"/>
    </xf>
    <xf numFmtId="14" fontId="0" fillId="3" borderId="20" xfId="0" applyNumberFormat="1" applyFill="1" applyBorder="1" applyAlignment="1">
      <alignment horizontal="center" vertical="center"/>
    </xf>
    <xf numFmtId="14" fontId="0" fillId="0" borderId="25" xfId="0" applyNumberFormat="1" applyBorder="1">
      <alignment vertical="center"/>
    </xf>
    <xf numFmtId="0" fontId="0" fillId="2" borderId="26" xfId="0" applyFill="1" applyBorder="1">
      <alignment vertical="center"/>
    </xf>
    <xf numFmtId="0" fontId="3" fillId="2" borderId="27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shrinkToFit="1"/>
    </xf>
    <xf numFmtId="176" fontId="0" fillId="3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4" fontId="0" fillId="3" borderId="32" xfId="0" applyNumberFormat="1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36" xfId="0" applyFill="1" applyBorder="1" applyAlignment="1">
      <alignment horizontal="center" vertical="center" shrinkToFit="1"/>
    </xf>
    <xf numFmtId="0" fontId="0" fillId="0" borderId="7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20" fontId="0" fillId="0" borderId="42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5" fontId="0" fillId="0" borderId="10" xfId="0" applyNumberFormat="1" applyBorder="1">
      <alignment vertical="center"/>
    </xf>
    <xf numFmtId="5" fontId="0" fillId="3" borderId="10" xfId="0" applyNumberFormat="1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5" fontId="0" fillId="0" borderId="20" xfId="0" applyNumberFormat="1" applyBorder="1">
      <alignment vertical="center"/>
    </xf>
    <xf numFmtId="5" fontId="0" fillId="3" borderId="20" xfId="0" applyNumberFormat="1" applyFill="1" applyBorder="1">
      <alignment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9" fontId="0" fillId="0" borderId="20" xfId="0" applyNumberFormat="1" applyBorder="1">
      <alignment vertical="center"/>
    </xf>
    <xf numFmtId="179" fontId="0" fillId="0" borderId="24" xfId="0" applyNumberFormat="1" applyBorder="1">
      <alignment vertical="center"/>
    </xf>
    <xf numFmtId="179" fontId="0" fillId="0" borderId="10" xfId="0" applyNumberFormat="1" applyBorder="1">
      <alignment vertical="center"/>
    </xf>
    <xf numFmtId="179" fontId="0" fillId="0" borderId="17" xfId="0" applyNumberFormat="1" applyBorder="1">
      <alignment vertical="center"/>
    </xf>
    <xf numFmtId="0" fontId="0" fillId="2" borderId="10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4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5" fontId="0" fillId="0" borderId="51" xfId="0" applyNumberFormat="1" applyBorder="1">
      <alignment vertical="center"/>
    </xf>
    <xf numFmtId="0" fontId="0" fillId="0" borderId="58" xfId="0" applyBorder="1">
      <alignment vertical="center"/>
    </xf>
    <xf numFmtId="177" fontId="0" fillId="0" borderId="57" xfId="0" applyNumberFormat="1" applyBorder="1">
      <alignment vertical="center"/>
    </xf>
    <xf numFmtId="5" fontId="0" fillId="0" borderId="57" xfId="0" applyNumberForma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177" fontId="0" fillId="0" borderId="65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65" xfId="0" applyBorder="1">
      <alignment vertical="center"/>
    </xf>
    <xf numFmtId="0" fontId="0" fillId="0" borderId="16" xfId="0" applyBorder="1">
      <alignment vertical="center"/>
    </xf>
    <xf numFmtId="179" fontId="0" fillId="0" borderId="16" xfId="0" applyNumberFormat="1" applyBorder="1">
      <alignment vertical="center"/>
    </xf>
    <xf numFmtId="0" fontId="0" fillId="0" borderId="71" xfId="0" applyBorder="1">
      <alignment vertical="center"/>
    </xf>
    <xf numFmtId="0" fontId="0" fillId="0" borderId="16" xfId="0" applyFill="1" applyBorder="1">
      <alignment vertical="center"/>
    </xf>
    <xf numFmtId="5" fontId="0" fillId="0" borderId="10" xfId="0" applyNumberFormat="1" applyFill="1" applyBorder="1">
      <alignment vertical="center"/>
    </xf>
    <xf numFmtId="5" fontId="0" fillId="3" borderId="21" xfId="0" applyNumberFormat="1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9" xfId="0" applyBorder="1">
      <alignment vertical="center"/>
    </xf>
    <xf numFmtId="179" fontId="0" fillId="0" borderId="79" xfId="0" applyNumberFormat="1" applyBorder="1">
      <alignment vertical="center"/>
    </xf>
    <xf numFmtId="0" fontId="0" fillId="0" borderId="78" xfId="0" applyBorder="1">
      <alignment vertical="center"/>
    </xf>
    <xf numFmtId="179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 shrinkToFit="1"/>
    </xf>
    <xf numFmtId="56" fontId="0" fillId="0" borderId="0" xfId="0" applyNumberFormat="1">
      <alignment vertical="center"/>
    </xf>
    <xf numFmtId="0" fontId="0" fillId="0" borderId="10" xfId="0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56" fontId="0" fillId="0" borderId="10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5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56" fontId="0" fillId="0" borderId="10" xfId="0" applyNumberFormat="1" applyFill="1" applyBorder="1" applyAlignment="1">
      <alignment horizontal="left" vertical="center"/>
    </xf>
    <xf numFmtId="0" fontId="0" fillId="0" borderId="51" xfId="0" applyBorder="1" applyAlignment="1">
      <alignment horizontal="center" vertical="center"/>
    </xf>
    <xf numFmtId="56" fontId="0" fillId="0" borderId="15" xfId="0" applyNumberFormat="1" applyFill="1" applyBorder="1" applyAlignment="1">
      <alignment vertical="center"/>
    </xf>
    <xf numFmtId="0" fontId="0" fillId="0" borderId="0" xfId="0" applyFill="1">
      <alignment vertical="center"/>
    </xf>
    <xf numFmtId="0" fontId="0" fillId="2" borderId="2" xfId="0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177" fontId="0" fillId="3" borderId="80" xfId="0" applyNumberFormat="1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177" fontId="0" fillId="3" borderId="56" xfId="0" applyNumberFormat="1" applyFill="1" applyBorder="1" applyAlignment="1">
      <alignment horizontal="center" vertical="center"/>
    </xf>
    <xf numFmtId="177" fontId="0" fillId="3" borderId="64" xfId="0" applyNumberFormat="1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6" xfId="0" applyNumberForma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77" fontId="0" fillId="3" borderId="59" xfId="0" applyNumberFormat="1" applyFill="1" applyBorder="1" applyAlignment="1">
      <alignment horizontal="center" vertical="center"/>
    </xf>
    <xf numFmtId="177" fontId="0" fillId="3" borderId="66" xfId="0" applyNumberFormat="1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177" fontId="0" fillId="0" borderId="56" xfId="0" applyNumberFormat="1" applyFill="1" applyBorder="1" applyAlignment="1">
      <alignment horizontal="center" vertical="center"/>
    </xf>
    <xf numFmtId="177" fontId="0" fillId="0" borderId="64" xfId="0" applyNumberFormat="1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textRotation="255"/>
    </xf>
    <xf numFmtId="0" fontId="0" fillId="2" borderId="39" xfId="0" applyFill="1" applyBorder="1" applyAlignment="1">
      <alignment horizontal="center" vertical="center" textRotation="255"/>
    </xf>
    <xf numFmtId="0" fontId="0" fillId="2" borderId="43" xfId="0" applyFill="1" applyBorder="1" applyAlignment="1">
      <alignment horizontal="center" vertical="center" textRotation="255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177" fontId="0" fillId="0" borderId="2" xfId="0" applyNumberFormat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20" xfId="0" applyFill="1" applyBorder="1" applyAlignment="1">
      <alignment vertical="center" shrinkToFit="1"/>
    </xf>
    <xf numFmtId="0" fontId="0" fillId="3" borderId="21" xfId="0" applyFill="1" applyBorder="1" applyAlignment="1">
      <alignment vertical="center" shrinkToFit="1"/>
    </xf>
    <xf numFmtId="0" fontId="0" fillId="3" borderId="22" xfId="0" applyFill="1" applyBorder="1" applyAlignment="1">
      <alignment vertical="center" shrinkToFit="1"/>
    </xf>
    <xf numFmtId="0" fontId="0" fillId="3" borderId="23" xfId="0" applyFill="1" applyBorder="1" applyAlignment="1">
      <alignment vertical="center" shrinkToFit="1"/>
    </xf>
    <xf numFmtId="0" fontId="0" fillId="0" borderId="20" xfId="0" applyFill="1" applyBorder="1" applyAlignment="1">
      <alignment vertical="center" shrinkToFit="1"/>
    </xf>
    <xf numFmtId="0" fontId="0" fillId="0" borderId="24" xfId="0" applyFill="1" applyBorder="1" applyAlignment="1">
      <alignment vertical="center" shrinkToFit="1"/>
    </xf>
    <xf numFmtId="5" fontId="0" fillId="3" borderId="27" xfId="0" applyNumberFormat="1" applyFill="1" applyBorder="1" applyAlignment="1">
      <alignment horizontal="center" vertical="center"/>
    </xf>
    <xf numFmtId="14" fontId="0" fillId="3" borderId="30" xfId="0" applyNumberForma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4" fontId="0" fillId="3" borderId="33" xfId="0" applyNumberForma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56" fontId="0" fillId="0" borderId="10" xfId="0" applyNumberForma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_Doc/88_2019&#24180;&#24230;&#35336;&#30011;/98_&#29983;&#27963;&#25351;&#23566;/01_&#29983;&#24466;&#25351;&#23566;/&#30041;&#23398;&#29983;/&#22823;&#27211;&#26657;/2&#24180;&#29983;/&#29983;&#24466;&#25351;&#23566;_&#22823;&#27211;&#26657;&#65288;&#65298;&#24180;&#65306;&#29356;&#26463;AM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LIST"/>
      <sheetName val="一覧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</sheetNames>
    <sheetDataSet>
      <sheetData sheetId="0"/>
      <sheetData sheetId="1"/>
      <sheetData sheetId="2">
        <row r="24">
          <cell r="A24">
            <v>20</v>
          </cell>
          <cell r="C24"/>
          <cell r="D24">
            <v>2</v>
          </cell>
          <cell r="E24" t="str">
            <v>AM</v>
          </cell>
          <cell r="F24" t="str">
            <v>犬束</v>
          </cell>
          <cell r="G24">
            <v>18469</v>
          </cell>
          <cell r="H24" t="str">
            <v>LE SON TUNG</v>
          </cell>
          <cell r="I24" t="str">
            <v>レ　ソン　トウン　</v>
          </cell>
          <cell r="J24" t="str">
            <v>キャリア形成学科</v>
          </cell>
          <cell r="K24"/>
          <cell r="L24"/>
          <cell r="M24">
            <v>44438</v>
          </cell>
          <cell r="N24" t="str">
            <v>3年</v>
          </cell>
          <cell r="O24" t="str">
            <v>福岡国土建設専門学校（日)</v>
          </cell>
          <cell r="P24" t="str">
            <v>ベトナム</v>
          </cell>
          <cell r="Q24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4"/>
  <sheetViews>
    <sheetView zoomScale="70" zoomScaleNormal="70" workbookViewId="0">
      <selection activeCell="R26" sqref="R26"/>
    </sheetView>
  </sheetViews>
  <sheetFormatPr defaultColWidth="9" defaultRowHeight="18.75" x14ac:dyDescent="0.4"/>
  <cols>
    <col min="3" max="3" width="9.25" bestFit="1" customWidth="1"/>
    <col min="10" max="10" width="10.375" style="74" bestFit="1" customWidth="1"/>
    <col min="11" max="11" width="9.5" bestFit="1" customWidth="1"/>
    <col min="12" max="12" width="10.5" bestFit="1" customWidth="1"/>
    <col min="13" max="13" width="9.625" bestFit="1" customWidth="1"/>
    <col min="15" max="15" width="9.625" bestFit="1" customWidth="1"/>
  </cols>
  <sheetData>
    <row r="1" spans="1:20" x14ac:dyDescent="0.4">
      <c r="A1" s="132" t="s">
        <v>0</v>
      </c>
      <c r="B1" s="133" t="s">
        <v>1</v>
      </c>
      <c r="C1" s="133" t="s">
        <v>2</v>
      </c>
      <c r="D1" s="133" t="s">
        <v>3</v>
      </c>
      <c r="E1" s="171" t="s">
        <v>4</v>
      </c>
      <c r="F1" s="133" t="s">
        <v>5</v>
      </c>
      <c r="G1" s="162" t="s">
        <v>6</v>
      </c>
      <c r="H1" s="163"/>
      <c r="I1" s="162" t="s">
        <v>7</v>
      </c>
      <c r="J1" s="163"/>
      <c r="K1" s="166" t="s">
        <v>8</v>
      </c>
      <c r="L1" s="133" t="s">
        <v>9</v>
      </c>
      <c r="M1" s="133" t="s">
        <v>10</v>
      </c>
      <c r="N1" s="162" t="s">
        <v>11</v>
      </c>
      <c r="O1" s="169"/>
      <c r="P1" s="163"/>
      <c r="Q1" s="133" t="s">
        <v>12</v>
      </c>
      <c r="R1" s="133"/>
      <c r="S1" s="149"/>
      <c r="T1" s="1" t="s">
        <v>13</v>
      </c>
    </row>
    <row r="2" spans="1:20" x14ac:dyDescent="0.4">
      <c r="A2" s="102"/>
      <c r="B2" s="103"/>
      <c r="C2" s="103"/>
      <c r="D2" s="103"/>
      <c r="E2" s="172"/>
      <c r="F2" s="103"/>
      <c r="G2" s="164"/>
      <c r="H2" s="165"/>
      <c r="I2" s="164"/>
      <c r="J2" s="165"/>
      <c r="K2" s="167"/>
      <c r="L2" s="168"/>
      <c r="M2" s="168"/>
      <c r="N2" s="164"/>
      <c r="O2" s="170"/>
      <c r="P2" s="165"/>
      <c r="Q2" s="103"/>
      <c r="R2" s="103"/>
      <c r="S2" s="150"/>
      <c r="T2" s="2"/>
    </row>
    <row r="3" spans="1:20" ht="19.5" thickBot="1" x14ac:dyDescent="0.45">
      <c r="A3" s="3">
        <f>[1]一覧!A24</f>
        <v>20</v>
      </c>
      <c r="B3" s="4">
        <f>[1]一覧!C24</f>
        <v>0</v>
      </c>
      <c r="C3" s="4">
        <f>[1]一覧!D24</f>
        <v>2</v>
      </c>
      <c r="D3" s="4" t="str">
        <f>[1]一覧!E24</f>
        <v>AM</v>
      </c>
      <c r="E3" s="4" t="str">
        <f>[1]一覧!F24</f>
        <v>犬束</v>
      </c>
      <c r="F3" s="4">
        <f>[1]一覧!G24</f>
        <v>18469</v>
      </c>
      <c r="G3" s="151" t="str">
        <f>[1]一覧!H24</f>
        <v>LE SON TUNG</v>
      </c>
      <c r="H3" s="151"/>
      <c r="I3" s="152" t="str">
        <f>[1]一覧!I24</f>
        <v>レ　ソン　トウン　</v>
      </c>
      <c r="J3" s="153"/>
      <c r="K3" s="5">
        <f>[1]一覧!L24</f>
        <v>0</v>
      </c>
      <c r="L3" s="6">
        <f>[1]一覧!M24</f>
        <v>44438</v>
      </c>
      <c r="M3" s="6" t="str">
        <f>[1]一覧!N24</f>
        <v>3年</v>
      </c>
      <c r="N3" s="152" t="str">
        <f>[1]一覧!O24</f>
        <v>福岡国土建設専門学校（日)</v>
      </c>
      <c r="O3" s="154"/>
      <c r="P3" s="153"/>
      <c r="Q3" s="155"/>
      <c r="R3" s="155"/>
      <c r="S3" s="156"/>
      <c r="T3" s="7"/>
    </row>
    <row r="4" spans="1:20" ht="19.5" thickBot="1" x14ac:dyDescent="0.45">
      <c r="A4" s="8" t="s">
        <v>14</v>
      </c>
      <c r="B4" s="9" t="s">
        <v>15</v>
      </c>
      <c r="C4" s="157">
        <f>H5+H11+H17</f>
        <v>128896</v>
      </c>
      <c r="D4" s="157"/>
      <c r="E4" s="10" t="s">
        <v>16</v>
      </c>
      <c r="F4" s="11">
        <f>K5+K11+K17</f>
        <v>0</v>
      </c>
      <c r="G4" s="12" t="s">
        <v>17</v>
      </c>
      <c r="H4" s="158" t="str">
        <f>[1]一覧!P24</f>
        <v>ベトナム</v>
      </c>
      <c r="I4" s="159"/>
      <c r="J4" s="12" t="s">
        <v>18</v>
      </c>
      <c r="K4" s="13">
        <f>[1]一覧!Q24</f>
        <v>0</v>
      </c>
      <c r="L4" s="14" t="s">
        <v>19</v>
      </c>
      <c r="M4" s="160" t="str">
        <f>[1]一覧!J24</f>
        <v>キャリア形成学科</v>
      </c>
      <c r="N4" s="161"/>
      <c r="O4" s="15">
        <f>[1]一覧!K24</f>
        <v>0</v>
      </c>
    </row>
    <row r="5" spans="1:20" ht="13.5" customHeight="1" x14ac:dyDescent="0.4">
      <c r="A5" s="135" t="s">
        <v>20</v>
      </c>
      <c r="B5" s="16" t="s">
        <v>21</v>
      </c>
      <c r="C5" s="138" t="s">
        <v>22</v>
      </c>
      <c r="D5" s="139"/>
      <c r="E5" s="139"/>
      <c r="F5" s="140"/>
      <c r="G5" s="16" t="s">
        <v>23</v>
      </c>
      <c r="H5" s="141">
        <v>76800</v>
      </c>
      <c r="I5" s="141"/>
      <c r="J5" s="16" t="s">
        <v>24</v>
      </c>
      <c r="K5" s="17"/>
      <c r="L5" s="16" t="s">
        <v>25</v>
      </c>
      <c r="M5" s="18"/>
      <c r="N5" s="16" t="s">
        <v>26</v>
      </c>
      <c r="O5" s="18"/>
      <c r="P5" s="16" t="s">
        <v>27</v>
      </c>
      <c r="Q5" s="19" t="s">
        <v>28</v>
      </c>
      <c r="R5" s="16" t="s">
        <v>29</v>
      </c>
      <c r="S5" s="20"/>
    </row>
    <row r="6" spans="1:20" x14ac:dyDescent="0.4">
      <c r="A6" s="136"/>
      <c r="B6" s="21" t="s">
        <v>30</v>
      </c>
      <c r="C6" s="22" t="s">
        <v>31</v>
      </c>
      <c r="D6" s="23" t="s">
        <v>32</v>
      </c>
      <c r="E6" s="24" t="s">
        <v>33</v>
      </c>
      <c r="F6" s="25" t="s">
        <v>34</v>
      </c>
      <c r="G6" s="22" t="s">
        <v>35</v>
      </c>
      <c r="H6" s="22" t="s">
        <v>36</v>
      </c>
      <c r="I6" s="22" t="s">
        <v>37</v>
      </c>
      <c r="J6" s="142" t="s">
        <v>38</v>
      </c>
      <c r="K6" s="142"/>
      <c r="L6" s="142"/>
      <c r="M6" s="142"/>
      <c r="N6" s="142"/>
      <c r="O6" s="142"/>
      <c r="P6" s="142"/>
      <c r="Q6" s="142"/>
      <c r="R6" s="142"/>
      <c r="S6" s="143"/>
    </row>
    <row r="7" spans="1:20" x14ac:dyDescent="0.4">
      <c r="A7" s="136"/>
      <c r="B7" s="21" t="s">
        <v>39</v>
      </c>
      <c r="C7" s="26" t="s">
        <v>40</v>
      </c>
      <c r="D7" s="27">
        <v>0.75</v>
      </c>
      <c r="E7" s="28" t="s">
        <v>41</v>
      </c>
      <c r="F7" s="29">
        <v>0.95833333333333337</v>
      </c>
      <c r="G7" s="30">
        <v>5</v>
      </c>
      <c r="H7" s="31">
        <v>900</v>
      </c>
      <c r="I7" s="32">
        <f>G7*H7</f>
        <v>4500</v>
      </c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20" x14ac:dyDescent="0.4">
      <c r="A8" s="136"/>
      <c r="B8" s="21" t="s">
        <v>42</v>
      </c>
      <c r="C8" s="26" t="s">
        <v>43</v>
      </c>
      <c r="D8" s="27">
        <v>0.75</v>
      </c>
      <c r="E8" s="28" t="s">
        <v>44</v>
      </c>
      <c r="F8" s="29">
        <v>0.95833333333333337</v>
      </c>
      <c r="G8" s="30">
        <v>5</v>
      </c>
      <c r="H8" s="31">
        <v>900</v>
      </c>
      <c r="I8" s="32">
        <f t="shared" ref="I8:I10" si="0">G8*H8</f>
        <v>4500</v>
      </c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20" x14ac:dyDescent="0.4">
      <c r="A9" s="136"/>
      <c r="B9" s="21" t="s">
        <v>45</v>
      </c>
      <c r="C9" s="26" t="s">
        <v>46</v>
      </c>
      <c r="D9" s="27">
        <v>0.75</v>
      </c>
      <c r="E9" s="28" t="s">
        <v>47</v>
      </c>
      <c r="F9" s="29">
        <v>0.95833333333333337</v>
      </c>
      <c r="G9" s="30">
        <v>5</v>
      </c>
      <c r="H9" s="31">
        <v>900</v>
      </c>
      <c r="I9" s="32">
        <f t="shared" si="0"/>
        <v>4500</v>
      </c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20" ht="19.5" thickBot="1" x14ac:dyDescent="0.45">
      <c r="A10" s="137"/>
      <c r="B10" s="33" t="s">
        <v>48</v>
      </c>
      <c r="C10" s="34" t="s">
        <v>49</v>
      </c>
      <c r="D10" s="27">
        <v>0.75</v>
      </c>
      <c r="E10" s="35" t="s">
        <v>50</v>
      </c>
      <c r="F10" s="29">
        <v>0.95833333333333337</v>
      </c>
      <c r="G10" s="30">
        <v>5</v>
      </c>
      <c r="H10" s="36">
        <v>900</v>
      </c>
      <c r="I10" s="37">
        <f t="shared" si="0"/>
        <v>4500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7"/>
    </row>
    <row r="11" spans="1:20" ht="13.5" customHeight="1" x14ac:dyDescent="0.4">
      <c r="A11" s="135" t="s">
        <v>51</v>
      </c>
      <c r="B11" s="16" t="s">
        <v>52</v>
      </c>
      <c r="C11" s="138" t="s">
        <v>53</v>
      </c>
      <c r="D11" s="139"/>
      <c r="E11" s="139"/>
      <c r="F11" s="140"/>
      <c r="G11" s="16" t="s">
        <v>54</v>
      </c>
      <c r="H11" s="141">
        <v>52096</v>
      </c>
      <c r="I11" s="141"/>
      <c r="J11" s="16" t="s">
        <v>55</v>
      </c>
      <c r="K11" s="17"/>
      <c r="L11" s="16" t="s">
        <v>25</v>
      </c>
      <c r="M11" s="18"/>
      <c r="N11" s="16" t="s">
        <v>56</v>
      </c>
      <c r="O11" s="18"/>
      <c r="P11" s="16" t="s">
        <v>57</v>
      </c>
      <c r="Q11" s="19"/>
      <c r="R11" s="16" t="s">
        <v>58</v>
      </c>
      <c r="S11" s="20"/>
    </row>
    <row r="12" spans="1:20" x14ac:dyDescent="0.4">
      <c r="A12" s="136"/>
      <c r="B12" s="21" t="s">
        <v>58</v>
      </c>
      <c r="C12" s="22" t="s">
        <v>31</v>
      </c>
      <c r="D12" s="23" t="s">
        <v>32</v>
      </c>
      <c r="E12" s="24" t="s">
        <v>59</v>
      </c>
      <c r="F12" s="25" t="s">
        <v>34</v>
      </c>
      <c r="G12" s="22" t="s">
        <v>35</v>
      </c>
      <c r="H12" s="22" t="s">
        <v>60</v>
      </c>
      <c r="I12" s="22" t="s">
        <v>61</v>
      </c>
      <c r="J12" s="142" t="s">
        <v>62</v>
      </c>
      <c r="K12" s="142"/>
      <c r="L12" s="142"/>
      <c r="M12" s="142"/>
      <c r="N12" s="142"/>
      <c r="O12" s="142"/>
      <c r="P12" s="142"/>
      <c r="Q12" s="142"/>
      <c r="R12" s="142"/>
      <c r="S12" s="143"/>
    </row>
    <row r="13" spans="1:20" x14ac:dyDescent="0.4">
      <c r="A13" s="136"/>
      <c r="B13" s="21" t="s">
        <v>63</v>
      </c>
      <c r="C13" s="26" t="s">
        <v>128</v>
      </c>
      <c r="D13" s="27">
        <v>0.54166666666666663</v>
      </c>
      <c r="E13" s="28" t="s">
        <v>64</v>
      </c>
      <c r="F13" s="29">
        <v>0.70833333333333337</v>
      </c>
      <c r="G13" s="30">
        <v>4</v>
      </c>
      <c r="H13" s="31">
        <v>814</v>
      </c>
      <c r="I13" s="32">
        <f>G13*H13</f>
        <v>3256</v>
      </c>
      <c r="J13" s="148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20" x14ac:dyDescent="0.4">
      <c r="A14" s="136"/>
      <c r="B14" s="21" t="s">
        <v>65</v>
      </c>
      <c r="C14" s="26"/>
      <c r="D14" s="38" t="s">
        <v>66</v>
      </c>
      <c r="E14" s="28" t="s">
        <v>47</v>
      </c>
      <c r="F14" s="39" t="s">
        <v>67</v>
      </c>
      <c r="G14" s="30"/>
      <c r="H14" s="31"/>
      <c r="I14" s="32">
        <f t="shared" ref="I14:I16" si="1">G14*H14</f>
        <v>0</v>
      </c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20" x14ac:dyDescent="0.4">
      <c r="A15" s="136"/>
      <c r="B15" s="21" t="s">
        <v>45</v>
      </c>
      <c r="C15" s="26"/>
      <c r="D15" s="38" t="s">
        <v>66</v>
      </c>
      <c r="E15" s="28" t="s">
        <v>64</v>
      </c>
      <c r="F15" s="39" t="s">
        <v>66</v>
      </c>
      <c r="G15" s="30"/>
      <c r="H15" s="31"/>
      <c r="I15" s="32">
        <f t="shared" si="1"/>
        <v>0</v>
      </c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20" ht="19.5" thickBot="1" x14ac:dyDescent="0.45">
      <c r="A16" s="137"/>
      <c r="B16" s="33" t="s">
        <v>48</v>
      </c>
      <c r="C16" s="34"/>
      <c r="D16" s="40" t="s">
        <v>66</v>
      </c>
      <c r="E16" s="35" t="s">
        <v>64</v>
      </c>
      <c r="F16" s="41" t="s">
        <v>68</v>
      </c>
      <c r="G16" s="42"/>
      <c r="H16" s="36"/>
      <c r="I16" s="37">
        <f t="shared" si="1"/>
        <v>0</v>
      </c>
      <c r="J16" s="146"/>
      <c r="K16" s="146"/>
      <c r="L16" s="146"/>
      <c r="M16" s="146"/>
      <c r="N16" s="146"/>
      <c r="O16" s="146"/>
      <c r="P16" s="146"/>
      <c r="Q16" s="146"/>
      <c r="R16" s="146"/>
      <c r="S16" s="147"/>
    </row>
    <row r="17" spans="1:20" ht="13.5" customHeight="1" x14ac:dyDescent="0.4">
      <c r="A17" s="135" t="s">
        <v>69</v>
      </c>
      <c r="B17" s="16" t="s">
        <v>70</v>
      </c>
      <c r="C17" s="138"/>
      <c r="D17" s="139"/>
      <c r="E17" s="139"/>
      <c r="F17" s="140"/>
      <c r="G17" s="16" t="s">
        <v>71</v>
      </c>
      <c r="H17" s="141"/>
      <c r="I17" s="141"/>
      <c r="J17" s="16" t="s">
        <v>24</v>
      </c>
      <c r="K17" s="17"/>
      <c r="L17" s="16" t="s">
        <v>25</v>
      </c>
      <c r="M17" s="18"/>
      <c r="N17" s="16" t="s">
        <v>72</v>
      </c>
      <c r="O17" s="18"/>
      <c r="P17" s="16" t="s">
        <v>73</v>
      </c>
      <c r="Q17" s="19"/>
      <c r="R17" s="16" t="s">
        <v>74</v>
      </c>
      <c r="S17" s="20"/>
    </row>
    <row r="18" spans="1:20" x14ac:dyDescent="0.4">
      <c r="A18" s="136"/>
      <c r="B18" s="21" t="s">
        <v>29</v>
      </c>
      <c r="C18" s="22" t="s">
        <v>31</v>
      </c>
      <c r="D18" s="23" t="s">
        <v>32</v>
      </c>
      <c r="E18" s="24" t="s">
        <v>64</v>
      </c>
      <c r="F18" s="25" t="s">
        <v>34</v>
      </c>
      <c r="G18" s="22" t="s">
        <v>35</v>
      </c>
      <c r="H18" s="22" t="s">
        <v>75</v>
      </c>
      <c r="I18" s="22" t="s">
        <v>76</v>
      </c>
      <c r="J18" s="142" t="s">
        <v>62</v>
      </c>
      <c r="K18" s="142"/>
      <c r="L18" s="142"/>
      <c r="M18" s="142"/>
      <c r="N18" s="142"/>
      <c r="O18" s="142"/>
      <c r="P18" s="142"/>
      <c r="Q18" s="142"/>
      <c r="R18" s="142"/>
      <c r="S18" s="143"/>
    </row>
    <row r="19" spans="1:20" x14ac:dyDescent="0.4">
      <c r="A19" s="136"/>
      <c r="B19" s="21" t="s">
        <v>77</v>
      </c>
      <c r="C19" s="26"/>
      <c r="D19" s="38" t="s">
        <v>67</v>
      </c>
      <c r="E19" s="28" t="s">
        <v>64</v>
      </c>
      <c r="F19" s="39" t="s">
        <v>67</v>
      </c>
      <c r="G19" s="30"/>
      <c r="H19" s="31"/>
      <c r="I19" s="32">
        <f>G19*H19</f>
        <v>0</v>
      </c>
      <c r="J19" s="148"/>
      <c r="K19" s="144"/>
      <c r="L19" s="144"/>
      <c r="M19" s="144"/>
      <c r="N19" s="144"/>
      <c r="O19" s="144"/>
      <c r="P19" s="144"/>
      <c r="Q19" s="144"/>
      <c r="R19" s="144"/>
      <c r="S19" s="145"/>
    </row>
    <row r="20" spans="1:20" x14ac:dyDescent="0.4">
      <c r="A20" s="136"/>
      <c r="B20" s="21" t="s">
        <v>78</v>
      </c>
      <c r="C20" s="26"/>
      <c r="D20" s="38" t="s">
        <v>79</v>
      </c>
      <c r="E20" s="28" t="s">
        <v>64</v>
      </c>
      <c r="F20" s="39" t="s">
        <v>67</v>
      </c>
      <c r="G20" s="30"/>
      <c r="H20" s="31"/>
      <c r="I20" s="32">
        <f t="shared" ref="I20:I22" si="2">G20*H20</f>
        <v>0</v>
      </c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20" x14ac:dyDescent="0.4">
      <c r="A21" s="136"/>
      <c r="B21" s="21" t="s">
        <v>45</v>
      </c>
      <c r="C21" s="26"/>
      <c r="D21" s="38" t="s">
        <v>67</v>
      </c>
      <c r="E21" s="28" t="s">
        <v>80</v>
      </c>
      <c r="F21" s="39" t="s">
        <v>67</v>
      </c>
      <c r="G21" s="30"/>
      <c r="H21" s="31"/>
      <c r="I21" s="32">
        <f t="shared" si="2"/>
        <v>0</v>
      </c>
      <c r="J21" s="144"/>
      <c r="K21" s="144"/>
      <c r="L21" s="144"/>
      <c r="M21" s="144"/>
      <c r="N21" s="144"/>
      <c r="O21" s="144"/>
      <c r="P21" s="144"/>
      <c r="Q21" s="144"/>
      <c r="R21" s="144"/>
      <c r="S21" s="145"/>
    </row>
    <row r="22" spans="1:20" ht="19.5" thickBot="1" x14ac:dyDescent="0.45">
      <c r="A22" s="137"/>
      <c r="B22" s="33" t="s">
        <v>81</v>
      </c>
      <c r="C22" s="34"/>
      <c r="D22" s="40" t="s">
        <v>67</v>
      </c>
      <c r="E22" s="35" t="s">
        <v>64</v>
      </c>
      <c r="F22" s="41" t="s">
        <v>67</v>
      </c>
      <c r="G22" s="42"/>
      <c r="H22" s="36"/>
      <c r="I22" s="37">
        <f t="shared" si="2"/>
        <v>0</v>
      </c>
      <c r="J22" s="146"/>
      <c r="K22" s="146"/>
      <c r="L22" s="146"/>
      <c r="M22" s="146"/>
      <c r="N22" s="146"/>
      <c r="O22" s="146"/>
      <c r="P22" s="146"/>
      <c r="Q22" s="146"/>
      <c r="R22" s="146"/>
      <c r="S22" s="147"/>
    </row>
    <row r="23" spans="1:20" x14ac:dyDescent="0.4">
      <c r="A23" s="132" t="s">
        <v>19</v>
      </c>
      <c r="B23" s="133"/>
      <c r="C23" s="133"/>
      <c r="D23" s="16" t="s">
        <v>82</v>
      </c>
      <c r="E23" s="16" t="s">
        <v>83</v>
      </c>
      <c r="F23" s="16" t="s">
        <v>84</v>
      </c>
      <c r="G23" s="43" t="s">
        <v>85</v>
      </c>
      <c r="J23"/>
    </row>
    <row r="24" spans="1:20" ht="19.5" thickBot="1" x14ac:dyDescent="0.45">
      <c r="A24" s="129"/>
      <c r="B24" s="130"/>
      <c r="C24" s="131"/>
      <c r="D24" s="44"/>
      <c r="E24" s="44"/>
      <c r="F24" s="44"/>
      <c r="G24" s="45"/>
      <c r="J24"/>
    </row>
    <row r="25" spans="1:20" x14ac:dyDescent="0.4">
      <c r="A25" s="132" t="s">
        <v>86</v>
      </c>
      <c r="B25" s="133" t="s">
        <v>87</v>
      </c>
      <c r="C25" s="16" t="s">
        <v>88</v>
      </c>
      <c r="D25" s="16" t="s">
        <v>89</v>
      </c>
      <c r="E25" s="16" t="s">
        <v>90</v>
      </c>
      <c r="F25" s="16" t="s">
        <v>91</v>
      </c>
      <c r="G25" s="90" t="s">
        <v>122</v>
      </c>
      <c r="H25" s="16" t="s">
        <v>92</v>
      </c>
      <c r="I25" s="16" t="s">
        <v>93</v>
      </c>
      <c r="J25" s="16" t="s">
        <v>94</v>
      </c>
      <c r="K25" s="16" t="s">
        <v>95</v>
      </c>
      <c r="L25" s="16" t="s">
        <v>96</v>
      </c>
      <c r="M25" s="16" t="s">
        <v>97</v>
      </c>
      <c r="N25" s="43" t="s">
        <v>98</v>
      </c>
    </row>
    <row r="26" spans="1:20" x14ac:dyDescent="0.4">
      <c r="A26" s="102"/>
      <c r="B26" s="103"/>
      <c r="C26" s="46">
        <v>0.61538461538461542</v>
      </c>
      <c r="D26" s="46">
        <v>0.47354497354497355</v>
      </c>
      <c r="E26" s="46">
        <v>0.7</v>
      </c>
      <c r="F26" s="46">
        <v>0.63636363636363635</v>
      </c>
      <c r="G26" s="46">
        <v>0.6470588235294118</v>
      </c>
      <c r="H26" s="46">
        <v>0.73684210526315785</v>
      </c>
      <c r="I26" s="46"/>
      <c r="J26" s="46"/>
      <c r="K26" s="46"/>
      <c r="L26" s="46"/>
      <c r="M26" s="46"/>
      <c r="N26" s="47"/>
    </row>
    <row r="27" spans="1:20" x14ac:dyDescent="0.4">
      <c r="A27" s="102"/>
      <c r="B27" s="103" t="s">
        <v>99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9"/>
    </row>
    <row r="28" spans="1:20" ht="19.5" thickBot="1" x14ac:dyDescent="0.45">
      <c r="A28" s="104"/>
      <c r="B28" s="105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</row>
    <row r="29" spans="1:20" x14ac:dyDescent="0.4">
      <c r="A29" s="132" t="s">
        <v>100</v>
      </c>
      <c r="B29" s="133"/>
      <c r="C29" s="133"/>
      <c r="D29" s="134"/>
      <c r="E29" s="50" t="s">
        <v>101</v>
      </c>
      <c r="F29" s="115" t="s">
        <v>102</v>
      </c>
      <c r="G29" s="115"/>
      <c r="H29" s="116"/>
      <c r="I29" s="115" t="s">
        <v>103</v>
      </c>
      <c r="J29" s="115"/>
      <c r="K29" s="116"/>
      <c r="L29" s="51" t="s">
        <v>104</v>
      </c>
      <c r="M29" s="52" t="s">
        <v>101</v>
      </c>
      <c r="N29" s="115" t="s">
        <v>102</v>
      </c>
      <c r="O29" s="115"/>
      <c r="P29" s="116"/>
      <c r="Q29" s="115" t="s">
        <v>103</v>
      </c>
      <c r="R29" s="115"/>
      <c r="S29" s="116"/>
      <c r="T29" s="53" t="s">
        <v>104</v>
      </c>
    </row>
    <row r="30" spans="1:20" x14ac:dyDescent="0.4">
      <c r="A30" s="102" t="s">
        <v>105</v>
      </c>
      <c r="B30" s="103"/>
      <c r="C30" s="31"/>
      <c r="D30" s="54">
        <v>36000</v>
      </c>
      <c r="E30" s="99" t="s">
        <v>106</v>
      </c>
      <c r="F30" s="117"/>
      <c r="G30" s="118"/>
      <c r="H30" s="119"/>
      <c r="I30" s="117"/>
      <c r="J30" s="118"/>
      <c r="K30" s="119"/>
      <c r="L30" s="126"/>
      <c r="M30" s="93" t="s">
        <v>93</v>
      </c>
      <c r="N30" s="55"/>
      <c r="O30" s="55"/>
      <c r="P30" s="56"/>
      <c r="Q30" s="55"/>
      <c r="R30" s="55"/>
      <c r="S30" s="57"/>
      <c r="T30" s="112">
        <f>L48+SUM(P30:P32)-SUM(S30:S32)</f>
        <v>0</v>
      </c>
    </row>
    <row r="31" spans="1:20" x14ac:dyDescent="0.4">
      <c r="A31" s="102" t="s">
        <v>107</v>
      </c>
      <c r="B31" s="103"/>
      <c r="C31" s="31"/>
      <c r="D31" s="54">
        <v>5000</v>
      </c>
      <c r="E31" s="100"/>
      <c r="F31" s="120"/>
      <c r="G31" s="121"/>
      <c r="H31" s="122"/>
      <c r="I31" s="120"/>
      <c r="J31" s="121"/>
      <c r="K31" s="122"/>
      <c r="L31" s="127"/>
      <c r="M31" s="94"/>
      <c r="N31" s="58"/>
      <c r="O31" s="59"/>
      <c r="P31" s="60"/>
      <c r="Q31" s="61"/>
      <c r="R31" s="58"/>
      <c r="S31" s="62"/>
      <c r="T31" s="113"/>
    </row>
    <row r="32" spans="1:20" x14ac:dyDescent="0.4">
      <c r="A32" s="102" t="s">
        <v>108</v>
      </c>
      <c r="B32" s="103"/>
      <c r="C32" s="31"/>
      <c r="D32" s="54">
        <v>0</v>
      </c>
      <c r="E32" s="100"/>
      <c r="F32" s="123"/>
      <c r="G32" s="124"/>
      <c r="H32" s="125"/>
      <c r="I32" s="123"/>
      <c r="J32" s="124"/>
      <c r="K32" s="125"/>
      <c r="L32" s="128"/>
      <c r="M32" s="94"/>
      <c r="N32" s="63"/>
      <c r="O32" s="64"/>
      <c r="P32" s="65"/>
      <c r="Q32" s="66"/>
      <c r="R32" s="63"/>
      <c r="S32" s="65"/>
      <c r="T32" s="114"/>
    </row>
    <row r="33" spans="1:20" x14ac:dyDescent="0.4">
      <c r="A33" s="102" t="s">
        <v>109</v>
      </c>
      <c r="B33" s="103"/>
      <c r="C33" s="67"/>
      <c r="D33" s="54">
        <v>0</v>
      </c>
      <c r="E33" s="99" t="s">
        <v>110</v>
      </c>
      <c r="F33" s="55"/>
      <c r="G33" s="55"/>
      <c r="H33" s="56"/>
      <c r="I33" s="55"/>
      <c r="J33" s="55"/>
      <c r="K33" s="57"/>
      <c r="L33" s="107">
        <f>L30+(SUM(H33:H35)-SUM(K33:K35))</f>
        <v>0</v>
      </c>
      <c r="M33" s="93" t="s">
        <v>94</v>
      </c>
      <c r="N33" s="55"/>
      <c r="O33" s="55"/>
      <c r="P33" s="56"/>
      <c r="Q33" s="55"/>
      <c r="R33" s="55"/>
      <c r="S33" s="57"/>
      <c r="T33" s="96">
        <f>T30+(SUM(P33:P35)-SUM(S33:S35))</f>
        <v>0</v>
      </c>
    </row>
    <row r="34" spans="1:20" x14ac:dyDescent="0.4">
      <c r="A34" s="102" t="s">
        <v>111</v>
      </c>
      <c r="B34" s="103"/>
      <c r="C34" s="67"/>
      <c r="D34" s="54">
        <v>4000</v>
      </c>
      <c r="E34" s="100"/>
      <c r="F34" s="58"/>
      <c r="G34" s="59"/>
      <c r="H34" s="60"/>
      <c r="I34" s="58"/>
      <c r="J34" s="58"/>
      <c r="K34" s="62"/>
      <c r="L34" s="108"/>
      <c r="M34" s="94"/>
      <c r="N34" s="58"/>
      <c r="O34" s="59"/>
      <c r="P34" s="60"/>
      <c r="Q34" s="58"/>
      <c r="R34" s="58"/>
      <c r="S34" s="62"/>
      <c r="T34" s="97"/>
    </row>
    <row r="35" spans="1:20" x14ac:dyDescent="0.4">
      <c r="A35" s="102" t="s">
        <v>112</v>
      </c>
      <c r="B35" s="103"/>
      <c r="C35" s="111"/>
      <c r="D35" s="54">
        <v>5000</v>
      </c>
      <c r="E35" s="100"/>
      <c r="F35" s="58"/>
      <c r="G35" s="59"/>
      <c r="H35" s="62"/>
      <c r="I35" s="58"/>
      <c r="J35" s="58"/>
      <c r="K35" s="62"/>
      <c r="L35" s="109"/>
      <c r="M35" s="94"/>
      <c r="N35" s="63"/>
      <c r="O35" s="64"/>
      <c r="P35" s="65"/>
      <c r="Q35" s="63"/>
      <c r="R35" s="63"/>
      <c r="S35" s="65"/>
      <c r="T35" s="110"/>
    </row>
    <row r="36" spans="1:20" x14ac:dyDescent="0.4">
      <c r="A36" s="102" t="s">
        <v>113</v>
      </c>
      <c r="B36" s="103"/>
      <c r="C36" s="111"/>
      <c r="D36" s="54"/>
      <c r="E36" s="99" t="s">
        <v>114</v>
      </c>
      <c r="F36" s="55"/>
      <c r="G36" s="55"/>
      <c r="H36" s="56"/>
      <c r="I36" s="55"/>
      <c r="J36" s="55"/>
      <c r="K36" s="57"/>
      <c r="L36" s="107">
        <f>L33+(SUM(H36:H38)-SUM(K36:K38))</f>
        <v>0</v>
      </c>
      <c r="M36" s="93" t="s">
        <v>95</v>
      </c>
      <c r="N36" s="55"/>
      <c r="O36" s="55"/>
      <c r="P36" s="56"/>
      <c r="Q36" s="55"/>
      <c r="R36" s="55"/>
      <c r="S36" s="57"/>
      <c r="T36" s="96">
        <f t="shared" ref="T36" si="3">T33+(SUM(P36:P38)-SUM(S36:S38))</f>
        <v>0</v>
      </c>
    </row>
    <row r="37" spans="1:20" x14ac:dyDescent="0.4">
      <c r="A37" s="102" t="s">
        <v>115</v>
      </c>
      <c r="B37" s="103"/>
      <c r="C37" s="111"/>
      <c r="D37" s="54">
        <v>10000</v>
      </c>
      <c r="E37" s="100"/>
      <c r="F37" s="58"/>
      <c r="G37" s="59"/>
      <c r="H37" s="60"/>
      <c r="I37" s="61"/>
      <c r="J37" s="58"/>
      <c r="K37" s="62"/>
      <c r="L37" s="108"/>
      <c r="M37" s="94"/>
      <c r="N37" s="58"/>
      <c r="O37" s="59"/>
      <c r="P37" s="60"/>
      <c r="Q37" s="58"/>
      <c r="R37" s="58"/>
      <c r="S37" s="62"/>
      <c r="T37" s="97"/>
    </row>
    <row r="38" spans="1:20" x14ac:dyDescent="0.4">
      <c r="A38" s="102" t="s">
        <v>116</v>
      </c>
      <c r="B38" s="103"/>
      <c r="C38" s="111"/>
      <c r="D38" s="54"/>
      <c r="E38" s="106"/>
      <c r="F38" s="63"/>
      <c r="G38" s="64"/>
      <c r="H38" s="65"/>
      <c r="I38" s="66"/>
      <c r="J38" s="63"/>
      <c r="K38" s="65"/>
      <c r="L38" s="109"/>
      <c r="M38" s="94"/>
      <c r="N38" s="63"/>
      <c r="O38" s="64"/>
      <c r="P38" s="65"/>
      <c r="Q38" s="63"/>
      <c r="R38" s="63"/>
      <c r="S38" s="65"/>
      <c r="T38" s="110"/>
    </row>
    <row r="39" spans="1:20" x14ac:dyDescent="0.4">
      <c r="A39" s="102" t="s">
        <v>117</v>
      </c>
      <c r="B39" s="103"/>
      <c r="C39" s="111"/>
      <c r="D39" s="54"/>
      <c r="E39" s="99" t="s">
        <v>90</v>
      </c>
      <c r="F39" s="55"/>
      <c r="G39" s="55"/>
      <c r="H39" s="56"/>
      <c r="I39" s="55"/>
      <c r="J39" s="55"/>
      <c r="K39" s="57"/>
      <c r="L39" s="107">
        <f>L36+(SUM(H39:H41)-SUM(K39:K41))</f>
        <v>0</v>
      </c>
      <c r="M39" s="93" t="s">
        <v>96</v>
      </c>
      <c r="N39" s="55"/>
      <c r="O39" s="55"/>
      <c r="P39" s="56"/>
      <c r="Q39" s="55"/>
      <c r="R39" s="55"/>
      <c r="S39" s="57"/>
      <c r="T39" s="96">
        <f t="shared" ref="T39" si="4">T36+(SUM(P39:P41)-SUM(S39:S41))</f>
        <v>0</v>
      </c>
    </row>
    <row r="40" spans="1:20" x14ac:dyDescent="0.4">
      <c r="A40" s="102" t="s">
        <v>118</v>
      </c>
      <c r="B40" s="103"/>
      <c r="C40" s="111"/>
      <c r="D40" s="54"/>
      <c r="E40" s="100"/>
      <c r="F40" s="58"/>
      <c r="G40" s="59"/>
      <c r="H40" s="60"/>
      <c r="I40" s="58"/>
      <c r="J40" s="58"/>
      <c r="K40" s="62"/>
      <c r="L40" s="108"/>
      <c r="M40" s="94"/>
      <c r="N40" s="58"/>
      <c r="O40" s="59"/>
      <c r="P40" s="60"/>
      <c r="Q40" s="58"/>
      <c r="R40" s="58"/>
      <c r="S40" s="62"/>
      <c r="T40" s="97"/>
    </row>
    <row r="41" spans="1:20" ht="19.5" thickBot="1" x14ac:dyDescent="0.45">
      <c r="A41" s="104" t="s">
        <v>119</v>
      </c>
      <c r="B41" s="105"/>
      <c r="C41" s="105"/>
      <c r="D41" s="68">
        <f>SUM(D30:D40)</f>
        <v>60000</v>
      </c>
      <c r="E41" s="106"/>
      <c r="F41" s="63"/>
      <c r="G41" s="64"/>
      <c r="H41" s="65"/>
      <c r="I41" s="63"/>
      <c r="J41" s="63"/>
      <c r="K41" s="65"/>
      <c r="L41" s="109"/>
      <c r="M41" s="94"/>
      <c r="N41" s="63"/>
      <c r="O41" s="64"/>
      <c r="P41" s="65"/>
      <c r="Q41" s="63"/>
      <c r="R41" s="63"/>
      <c r="S41" s="65"/>
      <c r="T41" s="110"/>
    </row>
    <row r="42" spans="1:20" x14ac:dyDescent="0.4">
      <c r="C42" s="69" t="s">
        <v>120</v>
      </c>
      <c r="D42" s="70" t="s">
        <v>121</v>
      </c>
      <c r="E42" s="99" t="s">
        <v>91</v>
      </c>
      <c r="F42" s="55"/>
      <c r="G42" s="55"/>
      <c r="H42" s="56"/>
      <c r="I42" s="55"/>
      <c r="J42" s="55"/>
      <c r="K42" s="57"/>
      <c r="L42" s="107">
        <f>L39+(SUM(H42:H44)-SUM(K42:K44))</f>
        <v>0</v>
      </c>
      <c r="M42" s="93" t="s">
        <v>97</v>
      </c>
      <c r="N42" s="55"/>
      <c r="O42" s="55"/>
      <c r="P42" s="56"/>
      <c r="Q42" s="55"/>
      <c r="R42" s="55"/>
      <c r="S42" s="57"/>
      <c r="T42" s="96">
        <f t="shared" ref="T42" si="5">T39+(SUM(P42:P44)-SUM(S42:S44))</f>
        <v>0</v>
      </c>
    </row>
    <row r="43" spans="1:20" x14ac:dyDescent="0.4">
      <c r="E43" s="100"/>
      <c r="F43" s="58"/>
      <c r="G43" s="59"/>
      <c r="H43" s="60"/>
      <c r="I43" s="58"/>
      <c r="J43" s="58"/>
      <c r="K43" s="62"/>
      <c r="L43" s="108"/>
      <c r="M43" s="94"/>
      <c r="N43" s="58"/>
      <c r="O43" s="59"/>
      <c r="P43" s="60"/>
      <c r="Q43" s="58"/>
      <c r="R43" s="58"/>
      <c r="S43" s="62"/>
      <c r="T43" s="97"/>
    </row>
    <row r="44" spans="1:20" x14ac:dyDescent="0.4">
      <c r="E44" s="106"/>
      <c r="F44" s="63"/>
      <c r="G44" s="64"/>
      <c r="H44" s="65"/>
      <c r="I44" s="63"/>
      <c r="J44" s="63"/>
      <c r="K44" s="65"/>
      <c r="L44" s="109"/>
      <c r="M44" s="94"/>
      <c r="N44" s="63"/>
      <c r="O44" s="64"/>
      <c r="P44" s="65"/>
      <c r="Q44" s="63"/>
      <c r="R44" s="63"/>
      <c r="S44" s="65"/>
      <c r="T44" s="110"/>
    </row>
    <row r="45" spans="1:20" x14ac:dyDescent="0.4">
      <c r="E45" s="99" t="s">
        <v>122</v>
      </c>
      <c r="F45" s="55"/>
      <c r="G45" s="55"/>
      <c r="H45" s="56"/>
      <c r="I45" s="55"/>
      <c r="J45" s="55"/>
      <c r="K45" s="57"/>
      <c r="L45" s="107">
        <f>L42+(SUM(H45:H47)-SUM(K45:K47))</f>
        <v>0</v>
      </c>
      <c r="M45" s="93" t="s">
        <v>98</v>
      </c>
      <c r="N45" s="55"/>
      <c r="O45" s="55"/>
      <c r="P45" s="56"/>
      <c r="Q45" s="55"/>
      <c r="R45" s="55"/>
      <c r="S45" s="57"/>
      <c r="T45" s="96">
        <f t="shared" ref="T45" si="6">T42+(SUM(P45:P47)-SUM(S45:S47))</f>
        <v>0</v>
      </c>
    </row>
    <row r="46" spans="1:20" x14ac:dyDescent="0.4">
      <c r="E46" s="100"/>
      <c r="F46" s="58"/>
      <c r="G46" s="59"/>
      <c r="H46" s="60"/>
      <c r="I46" s="58"/>
      <c r="J46" s="58"/>
      <c r="K46" s="62"/>
      <c r="L46" s="108"/>
      <c r="M46" s="94"/>
      <c r="N46" s="58"/>
      <c r="O46" s="59"/>
      <c r="P46" s="60"/>
      <c r="Q46" s="58"/>
      <c r="R46" s="58"/>
      <c r="S46" s="62"/>
      <c r="T46" s="97"/>
    </row>
    <row r="47" spans="1:20" ht="19.5" thickBot="1" x14ac:dyDescent="0.45">
      <c r="E47" s="106"/>
      <c r="F47" s="63"/>
      <c r="G47" s="64"/>
      <c r="H47" s="65"/>
      <c r="I47" s="63"/>
      <c r="J47" s="63"/>
      <c r="K47" s="65"/>
      <c r="L47" s="109"/>
      <c r="M47" s="95"/>
      <c r="N47" s="71"/>
      <c r="O47" s="72"/>
      <c r="P47" s="73"/>
      <c r="Q47" s="71"/>
      <c r="R47" s="71"/>
      <c r="S47" s="73"/>
      <c r="T47" s="98"/>
    </row>
    <row r="48" spans="1:20" x14ac:dyDescent="0.4">
      <c r="E48" s="99" t="s">
        <v>123</v>
      </c>
      <c r="F48" s="55"/>
      <c r="G48" s="55"/>
      <c r="H48" s="56"/>
      <c r="I48" s="55"/>
      <c r="J48" s="55"/>
      <c r="K48" s="57"/>
      <c r="L48" s="96">
        <f>L45+(SUM(H48:H50)-SUM(K48:K50))</f>
        <v>0</v>
      </c>
    </row>
    <row r="49" spans="1:12" x14ac:dyDescent="0.4">
      <c r="E49" s="100"/>
      <c r="F49" s="58"/>
      <c r="G49" s="59"/>
      <c r="H49" s="60"/>
      <c r="I49" s="58"/>
      <c r="J49" s="58"/>
      <c r="K49" s="62"/>
      <c r="L49" s="97"/>
    </row>
    <row r="50" spans="1:12" ht="19.5" thickBot="1" x14ac:dyDescent="0.45">
      <c r="E50" s="101"/>
      <c r="F50" s="71"/>
      <c r="G50" s="72"/>
      <c r="H50" s="73"/>
      <c r="I50" s="71"/>
      <c r="J50" s="71"/>
      <c r="K50" s="73"/>
      <c r="L50" s="98"/>
    </row>
    <row r="51" spans="1:12" x14ac:dyDescent="0.4">
      <c r="A51" s="22" t="s">
        <v>124</v>
      </c>
      <c r="B51" s="22" t="s">
        <v>125</v>
      </c>
    </row>
    <row r="52" spans="1:12" x14ac:dyDescent="0.4">
      <c r="A52" s="75">
        <v>1</v>
      </c>
      <c r="B52" s="76"/>
    </row>
    <row r="53" spans="1:12" x14ac:dyDescent="0.4">
      <c r="C53" s="77">
        <v>43766</v>
      </c>
      <c r="D53" t="s">
        <v>126</v>
      </c>
    </row>
    <row r="54" spans="1:12" x14ac:dyDescent="0.4">
      <c r="D54" t="s">
        <v>127</v>
      </c>
    </row>
  </sheetData>
  <mergeCells count="86">
    <mergeCell ref="A1:A2"/>
    <mergeCell ref="B1:B2"/>
    <mergeCell ref="C1:C2"/>
    <mergeCell ref="D1:D2"/>
    <mergeCell ref="E1:E2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Q1:S2"/>
    <mergeCell ref="G3:H3"/>
    <mergeCell ref="I3:J3"/>
    <mergeCell ref="N3:P3"/>
    <mergeCell ref="Q3:S3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</mergeCells>
  <phoneticPr fontId="1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'\\192.168.110.236\教務構成管理\02_Doc\88_2019年度計画\98_生活指導\01_生徒指導\留学生\大橋校\2年生\[生徒指導_大橋校（２年：犬束AM）.xlsx]LIST'!#REF!</xm:f>
          </x14:formula1>
          <xm:sqref>Q5 Q11 Q17</xm:sqref>
        </x14:dataValidation>
        <x14:dataValidation type="list" allowBlank="1" showInputMessage="1" showErrorMessage="1">
          <x14:formula1>
            <xm:f>'\\192.168.110.236\教務構成管理\02_Doc\88_2019年度計画\98_生活指導\01_生徒指導\留学生\大橋校\2年生\[生徒指導_大橋校（２年：犬束AM）.xlsx]LIST'!#REF!</xm:f>
          </x14:formula1>
          <xm:sqref>S5 S11 S17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zoomScaleNormal="100" workbookViewId="0">
      <selection activeCell="K15" sqref="K15"/>
    </sheetView>
  </sheetViews>
  <sheetFormatPr defaultRowHeight="18.75" x14ac:dyDescent="0.4"/>
  <cols>
    <col min="1" max="1" width="5.125" style="82" customWidth="1"/>
    <col min="2" max="2" width="11.875" style="82" customWidth="1"/>
    <col min="3" max="3" width="23.5" style="82" bestFit="1" customWidth="1"/>
    <col min="4" max="4" width="9.875" style="84" customWidth="1"/>
    <col min="5" max="5" width="9" style="84"/>
    <col min="6" max="6" width="1.75" customWidth="1"/>
    <col min="7" max="7" width="23.75" customWidth="1"/>
  </cols>
  <sheetData>
    <row r="1" spans="1:9" x14ac:dyDescent="0.4">
      <c r="A1" s="78" t="s">
        <v>129</v>
      </c>
      <c r="B1" s="78" t="s">
        <v>130</v>
      </c>
      <c r="C1" s="79" t="s">
        <v>133</v>
      </c>
      <c r="D1" s="87" t="s">
        <v>31</v>
      </c>
      <c r="E1" s="26" t="s">
        <v>131</v>
      </c>
      <c r="G1" s="80" t="s">
        <v>132</v>
      </c>
    </row>
    <row r="2" spans="1:9" x14ac:dyDescent="0.4">
      <c r="A2" s="78">
        <v>1</v>
      </c>
      <c r="B2" s="81">
        <v>43776</v>
      </c>
      <c r="C2" s="78" t="s">
        <v>139</v>
      </c>
      <c r="D2" s="91">
        <v>43776</v>
      </c>
      <c r="E2" s="26">
        <v>4</v>
      </c>
      <c r="G2" s="173">
        <f>SUM(E2:E14)</f>
        <v>52</v>
      </c>
    </row>
    <row r="3" spans="1:9" x14ac:dyDescent="0.4">
      <c r="A3" s="78">
        <v>2</v>
      </c>
      <c r="B3" s="81">
        <v>43778</v>
      </c>
      <c r="C3" s="81" t="s">
        <v>18</v>
      </c>
      <c r="D3" s="91">
        <v>43778</v>
      </c>
      <c r="E3" s="85">
        <v>4</v>
      </c>
      <c r="G3" s="173"/>
      <c r="I3" s="83"/>
    </row>
    <row r="4" spans="1:9" x14ac:dyDescent="0.4">
      <c r="A4" s="78">
        <v>3</v>
      </c>
      <c r="B4" s="86">
        <v>43783</v>
      </c>
      <c r="C4" s="78" t="s">
        <v>148</v>
      </c>
      <c r="D4" s="91">
        <v>43783</v>
      </c>
      <c r="E4" s="85">
        <v>4</v>
      </c>
      <c r="G4" s="173"/>
    </row>
    <row r="5" spans="1:9" x14ac:dyDescent="0.4">
      <c r="A5" s="78">
        <v>4</v>
      </c>
      <c r="B5" s="86">
        <v>43790</v>
      </c>
      <c r="C5" s="78" t="s">
        <v>149</v>
      </c>
      <c r="D5" s="91">
        <v>43790</v>
      </c>
      <c r="E5" s="85">
        <v>4</v>
      </c>
    </row>
    <row r="6" spans="1:9" x14ac:dyDescent="0.4">
      <c r="A6" s="78">
        <v>5</v>
      </c>
      <c r="B6" s="86">
        <v>43792</v>
      </c>
      <c r="C6" s="78" t="s">
        <v>143</v>
      </c>
      <c r="D6" s="91">
        <v>43792</v>
      </c>
      <c r="E6" s="92">
        <v>4</v>
      </c>
      <c r="G6" t="s">
        <v>144</v>
      </c>
      <c r="H6" s="83" t="s">
        <v>142</v>
      </c>
    </row>
    <row r="7" spans="1:9" x14ac:dyDescent="0.4">
      <c r="A7" s="78">
        <v>6</v>
      </c>
      <c r="B7" s="86">
        <v>43797</v>
      </c>
      <c r="C7" s="78" t="s">
        <v>18</v>
      </c>
      <c r="D7" s="91">
        <v>43797</v>
      </c>
      <c r="E7" s="85">
        <v>4</v>
      </c>
      <c r="G7" t="s">
        <v>145</v>
      </c>
    </row>
    <row r="8" spans="1:9" x14ac:dyDescent="0.4">
      <c r="A8" s="78">
        <v>7</v>
      </c>
      <c r="B8" s="81">
        <v>43799</v>
      </c>
      <c r="C8" s="78" t="s">
        <v>143</v>
      </c>
      <c r="D8" s="91">
        <v>43799</v>
      </c>
      <c r="E8" s="92">
        <v>4</v>
      </c>
      <c r="G8" t="s">
        <v>146</v>
      </c>
    </row>
    <row r="9" spans="1:9" x14ac:dyDescent="0.4">
      <c r="A9" s="78">
        <v>8</v>
      </c>
      <c r="B9" s="86">
        <v>43804</v>
      </c>
      <c r="C9" s="88" t="s">
        <v>150</v>
      </c>
      <c r="D9" s="91">
        <v>43804</v>
      </c>
      <c r="E9" s="85">
        <v>4</v>
      </c>
    </row>
    <row r="10" spans="1:9" x14ac:dyDescent="0.4">
      <c r="A10" s="78">
        <v>9</v>
      </c>
      <c r="B10" s="86">
        <v>43811</v>
      </c>
      <c r="C10" s="88" t="s">
        <v>150</v>
      </c>
      <c r="D10" s="91">
        <v>43811</v>
      </c>
      <c r="E10" s="85">
        <v>4</v>
      </c>
      <c r="G10" t="s">
        <v>147</v>
      </c>
    </row>
    <row r="11" spans="1:9" x14ac:dyDescent="0.4">
      <c r="A11" s="78">
        <v>10</v>
      </c>
      <c r="B11" s="81">
        <v>43818</v>
      </c>
      <c r="C11" s="88" t="s">
        <v>151</v>
      </c>
      <c r="D11" s="91">
        <v>43818</v>
      </c>
      <c r="E11" s="85">
        <v>4</v>
      </c>
      <c r="G11" t="s">
        <v>134</v>
      </c>
      <c r="H11" s="89">
        <v>7</v>
      </c>
    </row>
    <row r="12" spans="1:9" x14ac:dyDescent="0.4">
      <c r="A12" s="78">
        <v>11</v>
      </c>
      <c r="B12" s="81">
        <v>43825</v>
      </c>
      <c r="C12" s="88" t="s">
        <v>151</v>
      </c>
      <c r="D12" s="91">
        <v>43825</v>
      </c>
      <c r="E12" s="85">
        <v>4</v>
      </c>
      <c r="G12" t="s">
        <v>135</v>
      </c>
      <c r="H12" s="89">
        <v>3</v>
      </c>
    </row>
    <row r="13" spans="1:9" x14ac:dyDescent="0.4">
      <c r="A13" s="78">
        <v>12</v>
      </c>
      <c r="B13" s="81">
        <v>43474</v>
      </c>
      <c r="C13" s="88" t="s">
        <v>18</v>
      </c>
      <c r="D13" s="91">
        <v>43839</v>
      </c>
      <c r="E13" s="85">
        <v>4</v>
      </c>
      <c r="G13" t="s">
        <v>136</v>
      </c>
      <c r="H13" s="89">
        <v>5</v>
      </c>
    </row>
    <row r="14" spans="1:9" x14ac:dyDescent="0.4">
      <c r="A14" s="78">
        <v>13</v>
      </c>
      <c r="B14" s="81">
        <v>43481</v>
      </c>
      <c r="C14" s="174" t="s">
        <v>18</v>
      </c>
      <c r="D14" s="91">
        <v>43846</v>
      </c>
      <c r="E14" s="85">
        <v>4</v>
      </c>
      <c r="G14" t="s">
        <v>137</v>
      </c>
      <c r="H14" s="89">
        <v>7</v>
      </c>
    </row>
    <row r="15" spans="1:9" x14ac:dyDescent="0.4">
      <c r="G15" t="s">
        <v>138</v>
      </c>
      <c r="H15" s="89">
        <v>3</v>
      </c>
    </row>
    <row r="16" spans="1:9" x14ac:dyDescent="0.4">
      <c r="G16" t="s">
        <v>152</v>
      </c>
      <c r="H16" s="89">
        <v>4</v>
      </c>
    </row>
    <row r="17" spans="7:8" x14ac:dyDescent="0.4">
      <c r="G17" t="s">
        <v>140</v>
      </c>
      <c r="H17" s="89">
        <v>6</v>
      </c>
    </row>
    <row r="18" spans="7:8" x14ac:dyDescent="0.4">
      <c r="G18" t="s">
        <v>141</v>
      </c>
      <c r="H18" s="89">
        <v>0</v>
      </c>
    </row>
  </sheetData>
  <mergeCells count="1">
    <mergeCell ref="G2:G4"/>
  </mergeCells>
  <phoneticPr fontId="1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</vt:lpstr>
      <vt:lpstr>補習計画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inuduka</dc:creator>
  <cp:lastModifiedBy>inuduka</cp:lastModifiedBy>
  <cp:lastPrinted>2019-10-29T10:11:26Z</cp:lastPrinted>
  <dcterms:created xsi:type="dcterms:W3CDTF">2019-10-28T10:30:39Z</dcterms:created>
  <dcterms:modified xsi:type="dcterms:W3CDTF">2019-10-30T11:32:20Z</dcterms:modified>
</cp:coreProperties>
</file>