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新カリキュラム資料\報告用資料\"/>
    </mc:Choice>
  </mc:AlternateContent>
  <bookViews>
    <workbookView xWindow="0" yWindow="0" windowWidth="19200" windowHeight="7320" firstSheet="1" activeTab="1"/>
  </bookViews>
  <sheets>
    <sheet name="コンピュータ教育学院＿グローバル" sheetId="1" r:id="rId1"/>
    <sheet name="CKGビジネスカレッジ＿グローバル" sheetId="2" r:id="rId2"/>
    <sheet name="1.特進カリキュラム" sheetId="4" r:id="rId3"/>
    <sheet name="2.カリキュラム対比" sheetId="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">[1]!BookInfGet</definedName>
    <definedName name="Access_Button" hidden="1">"価格H_hard_諸元___2__List"</definedName>
    <definedName name="AccessDatabase" hidden="1">"C:\MTAKAHAS\価格H.mdb"</definedName>
    <definedName name="ANNAI_FLG">#REF!</definedName>
    <definedName name="BJY_KBN">#REF!</definedName>
    <definedName name="BJY_KTO_FLG">#REF!</definedName>
    <definedName name="BookInfGet">[3]!BookInfGet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d" hidden="1">{"'100DPro'!$A$1:$H$149"}</definedName>
    <definedName name="dd" hidden="1">{"'100DPro'!$A$1:$H$149"}</definedName>
    <definedName name="ddd" hidden="1">{"'100DPro'!$A$1:$H$149"}</definedName>
    <definedName name="ｄｄｄｄ">[0]!ｄｄｄｄ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HTML_CodePage" hidden="1">932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[4]!MakeSqlExec</definedName>
    <definedName name="misaki">[1]!BookInfGet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>[0]!ＰＪ週報</definedName>
    <definedName name="PR_FLG">#REF!</definedName>
    <definedName name="_xlnm.Print_Area" localSheetId="2">'1.特進カリキュラム'!$A$3:$M$51</definedName>
    <definedName name="_xlnm.Print_Area" localSheetId="3">'2.カリキュラム対比'!$A$3:$P$54</definedName>
    <definedName name="_xlnm.Print_Area" localSheetId="1">CKGビジネスカレッジ＿グローバル!$A$3:$Z$44</definedName>
    <definedName name="_xlnm.Print_Area" localSheetId="0">コンピュータ教育学院＿グローバル!$A$3:$Z$46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>[0]!アクセス監視テーブル</definedName>
    <definedName name="キャンセル">[0]!キャンセル</definedName>
    <definedName name="課題超過件数抽出条件">[5]課題ﾜｰｸ!#REF!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5" l="1"/>
  <c r="K54" i="5"/>
  <c r="G54" i="5"/>
  <c r="H51" i="5"/>
  <c r="L49" i="5"/>
  <c r="P48" i="5"/>
  <c r="L48" i="5"/>
  <c r="H48" i="5"/>
  <c r="H47" i="5"/>
  <c r="P39" i="5"/>
  <c r="L39" i="5"/>
  <c r="H39" i="5"/>
  <c r="H38" i="5"/>
  <c r="P36" i="5"/>
  <c r="L36" i="5"/>
  <c r="H36" i="5"/>
  <c r="P27" i="5"/>
  <c r="L27" i="5"/>
  <c r="H27" i="5"/>
  <c r="P18" i="5"/>
  <c r="L18" i="5"/>
  <c r="H18" i="5"/>
  <c r="P12" i="5"/>
  <c r="L12" i="5"/>
  <c r="H12" i="5"/>
  <c r="J44" i="4"/>
  <c r="H44" i="4"/>
  <c r="L43" i="4"/>
  <c r="J43" i="4"/>
  <c r="K43" i="4" s="1"/>
  <c r="H43" i="4"/>
  <c r="I43" i="4" s="1"/>
  <c r="J42" i="4"/>
  <c r="H42" i="4"/>
  <c r="L39" i="4"/>
  <c r="K39" i="4"/>
  <c r="J39" i="4"/>
  <c r="E39" i="4"/>
  <c r="L44" i="4" s="1"/>
  <c r="L38" i="4"/>
  <c r="E38" i="4"/>
  <c r="L37" i="4"/>
  <c r="E37" i="4"/>
  <c r="L36" i="4"/>
  <c r="E36" i="4"/>
  <c r="L35" i="4"/>
  <c r="E35" i="4"/>
  <c r="L34" i="4"/>
  <c r="E34" i="4"/>
  <c r="L33" i="4"/>
  <c r="E33" i="4"/>
  <c r="L32" i="4"/>
  <c r="E32" i="4"/>
  <c r="L31" i="4"/>
  <c r="E31" i="4"/>
  <c r="L30" i="4"/>
  <c r="E30" i="4"/>
  <c r="L29" i="4"/>
  <c r="K29" i="4"/>
  <c r="J29" i="4"/>
  <c r="E29" i="4"/>
  <c r="L28" i="4"/>
  <c r="E28" i="4"/>
  <c r="L27" i="4"/>
  <c r="E27" i="4"/>
  <c r="L26" i="4"/>
  <c r="E26" i="4"/>
  <c r="L25" i="4"/>
  <c r="E25" i="4"/>
  <c r="L24" i="4"/>
  <c r="E24" i="4"/>
  <c r="L23" i="4"/>
  <c r="E23" i="4"/>
  <c r="L22" i="4"/>
  <c r="E22" i="4"/>
  <c r="L21" i="4"/>
  <c r="E21" i="4"/>
  <c r="L20" i="4"/>
  <c r="E20" i="4"/>
  <c r="L19" i="4"/>
  <c r="E19" i="4"/>
  <c r="L18" i="4"/>
  <c r="E18" i="4"/>
  <c r="L17" i="4"/>
  <c r="E17" i="4"/>
  <c r="L16" i="4"/>
  <c r="K16" i="4"/>
  <c r="J16" i="4"/>
  <c r="E16" i="4"/>
  <c r="L42" i="4" s="1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45" i="4" l="1"/>
  <c r="K42" i="4"/>
  <c r="I42" i="4"/>
  <c r="K44" i="4"/>
  <c r="I44" i="4"/>
  <c r="H45" i="4"/>
  <c r="I45" i="4" s="1"/>
  <c r="J45" i="4"/>
  <c r="K45" i="4" s="1"/>
  <c r="R15" i="1" l="1"/>
  <c r="R14" i="1"/>
  <c r="R13" i="1"/>
  <c r="R12" i="1"/>
  <c r="R11" i="1"/>
  <c r="R10" i="1"/>
  <c r="R9" i="1"/>
  <c r="R8" i="1"/>
  <c r="R7" i="1"/>
  <c r="R6" i="1"/>
  <c r="R25" i="2" l="1"/>
  <c r="R24" i="2"/>
  <c r="R23" i="2"/>
  <c r="R22" i="2"/>
  <c r="R21" i="2"/>
  <c r="R20" i="2"/>
  <c r="R19" i="2"/>
  <c r="R18" i="2"/>
  <c r="R17" i="2"/>
  <c r="R15" i="2"/>
  <c r="R14" i="2"/>
  <c r="R13" i="2"/>
  <c r="R12" i="2"/>
  <c r="R11" i="2"/>
  <c r="R10" i="2"/>
  <c r="R9" i="2"/>
  <c r="R8" i="2"/>
  <c r="R7" i="2"/>
  <c r="R6" i="2"/>
  <c r="L11" i="1" l="1"/>
  <c r="E11" i="1"/>
  <c r="Y36" i="1" l="1"/>
  <c r="R36" i="1"/>
  <c r="L36" i="1"/>
  <c r="E36" i="1"/>
  <c r="Y35" i="1"/>
  <c r="R35" i="1" s="1"/>
  <c r="Y15" i="2" l="1"/>
  <c r="Y34" i="1" l="1"/>
  <c r="R34" i="1"/>
  <c r="L34" i="1"/>
  <c r="E34" i="1"/>
  <c r="W39" i="1"/>
  <c r="L35" i="1"/>
  <c r="E35" i="1" s="1"/>
  <c r="L15" i="2"/>
  <c r="J16" i="1"/>
  <c r="E15" i="2" l="1"/>
  <c r="J26" i="2"/>
  <c r="Y11" i="2"/>
  <c r="Y10" i="2"/>
  <c r="Y30" i="2" l="1"/>
  <c r="R30" i="2" s="1"/>
  <c r="Y33" i="2" l="1"/>
  <c r="R33" i="2" s="1"/>
  <c r="L33" i="2"/>
  <c r="E33" i="2" s="1"/>
  <c r="Y35" i="2"/>
  <c r="R35" i="2" s="1"/>
  <c r="L35" i="2"/>
  <c r="E35" i="2"/>
  <c r="J42" i="2" l="1"/>
  <c r="H42" i="2"/>
  <c r="X37" i="2"/>
  <c r="W37" i="2"/>
  <c r="K37" i="2"/>
  <c r="J37" i="2"/>
  <c r="Y36" i="2"/>
  <c r="R36" i="2" s="1"/>
  <c r="L36" i="2"/>
  <c r="E36" i="2" s="1"/>
  <c r="Y34" i="2"/>
  <c r="R34" i="2" s="1"/>
  <c r="U42" i="2" s="1"/>
  <c r="L34" i="2"/>
  <c r="E34" i="2" s="1"/>
  <c r="Y32" i="2"/>
  <c r="R32" i="2" s="1"/>
  <c r="Y31" i="2"/>
  <c r="R31" i="2" s="1"/>
  <c r="Y29" i="2"/>
  <c r="R29" i="2" s="1"/>
  <c r="L29" i="2"/>
  <c r="E29" i="2" s="1"/>
  <c r="Y28" i="2"/>
  <c r="R28" i="2" s="1"/>
  <c r="L28" i="2"/>
  <c r="E28" i="2" s="1"/>
  <c r="Y27" i="2"/>
  <c r="L27" i="2"/>
  <c r="L37" i="2" s="1"/>
  <c r="X26" i="2"/>
  <c r="W26" i="2"/>
  <c r="K26" i="2"/>
  <c r="Y25" i="2"/>
  <c r="L25" i="2"/>
  <c r="Y24" i="2"/>
  <c r="L24" i="2"/>
  <c r="Y23" i="2"/>
  <c r="L23" i="2"/>
  <c r="Y22" i="2"/>
  <c r="L22" i="2"/>
  <c r="Y21" i="2"/>
  <c r="L21" i="2"/>
  <c r="Y20" i="2"/>
  <c r="L20" i="2"/>
  <c r="Y19" i="2"/>
  <c r="L19" i="2"/>
  <c r="Y18" i="2"/>
  <c r="L18" i="2"/>
  <c r="Y17" i="2"/>
  <c r="Y26" i="2" s="1"/>
  <c r="L17" i="2"/>
  <c r="X16" i="2"/>
  <c r="W16" i="2"/>
  <c r="K16" i="2"/>
  <c r="J16" i="2"/>
  <c r="Y14" i="2"/>
  <c r="L14" i="2"/>
  <c r="Y13" i="2"/>
  <c r="L13" i="2"/>
  <c r="Y12" i="2"/>
  <c r="L12" i="2"/>
  <c r="L11" i="2"/>
  <c r="L10" i="2"/>
  <c r="Y9" i="2"/>
  <c r="L9" i="2"/>
  <c r="Y8" i="2"/>
  <c r="L8" i="2"/>
  <c r="Y7" i="2"/>
  <c r="L7" i="2"/>
  <c r="Y6" i="2"/>
  <c r="Y16" i="2" s="1"/>
  <c r="L6" i="2"/>
  <c r="E11" i="2" l="1"/>
  <c r="E8" i="2"/>
  <c r="E9" i="2"/>
  <c r="E12" i="2"/>
  <c r="U40" i="2"/>
  <c r="E13" i="2"/>
  <c r="E14" i="2"/>
  <c r="L26" i="2"/>
  <c r="E18" i="2"/>
  <c r="E19" i="2"/>
  <c r="E20" i="2"/>
  <c r="E21" i="2"/>
  <c r="E22" i="2"/>
  <c r="H41" i="2" s="1"/>
  <c r="U41" i="2"/>
  <c r="E23" i="2"/>
  <c r="E24" i="2"/>
  <c r="E25" i="2"/>
  <c r="E7" i="2"/>
  <c r="L16" i="2"/>
  <c r="E10" i="2"/>
  <c r="Y37" i="2"/>
  <c r="E6" i="2"/>
  <c r="E17" i="2"/>
  <c r="E27" i="2"/>
  <c r="E37" i="2" s="1"/>
  <c r="L42" i="2" s="1"/>
  <c r="R27" i="2"/>
  <c r="U43" i="2" l="1"/>
  <c r="H40" i="2"/>
  <c r="H43" i="2" s="1"/>
  <c r="J41" i="2"/>
  <c r="E26" i="2"/>
  <c r="L41" i="2" s="1"/>
  <c r="I41" i="2" s="1"/>
  <c r="J40" i="2"/>
  <c r="E16" i="2"/>
  <c r="L40" i="2" s="1"/>
  <c r="W42" i="2"/>
  <c r="R37" i="2"/>
  <c r="Y42" i="2" s="1"/>
  <c r="V42" i="2" s="1"/>
  <c r="W41" i="2"/>
  <c r="R26" i="2"/>
  <c r="Y41" i="2" s="1"/>
  <c r="V41" i="2" s="1"/>
  <c r="W40" i="2"/>
  <c r="R16" i="2"/>
  <c r="Y40" i="2" s="1"/>
  <c r="X42" i="2" l="1"/>
  <c r="X41" i="2"/>
  <c r="K41" i="2"/>
  <c r="K40" i="2"/>
  <c r="J43" i="2"/>
  <c r="Y43" i="2"/>
  <c r="V43" i="2" s="1"/>
  <c r="V40" i="2"/>
  <c r="L43" i="2"/>
  <c r="I43" i="2" s="1"/>
  <c r="I40" i="2"/>
  <c r="W43" i="2"/>
  <c r="X40" i="2"/>
  <c r="X43" i="2" l="1"/>
  <c r="K43" i="2"/>
  <c r="J44" i="1"/>
  <c r="H44" i="1"/>
  <c r="X39" i="1"/>
  <c r="K39" i="1"/>
  <c r="J39" i="1"/>
  <c r="Y38" i="1"/>
  <c r="R38" i="1" s="1"/>
  <c r="L38" i="1"/>
  <c r="E38" i="1" s="1"/>
  <c r="Y37" i="1"/>
  <c r="R37" i="1" s="1"/>
  <c r="L37" i="1"/>
  <c r="E37" i="1"/>
  <c r="Y33" i="1"/>
  <c r="R33" i="1" s="1"/>
  <c r="L33" i="1"/>
  <c r="E33" i="1" s="1"/>
  <c r="Y32" i="1"/>
  <c r="R32" i="1" s="1"/>
  <c r="L32" i="1"/>
  <c r="E32" i="1" s="1"/>
  <c r="Y31" i="1"/>
  <c r="R31" i="1" s="1"/>
  <c r="L31" i="1"/>
  <c r="E31" i="1" s="1"/>
  <c r="Y30" i="1"/>
  <c r="R30" i="1" s="1"/>
  <c r="L30" i="1"/>
  <c r="E30" i="1" s="1"/>
  <c r="Y29" i="1"/>
  <c r="R29" i="1" s="1"/>
  <c r="L29" i="1"/>
  <c r="E29" i="1"/>
  <c r="X28" i="1"/>
  <c r="W28" i="1"/>
  <c r="K28" i="1"/>
  <c r="J28" i="1"/>
  <c r="Y27" i="1"/>
  <c r="L27" i="1"/>
  <c r="R27" i="1" s="1"/>
  <c r="Y26" i="1"/>
  <c r="L26" i="1"/>
  <c r="R26" i="1" s="1"/>
  <c r="Y25" i="1"/>
  <c r="L25" i="1"/>
  <c r="R25" i="1" s="1"/>
  <c r="Y24" i="1"/>
  <c r="L24" i="1"/>
  <c r="R24" i="1" s="1"/>
  <c r="Y23" i="1"/>
  <c r="L23" i="1"/>
  <c r="R23" i="1" s="1"/>
  <c r="Y22" i="1"/>
  <c r="L22" i="1"/>
  <c r="R22" i="1" s="1"/>
  <c r="Y21" i="1"/>
  <c r="L21" i="1"/>
  <c r="R21" i="1" s="1"/>
  <c r="Y20" i="1"/>
  <c r="L20" i="1"/>
  <c r="R20" i="1" s="1"/>
  <c r="Y19" i="1"/>
  <c r="L19" i="1"/>
  <c r="R19" i="1" s="1"/>
  <c r="Y18" i="1"/>
  <c r="L18" i="1"/>
  <c r="R18" i="1" s="1"/>
  <c r="Y17" i="1"/>
  <c r="L17" i="1"/>
  <c r="R17" i="1" s="1"/>
  <c r="X16" i="1"/>
  <c r="W16" i="1"/>
  <c r="K16" i="1"/>
  <c r="Y15" i="1"/>
  <c r="L15" i="1"/>
  <c r="Y14" i="1"/>
  <c r="L14" i="1"/>
  <c r="Y13" i="1"/>
  <c r="L13" i="1"/>
  <c r="Y12" i="1"/>
  <c r="L12" i="1"/>
  <c r="Y11" i="1"/>
  <c r="Y10" i="1"/>
  <c r="L10" i="1"/>
  <c r="Y9" i="1"/>
  <c r="L9" i="1"/>
  <c r="E9" i="1"/>
  <c r="Y8" i="1"/>
  <c r="L8" i="1"/>
  <c r="Y7" i="1"/>
  <c r="L7" i="1"/>
  <c r="E7" i="1"/>
  <c r="Y6" i="1"/>
  <c r="L6" i="1"/>
  <c r="E6" i="1" l="1"/>
  <c r="E12" i="1"/>
  <c r="U42" i="1"/>
  <c r="E13" i="1"/>
  <c r="E14" i="1"/>
  <c r="E15" i="1"/>
  <c r="E8" i="1"/>
  <c r="E24" i="1"/>
  <c r="E10" i="1"/>
  <c r="J42" i="1"/>
  <c r="W42" i="1"/>
  <c r="E21" i="1"/>
  <c r="E22" i="1"/>
  <c r="E39" i="1"/>
  <c r="L44" i="1" s="1"/>
  <c r="U44" i="1"/>
  <c r="L16" i="1"/>
  <c r="E18" i="1"/>
  <c r="E23" i="1"/>
  <c r="U43" i="1"/>
  <c r="E25" i="1"/>
  <c r="E26" i="1"/>
  <c r="E27" i="1"/>
  <c r="L39" i="1"/>
  <c r="E19" i="1"/>
  <c r="E17" i="1"/>
  <c r="E28" i="1" s="1"/>
  <c r="L43" i="1" s="1"/>
  <c r="E20" i="1"/>
  <c r="W43" i="1"/>
  <c r="L28" i="1"/>
  <c r="Y39" i="1"/>
  <c r="W44" i="1"/>
  <c r="Y28" i="1"/>
  <c r="Y16" i="1"/>
  <c r="E16" i="1"/>
  <c r="L42" i="1" s="1"/>
  <c r="R16" i="1"/>
  <c r="Y42" i="1" s="1"/>
  <c r="R39" i="1"/>
  <c r="Y44" i="1" s="1"/>
  <c r="V44" i="1" l="1"/>
  <c r="H42" i="1"/>
  <c r="I42" i="1" s="1"/>
  <c r="U45" i="1"/>
  <c r="J43" i="1"/>
  <c r="L45" i="1"/>
  <c r="H43" i="1"/>
  <c r="H45" i="1" s="1"/>
  <c r="R28" i="1"/>
  <c r="Y43" i="1" s="1"/>
  <c r="V43" i="1" s="1"/>
  <c r="W45" i="1"/>
  <c r="X44" i="1"/>
  <c r="K43" i="1"/>
  <c r="K42" i="1"/>
  <c r="V42" i="1"/>
  <c r="J45" i="1"/>
  <c r="X42" i="1"/>
  <c r="K45" i="1" l="1"/>
  <c r="I45" i="1"/>
  <c r="I43" i="1"/>
  <c r="Y45" i="1"/>
  <c r="V45" i="1" s="1"/>
  <c r="X43" i="1"/>
  <c r="X45" i="1" l="1"/>
</calcChain>
</file>

<file path=xl/sharedStrings.xml><?xml version="1.0" encoding="utf-8"?>
<sst xmlns="http://schemas.openxmlformats.org/spreadsheetml/2006/main" count="931" uniqueCount="268">
  <si>
    <t>講義</t>
    <rPh sb="0" eb="2">
      <t>コウギ</t>
    </rPh>
    <phoneticPr fontId="3"/>
  </si>
  <si>
    <t>実技</t>
    <rPh sb="0" eb="2">
      <t>ジツギ</t>
    </rPh>
    <phoneticPr fontId="3"/>
  </si>
  <si>
    <t>１-４．情報処理技術学科（２年課程 グローバルコース）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phoneticPr fontId="2"/>
  </si>
  <si>
    <t>１-５．情報システム学科（３年課程 グローバルコース）</t>
    <rPh sb="4" eb="6">
      <t>ジョウホウ</t>
    </rPh>
    <rPh sb="10" eb="12">
      <t>ガッカ</t>
    </rPh>
    <rPh sb="14" eb="15">
      <t>ネン</t>
    </rPh>
    <rPh sb="15" eb="17">
      <t>カテイ</t>
    </rPh>
    <phoneticPr fontId="2"/>
  </si>
  <si>
    <t>学科名</t>
    <rPh sb="0" eb="2">
      <t>ガッカ</t>
    </rPh>
    <rPh sb="2" eb="3">
      <t>メイ</t>
    </rPh>
    <phoneticPr fontId="3"/>
  </si>
  <si>
    <t>科目</t>
    <rPh sb="0" eb="2">
      <t>カモク</t>
    </rPh>
    <phoneticPr fontId="3"/>
  </si>
  <si>
    <t>必須・選択の別</t>
    <rPh sb="0" eb="2">
      <t>ヒッス</t>
    </rPh>
    <rPh sb="3" eb="5">
      <t>センタク</t>
    </rPh>
    <rPh sb="6" eb="7">
      <t>ベツ</t>
    </rPh>
    <phoneticPr fontId="3"/>
  </si>
  <si>
    <t>年間授業時間数</t>
    <rPh sb="0" eb="2">
      <t>ネンカン</t>
    </rPh>
    <rPh sb="2" eb="4">
      <t>ジュギョウ</t>
    </rPh>
    <rPh sb="4" eb="7">
      <t>ジカンスウ</t>
    </rPh>
    <phoneticPr fontId="3"/>
  </si>
  <si>
    <t>分類</t>
    <rPh sb="0" eb="2">
      <t>ブンルイ</t>
    </rPh>
    <phoneticPr fontId="3"/>
  </si>
  <si>
    <t>授業方法</t>
    <rPh sb="0" eb="2">
      <t>ジュギョウ</t>
    </rPh>
    <rPh sb="2" eb="4">
      <t>ホウホウ</t>
    </rPh>
    <phoneticPr fontId="3"/>
  </si>
  <si>
    <t>週授業時間数</t>
    <phoneticPr fontId="3"/>
  </si>
  <si>
    <t>週授業時間数</t>
    <rPh sb="0" eb="1">
      <t>シュウ</t>
    </rPh>
    <rPh sb="1" eb="3">
      <t>ジュギョウ</t>
    </rPh>
    <rPh sb="3" eb="6">
      <t>ジカンスウ</t>
    </rPh>
    <phoneticPr fontId="3"/>
  </si>
  <si>
    <t>週授業時間数</t>
    <phoneticPr fontId="3"/>
  </si>
  <si>
    <t>一般</t>
    <rPh sb="0" eb="2">
      <t>イッパン</t>
    </rPh>
    <phoneticPr fontId="3"/>
  </si>
  <si>
    <t>専門</t>
    <rPh sb="0" eb="2">
      <t>センモン</t>
    </rPh>
    <phoneticPr fontId="3"/>
  </si>
  <si>
    <t>実習</t>
    <rPh sb="0" eb="2">
      <t>ジッシュウ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</si>
  <si>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</si>
  <si>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</si>
  <si>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情報処理技術学科　
１年次</t>
    <rPh sb="11" eb="13">
      <t>ネンジ</t>
    </rPh>
    <phoneticPr fontId="3"/>
  </si>
  <si>
    <t>パソコン入門</t>
  </si>
  <si>
    <t>○</t>
  </si>
  <si>
    <t>情報システム学科　
１年次</t>
    <rPh sb="11" eb="13">
      <t>ネンジ</t>
    </rPh>
    <phoneticPr fontId="3"/>
  </si>
  <si>
    <t>HTML・CSS</t>
    <phoneticPr fontId="2"/>
  </si>
  <si>
    <t>HTML・CSS</t>
  </si>
  <si>
    <t>アルゴリズム</t>
  </si>
  <si>
    <t>Microsoft Word</t>
  </si>
  <si>
    <t>Microsoft Ｅｘｃｅｌ</t>
  </si>
  <si>
    <t>計</t>
    <rPh sb="0" eb="1">
      <t>ケイ</t>
    </rPh>
    <phoneticPr fontId="3"/>
  </si>
  <si>
    <t>情報処理技術学科　
２年次</t>
    <rPh sb="11" eb="13">
      <t>ネンジ</t>
    </rPh>
    <phoneticPr fontId="3"/>
  </si>
  <si>
    <t>情報システム学科　
２年次</t>
    <rPh sb="11" eb="13">
      <t>ネンジ</t>
    </rPh>
    <phoneticPr fontId="3"/>
  </si>
  <si>
    <t>情報概論</t>
  </si>
  <si>
    <t>○</t>
    <phoneticPr fontId="2"/>
  </si>
  <si>
    <t>○</t>
    <phoneticPr fontId="2"/>
  </si>
  <si>
    <t>○</t>
    <phoneticPr fontId="2"/>
  </si>
  <si>
    <t>データベース基礎（ＳＱＬ含）</t>
    <rPh sb="6" eb="8">
      <t>キソ</t>
    </rPh>
    <rPh sb="12" eb="13">
      <t>ガン</t>
    </rPh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</si>
  <si>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3"/>
  </si>
  <si>
    <t>データベース演習</t>
  </si>
  <si>
    <t>Webアルバム制作</t>
    <rPh sb="7" eb="9">
      <t>セイサク</t>
    </rPh>
    <phoneticPr fontId="1"/>
  </si>
  <si>
    <t>卒業制作</t>
  </si>
  <si>
    <t>ビジネスマナー</t>
  </si>
  <si>
    <t>学年</t>
    <rPh sb="0" eb="2">
      <t>ガクネン</t>
    </rPh>
    <phoneticPr fontId="3"/>
  </si>
  <si>
    <t>１年</t>
    <rPh sb="1" eb="2">
      <t>ネン</t>
    </rPh>
    <phoneticPr fontId="3"/>
  </si>
  <si>
    <t>２年</t>
    <rPh sb="1" eb="2">
      <t>ネン</t>
    </rPh>
    <phoneticPr fontId="3"/>
  </si>
  <si>
    <t>３年</t>
    <rPh sb="1" eb="2">
      <t>ネン</t>
    </rPh>
    <phoneticPr fontId="3"/>
  </si>
  <si>
    <t>１－４．国際情報ビジネス学科（２年課程　グローバルコース）</t>
    <rPh sb="4" eb="6">
      <t>コクサイ</t>
    </rPh>
    <rPh sb="6" eb="8">
      <t>ジョウホウ</t>
    </rPh>
    <rPh sb="12" eb="14">
      <t>ガッカ</t>
    </rPh>
    <rPh sb="16" eb="17">
      <t>ネン</t>
    </rPh>
    <rPh sb="17" eb="19">
      <t>カテイ</t>
    </rPh>
    <phoneticPr fontId="2"/>
  </si>
  <si>
    <t>１-５．キャリア形成学科（３年課程　グローバルコース）</t>
    <phoneticPr fontId="2"/>
  </si>
  <si>
    <t>週授業時間数</t>
    <phoneticPr fontId="3"/>
  </si>
  <si>
    <t>国際情報ビジネス学科　
１年次</t>
    <rPh sb="8" eb="10">
      <t>ガッカ</t>
    </rPh>
    <rPh sb="13" eb="15">
      <t>ネンジ</t>
    </rPh>
    <phoneticPr fontId="3"/>
  </si>
  <si>
    <t>必</t>
    <phoneticPr fontId="2"/>
  </si>
  <si>
    <t>キャリア形成学科　
１年次</t>
    <rPh sb="6" eb="8">
      <t>ガッカ</t>
    </rPh>
    <rPh sb="11" eb="13">
      <t>ネンジ</t>
    </rPh>
    <phoneticPr fontId="3"/>
  </si>
  <si>
    <t>必</t>
  </si>
  <si>
    <t>必</t>
    <rPh sb="0" eb="1">
      <t>ヒツ</t>
    </rPh>
    <phoneticPr fontId="2"/>
  </si>
  <si>
    <t>アルゴリズム</t>
    <phoneticPr fontId="2"/>
  </si>
  <si>
    <t>必</t>
    <phoneticPr fontId="2"/>
  </si>
  <si>
    <t>Microsoft Word</t>
    <phoneticPr fontId="2"/>
  </si>
  <si>
    <t>日本語文法（Ｎ３）</t>
    <rPh sb="0" eb="3">
      <t>ニホンゴ</t>
    </rPh>
    <rPh sb="3" eb="5">
      <t>ブンポウ</t>
    </rPh>
    <phoneticPr fontId="2"/>
  </si>
  <si>
    <t>日本語 聴解（Ｎ３）</t>
    <rPh sb="0" eb="3">
      <t>ニホンゴ</t>
    </rPh>
    <rPh sb="4" eb="6">
      <t>チョウカイ</t>
    </rPh>
    <phoneticPr fontId="2"/>
  </si>
  <si>
    <t>日本語 読解（Ｎ３）</t>
    <rPh sb="0" eb="3">
      <t>ニホンゴ</t>
    </rPh>
    <rPh sb="4" eb="6">
      <t>ドッカイ</t>
    </rPh>
    <phoneticPr fontId="2"/>
  </si>
  <si>
    <t>国際情報ビジネス学科　
２年次</t>
    <rPh sb="8" eb="10">
      <t>ガッカ</t>
    </rPh>
    <rPh sb="13" eb="15">
      <t>ネンジ</t>
    </rPh>
    <phoneticPr fontId="3"/>
  </si>
  <si>
    <t>キャリア形成学科　
２年次</t>
    <rPh sb="6" eb="8">
      <t>ガッカ</t>
    </rPh>
    <rPh sb="11" eb="13">
      <t>ネンジ</t>
    </rPh>
    <phoneticPr fontId="3"/>
  </si>
  <si>
    <t>必</t>
    <phoneticPr fontId="2"/>
  </si>
  <si>
    <t>ＣＡＤ</t>
    <phoneticPr fontId="2"/>
  </si>
  <si>
    <t>日本語 聴解（Ｎ２）</t>
    <rPh sb="0" eb="3">
      <t>ニホンゴ</t>
    </rPh>
    <rPh sb="4" eb="6">
      <t>チョウカイ</t>
    </rPh>
    <phoneticPr fontId="2"/>
  </si>
  <si>
    <t>日本語 読解（Ｎ２）</t>
    <rPh sb="0" eb="3">
      <t>ニホンゴ</t>
    </rPh>
    <rPh sb="4" eb="6">
      <t>ドッカイ</t>
    </rPh>
    <phoneticPr fontId="2"/>
  </si>
  <si>
    <t>キャリア形成学科
　３年次</t>
    <rPh sb="6" eb="8">
      <t>ガッカ</t>
    </rPh>
    <rPh sb="11" eb="13">
      <t>ネンジ</t>
    </rPh>
    <phoneticPr fontId="3"/>
  </si>
  <si>
    <t>画像作成(Illustrator)</t>
    <phoneticPr fontId="2"/>
  </si>
  <si>
    <t>画像編集(Photoshop)</t>
    <phoneticPr fontId="2"/>
  </si>
  <si>
    <t>Webアルバム制作</t>
    <rPh sb="7" eb="9">
      <t>セイサク</t>
    </rPh>
    <phoneticPr fontId="2"/>
  </si>
  <si>
    <t>JAVA Script実習</t>
    <phoneticPr fontId="2"/>
  </si>
  <si>
    <t>選</t>
    <rPh sb="0" eb="1">
      <t>セン</t>
    </rPh>
    <phoneticPr fontId="2"/>
  </si>
  <si>
    <t>クラブ活動</t>
    <rPh sb="3" eb="5">
      <t>カツドウ</t>
    </rPh>
    <phoneticPr fontId="2"/>
  </si>
  <si>
    <t>python</t>
    <phoneticPr fontId="2"/>
  </si>
  <si>
    <t>情報検定対策（Ｊ検）</t>
    <rPh sb="0" eb="2">
      <t>ジョウホウ</t>
    </rPh>
    <rPh sb="2" eb="4">
      <t>ケンテイ</t>
    </rPh>
    <rPh sb="4" eb="6">
      <t>タイサク</t>
    </rPh>
    <rPh sb="8" eb="9">
      <t>ケン</t>
    </rPh>
    <phoneticPr fontId="2"/>
  </si>
  <si>
    <t>言語知識（Ｎ３）</t>
    <rPh sb="0" eb="2">
      <t>ゲンゴ</t>
    </rPh>
    <rPh sb="2" eb="4">
      <t>チシキ</t>
    </rPh>
    <phoneticPr fontId="2"/>
  </si>
  <si>
    <t>漢字</t>
    <phoneticPr fontId="2"/>
  </si>
  <si>
    <t>○</t>
    <phoneticPr fontId="2"/>
  </si>
  <si>
    <t>○</t>
    <phoneticPr fontId="2"/>
  </si>
  <si>
    <t>言語知識（Ｎ２）</t>
    <rPh sb="0" eb="2">
      <t>ゲンゴ</t>
    </rPh>
    <rPh sb="2" eb="4">
      <t>チシキ</t>
    </rPh>
    <phoneticPr fontId="2"/>
  </si>
  <si>
    <t>ＣＡＤ</t>
    <phoneticPr fontId="2"/>
  </si>
  <si>
    <t>進路指導（就職・進学）</t>
    <rPh sb="0" eb="2">
      <t>シンロ</t>
    </rPh>
    <rPh sb="2" eb="4">
      <t>シドウ</t>
    </rPh>
    <phoneticPr fontId="2"/>
  </si>
  <si>
    <t>Python</t>
    <phoneticPr fontId="2"/>
  </si>
  <si>
    <t>進路指導（就職・進学）</t>
    <rPh sb="0" eb="2">
      <t>シンロ</t>
    </rPh>
    <rPh sb="2" eb="4">
      <t>シドウ</t>
    </rPh>
    <rPh sb="5" eb="7">
      <t>シュウショク</t>
    </rPh>
    <rPh sb="8" eb="10">
      <t>シンガク</t>
    </rPh>
    <phoneticPr fontId="2"/>
  </si>
  <si>
    <t>進路指導（就職）</t>
    <rPh sb="0" eb="2">
      <t>シンロ</t>
    </rPh>
    <rPh sb="2" eb="4">
      <t>シドウ</t>
    </rPh>
    <rPh sb="5" eb="7">
      <t>シュウショク</t>
    </rPh>
    <phoneticPr fontId="2"/>
  </si>
  <si>
    <t>情報資格対策（ITP）</t>
    <rPh sb="0" eb="2">
      <t>ジョウホウ</t>
    </rPh>
    <rPh sb="2" eb="4">
      <t>シカク</t>
    </rPh>
    <rPh sb="4" eb="6">
      <t>タイサク</t>
    </rPh>
    <phoneticPr fontId="2"/>
  </si>
  <si>
    <t>JavaScript演習</t>
    <rPh sb="10" eb="12">
      <t>エンシュウ</t>
    </rPh>
    <phoneticPr fontId="2"/>
  </si>
  <si>
    <t>○</t>
    <phoneticPr fontId="2"/>
  </si>
  <si>
    <t>ビジネスマナー</t>
    <phoneticPr fontId="2"/>
  </si>
  <si>
    <t>必</t>
    <rPh sb="0" eb="1">
      <t>ヒツ</t>
    </rPh>
    <phoneticPr fontId="2"/>
  </si>
  <si>
    <t>Lｉｎｕｘ基礎</t>
    <rPh sb="5" eb="7">
      <t>キソ</t>
    </rPh>
    <phoneticPr fontId="2"/>
  </si>
  <si>
    <t>情報資格対策（ITP）</t>
    <rPh sb="2" eb="4">
      <t>シカク</t>
    </rPh>
    <rPh sb="4" eb="6">
      <t>タイサク</t>
    </rPh>
    <phoneticPr fontId="2"/>
  </si>
  <si>
    <t>聴解・読解（Ｎ３）</t>
    <rPh sb="0" eb="2">
      <t>チョウカイ</t>
    </rPh>
    <rPh sb="3" eb="5">
      <t>ドッカイ</t>
    </rPh>
    <phoneticPr fontId="2"/>
  </si>
  <si>
    <t>必</t>
    <rPh sb="0" eb="1">
      <t>ヒツ</t>
    </rPh>
    <phoneticPr fontId="2"/>
  </si>
  <si>
    <t>○</t>
    <phoneticPr fontId="2"/>
  </si>
  <si>
    <t>○</t>
    <phoneticPr fontId="2"/>
  </si>
  <si>
    <t>聴解・読解（Ｎ２)</t>
    <rPh sb="0" eb="2">
      <t>チョウカイ</t>
    </rPh>
    <rPh sb="3" eb="5">
      <t>ドッカイ</t>
    </rPh>
    <phoneticPr fontId="2"/>
  </si>
  <si>
    <t>進路指導（就職）</t>
    <phoneticPr fontId="2"/>
  </si>
  <si>
    <t>聴解・読解（Ｎ２）</t>
    <rPh sb="0" eb="2">
      <t>チョウカイ</t>
    </rPh>
    <rPh sb="3" eb="5">
      <t>ドッカイ</t>
    </rPh>
    <phoneticPr fontId="2"/>
  </si>
  <si>
    <t>Office資格</t>
    <rPh sb="6" eb="8">
      <t>シカク</t>
    </rPh>
    <phoneticPr fontId="2"/>
  </si>
  <si>
    <t>Microsoft Ｅｘｃｅｌ/VBA</t>
    <phoneticPr fontId="2"/>
  </si>
  <si>
    <t>日本語資格対策（中級）</t>
    <rPh sb="0" eb="3">
      <t>ニホンゴ</t>
    </rPh>
    <rPh sb="3" eb="5">
      <t>シカク</t>
    </rPh>
    <rPh sb="5" eb="7">
      <t>タイサク</t>
    </rPh>
    <rPh sb="8" eb="10">
      <t>チュウキュウ</t>
    </rPh>
    <phoneticPr fontId="2"/>
  </si>
  <si>
    <t>日本語資格対策（中上級）</t>
    <rPh sb="0" eb="3">
      <t>ニホンゴ</t>
    </rPh>
    <rPh sb="3" eb="5">
      <t>シカク</t>
    </rPh>
    <rPh sb="5" eb="7">
      <t>タイサク</t>
    </rPh>
    <rPh sb="8" eb="9">
      <t>チュウ</t>
    </rPh>
    <rPh sb="9" eb="11">
      <t>ジョウキュウ</t>
    </rPh>
    <phoneticPr fontId="2"/>
  </si>
  <si>
    <t>日本語検定対策（上級）</t>
    <rPh sb="0" eb="2">
      <t>ニホン</t>
    </rPh>
    <rPh sb="2" eb="3">
      <t>ゴ</t>
    </rPh>
    <rPh sb="3" eb="5">
      <t>ケンテイ</t>
    </rPh>
    <rPh sb="5" eb="7">
      <t>タイサク</t>
    </rPh>
    <rPh sb="8" eb="10">
      <t>ジョウキュウ</t>
    </rPh>
    <phoneticPr fontId="2"/>
  </si>
  <si>
    <t>日本語資格対策（中級）</t>
    <rPh sb="0" eb="3">
      <t>ニホンゴ</t>
    </rPh>
    <rPh sb="3" eb="5">
      <t>シカク</t>
    </rPh>
    <rPh sb="5" eb="7">
      <t>タイサク</t>
    </rPh>
    <rPh sb="8" eb="9">
      <t>チュウ</t>
    </rPh>
    <rPh sb="9" eb="10">
      <t>キュウ</t>
    </rPh>
    <phoneticPr fontId="2"/>
  </si>
  <si>
    <t>Web制作・管理(ＣＭS)</t>
    <rPh sb="3" eb="5">
      <t>セイサク</t>
    </rPh>
    <rPh sb="6" eb="8">
      <t>カンリ</t>
    </rPh>
    <phoneticPr fontId="2"/>
  </si>
  <si>
    <t>JAVA Ⅱ</t>
    <phoneticPr fontId="2"/>
  </si>
  <si>
    <t>JAVA Ⅰ</t>
    <phoneticPr fontId="2"/>
  </si>
  <si>
    <t>JAVA Ⅰ</t>
    <phoneticPr fontId="2"/>
  </si>
  <si>
    <t>別紙１　キャリア形成学科 ITエンジニアコース（特進）カリキュラム</t>
    <rPh sb="0" eb="2">
      <t>ベッシ</t>
    </rPh>
    <rPh sb="8" eb="10">
      <t>ケイセイ</t>
    </rPh>
    <rPh sb="10" eb="12">
      <t>ガッカ</t>
    </rPh>
    <rPh sb="24" eb="26">
      <t>トクシン</t>
    </rPh>
    <phoneticPr fontId="2"/>
  </si>
  <si>
    <t>履修内容詳細</t>
    <rPh sb="0" eb="2">
      <t>リシュウ</t>
    </rPh>
    <rPh sb="2" eb="4">
      <t>ナイヨウ</t>
    </rPh>
    <rPh sb="4" eb="6">
      <t>ショウサイ</t>
    </rPh>
    <phoneticPr fontId="2"/>
  </si>
  <si>
    <t>キャリア形成学科　
１年次</t>
    <rPh sb="4" eb="6">
      <t>ケイセイ</t>
    </rPh>
    <rPh sb="6" eb="8">
      <t>ガッカ</t>
    </rPh>
    <rPh sb="11" eb="13">
      <t>ネンジ</t>
    </rPh>
    <phoneticPr fontId="3"/>
  </si>
  <si>
    <t>パソコン入門</t>
    <rPh sb="4" eb="6">
      <t>ニュウモン</t>
    </rPh>
    <phoneticPr fontId="2"/>
  </si>
  <si>
    <t>OS(Windows)、基本アプリケーション（Office：Word/Excel）の操作を習得する。</t>
    <rPh sb="12" eb="14">
      <t>キホン</t>
    </rPh>
    <rPh sb="42" eb="44">
      <t>ソウサ</t>
    </rPh>
    <rPh sb="45" eb="47">
      <t>シュウトク</t>
    </rPh>
    <phoneticPr fontId="3"/>
  </si>
  <si>
    <t>情報概論</t>
    <rPh sb="0" eb="2">
      <t>ジョウホウ</t>
    </rPh>
    <rPh sb="2" eb="4">
      <t>ガイロン</t>
    </rPh>
    <phoneticPr fontId="3"/>
  </si>
  <si>
    <t>必</t>
    <phoneticPr fontId="3"/>
  </si>
  <si>
    <t>IT基礎知識を習得する。
※交流授業：一般3年生が補助講師（マンツーマン）につく。</t>
    <rPh sb="2" eb="4">
      <t>キソ</t>
    </rPh>
    <rPh sb="4" eb="6">
      <t>チシキ</t>
    </rPh>
    <rPh sb="7" eb="9">
      <t>シュウトク</t>
    </rPh>
    <rPh sb="14" eb="16">
      <t>コウリュウ</t>
    </rPh>
    <rPh sb="16" eb="18">
      <t>ジュギョウ</t>
    </rPh>
    <rPh sb="19" eb="21">
      <t>イッパン</t>
    </rPh>
    <rPh sb="22" eb="24">
      <t>ネンセイ</t>
    </rPh>
    <rPh sb="25" eb="29">
      <t>ホジョコウシ</t>
    </rPh>
    <phoneticPr fontId="2"/>
  </si>
  <si>
    <t>HTML・CSS</t>
    <phoneticPr fontId="2"/>
  </si>
  <si>
    <t>○</t>
    <phoneticPr fontId="3"/>
  </si>
  <si>
    <t>○</t>
    <phoneticPr fontId="3"/>
  </si>
  <si>
    <t>Webフロント技術の習得</t>
    <rPh sb="7" eb="9">
      <t>ギジュツ</t>
    </rPh>
    <rPh sb="10" eb="12">
      <t>シュウトク</t>
    </rPh>
    <phoneticPr fontId="2"/>
  </si>
  <si>
    <t>JAVAⅠ</t>
    <phoneticPr fontId="2"/>
  </si>
  <si>
    <t>○</t>
    <phoneticPr fontId="3"/>
  </si>
  <si>
    <t>プログラムの基本構文を履修する。
（変数／データ型／分岐／ループ）</t>
    <rPh sb="6" eb="8">
      <t>キホン</t>
    </rPh>
    <rPh sb="8" eb="10">
      <t>コウブン</t>
    </rPh>
    <rPh sb="11" eb="13">
      <t>リシュウ</t>
    </rPh>
    <rPh sb="18" eb="20">
      <t>ヘンスウ</t>
    </rPh>
    <rPh sb="24" eb="25">
      <t>ガタ</t>
    </rPh>
    <rPh sb="26" eb="28">
      <t>ブンキ</t>
    </rPh>
    <phoneticPr fontId="2"/>
  </si>
  <si>
    <t>JAVAⅡ</t>
    <phoneticPr fontId="2"/>
  </si>
  <si>
    <t>オブジェクト指向プログラミングを履修する。
（カプセル化／継承）</t>
    <rPh sb="6" eb="8">
      <t>シコウ</t>
    </rPh>
    <rPh sb="16" eb="18">
      <t>リシュウ</t>
    </rPh>
    <rPh sb="27" eb="28">
      <t>カ</t>
    </rPh>
    <rPh sb="29" eb="31">
      <t>ケイショウ</t>
    </rPh>
    <phoneticPr fontId="2"/>
  </si>
  <si>
    <t>日本語 言語知識(文字・語彙・文法)Ⅰ</t>
    <rPh sb="0" eb="3">
      <t>ニホンゴ</t>
    </rPh>
    <rPh sb="4" eb="6">
      <t>ゲンゴ</t>
    </rPh>
    <rPh sb="6" eb="8">
      <t>チシキ</t>
    </rPh>
    <rPh sb="9" eb="11">
      <t>モジ</t>
    </rPh>
    <rPh sb="12" eb="14">
      <t>ゴイ</t>
    </rPh>
    <rPh sb="15" eb="17">
      <t>ブンポウ</t>
    </rPh>
    <phoneticPr fontId="2"/>
  </si>
  <si>
    <t>目標資格 ： 日本語能力試験（N2）
　①日本語N3応用力強化 4月～6月
　②日本語能力試験 7月 N3全員合格
　③日本語N2実践力強化 7月～11月
　④日本語能力試験 12月 N2受験
日本語読解 CKGラボ読書（月２回）</t>
    <rPh sb="0" eb="2">
      <t>モクヒョウ</t>
    </rPh>
    <rPh sb="2" eb="4">
      <t>シカク</t>
    </rPh>
    <rPh sb="7" eb="10">
      <t>ニホンゴ</t>
    </rPh>
    <rPh sb="10" eb="12">
      <t>ノウリョク</t>
    </rPh>
    <rPh sb="12" eb="14">
      <t>シケン</t>
    </rPh>
    <rPh sb="21" eb="24">
      <t>ニホンゴ</t>
    </rPh>
    <rPh sb="29" eb="31">
      <t>キョウカ</t>
    </rPh>
    <rPh sb="33" eb="34">
      <t>ガツ</t>
    </rPh>
    <rPh sb="36" eb="37">
      <t>ガツ</t>
    </rPh>
    <rPh sb="40" eb="43">
      <t>ニホンゴ</t>
    </rPh>
    <rPh sb="43" eb="45">
      <t>ノウリョク</t>
    </rPh>
    <rPh sb="45" eb="47">
      <t>シケン</t>
    </rPh>
    <rPh sb="49" eb="50">
      <t>ガツ</t>
    </rPh>
    <rPh sb="53" eb="55">
      <t>ゼンイン</t>
    </rPh>
    <rPh sb="55" eb="57">
      <t>ゴウカク</t>
    </rPh>
    <rPh sb="60" eb="63">
      <t>ニホンゴ</t>
    </rPh>
    <rPh sb="65" eb="67">
      <t>ジッセン</t>
    </rPh>
    <rPh sb="67" eb="68">
      <t>リョク</t>
    </rPh>
    <rPh sb="68" eb="70">
      <t>キョウカ</t>
    </rPh>
    <rPh sb="72" eb="73">
      <t>ガツ</t>
    </rPh>
    <rPh sb="76" eb="77">
      <t>ガツ</t>
    </rPh>
    <rPh sb="94" eb="96">
      <t>ジュケン</t>
    </rPh>
    <rPh sb="98" eb="101">
      <t>ニホンゴ</t>
    </rPh>
    <rPh sb="101" eb="103">
      <t>ドッカイ</t>
    </rPh>
    <rPh sb="109" eb="111">
      <t>ドクショ</t>
    </rPh>
    <rPh sb="112" eb="113">
      <t>ツキ</t>
    </rPh>
    <rPh sb="114" eb="115">
      <t>カイ</t>
    </rPh>
    <phoneticPr fontId="2"/>
  </si>
  <si>
    <t>日本語 聴解・読解Ⅰ</t>
    <rPh sb="0" eb="3">
      <t>ニホンゴ</t>
    </rPh>
    <rPh sb="4" eb="6">
      <t>チョウカイ</t>
    </rPh>
    <rPh sb="7" eb="9">
      <t>ドッカイ</t>
    </rPh>
    <phoneticPr fontId="2"/>
  </si>
  <si>
    <t>漢字Ⅰ</t>
    <phoneticPr fontId="2"/>
  </si>
  <si>
    <t>日本ビジネス研究クラブ
　日本の文化・歴史研究</t>
    <rPh sb="0" eb="2">
      <t>ニホン</t>
    </rPh>
    <rPh sb="6" eb="8">
      <t>ケンキュウ</t>
    </rPh>
    <rPh sb="13" eb="15">
      <t>ニホン</t>
    </rPh>
    <rPh sb="16" eb="18">
      <t>ブンカ</t>
    </rPh>
    <rPh sb="19" eb="21">
      <t>レキシ</t>
    </rPh>
    <rPh sb="21" eb="23">
      <t>ケンキュウ</t>
    </rPh>
    <phoneticPr fontId="2"/>
  </si>
  <si>
    <t>キャリア形成学科
２年次</t>
    <rPh sb="4" eb="6">
      <t>ケイセイ</t>
    </rPh>
    <rPh sb="6" eb="8">
      <t>ガッカ</t>
    </rPh>
    <rPh sb="10" eb="12">
      <t>ネンジ</t>
    </rPh>
    <phoneticPr fontId="3"/>
  </si>
  <si>
    <t>インターネット基礎</t>
    <rPh sb="7" eb="9">
      <t>キソ</t>
    </rPh>
    <phoneticPr fontId="2"/>
  </si>
  <si>
    <t>インターネットの構成や、TCP/IPについて学ぶ。</t>
    <rPh sb="8" eb="10">
      <t>コウセイ</t>
    </rPh>
    <rPh sb="22" eb="23">
      <t>マナ</t>
    </rPh>
    <phoneticPr fontId="3"/>
  </si>
  <si>
    <t>データベース基礎</t>
    <rPh sb="6" eb="8">
      <t>キソ</t>
    </rPh>
    <phoneticPr fontId="2"/>
  </si>
  <si>
    <t>データベース操作の基本(SQL言語)を習得する。</t>
    <rPh sb="6" eb="8">
      <t>ソウサ</t>
    </rPh>
    <rPh sb="9" eb="11">
      <t>キホン</t>
    </rPh>
    <rPh sb="15" eb="17">
      <t>ゲンゴ</t>
    </rPh>
    <rPh sb="19" eb="21">
      <t>シュウトク</t>
    </rPh>
    <phoneticPr fontId="2"/>
  </si>
  <si>
    <t>LINUX演習</t>
    <rPh sb="5" eb="7">
      <t>エンシュウ</t>
    </rPh>
    <phoneticPr fontId="3"/>
  </si>
  <si>
    <t>LINUX基本操作（コマンド）、サーバ構築手法を習得する。</t>
    <rPh sb="5" eb="7">
      <t>キホン</t>
    </rPh>
    <rPh sb="7" eb="9">
      <t>ソウサ</t>
    </rPh>
    <rPh sb="19" eb="21">
      <t>コウチク</t>
    </rPh>
    <rPh sb="21" eb="23">
      <t>シュホウ</t>
    </rPh>
    <rPh sb="24" eb="26">
      <t>シュウトク</t>
    </rPh>
    <phoneticPr fontId="3"/>
  </si>
  <si>
    <t>データベース演習</t>
    <rPh sb="6" eb="8">
      <t>エンシュウ</t>
    </rPh>
    <phoneticPr fontId="2"/>
  </si>
  <si>
    <t>データベース(mariaDB)構築手法を習得する。</t>
    <rPh sb="15" eb="17">
      <t>コウチク</t>
    </rPh>
    <rPh sb="17" eb="19">
      <t>シュホウ</t>
    </rPh>
    <rPh sb="20" eb="22">
      <t>シュウトク</t>
    </rPh>
    <phoneticPr fontId="2"/>
  </si>
  <si>
    <t>JAVA Ⅲ（サーブレット）</t>
    <phoneticPr fontId="2"/>
  </si>
  <si>
    <t>Webバックエンド技術（サーバサイド開発技術）習得</t>
    <rPh sb="9" eb="11">
      <t>ギジュツ</t>
    </rPh>
    <rPh sb="18" eb="20">
      <t>カイハツ</t>
    </rPh>
    <rPh sb="20" eb="22">
      <t>ギジュツ</t>
    </rPh>
    <rPh sb="23" eb="25">
      <t>シュウトク</t>
    </rPh>
    <phoneticPr fontId="2"/>
  </si>
  <si>
    <t>Orcle JavaSE Bronze資格対策</t>
    <rPh sb="19" eb="21">
      <t>シカク</t>
    </rPh>
    <rPh sb="21" eb="23">
      <t>タイサク</t>
    </rPh>
    <phoneticPr fontId="2"/>
  </si>
  <si>
    <t>目標資格 ： Orcle JavaSE Bronze</t>
    <rPh sb="0" eb="2">
      <t>モクヒョウ</t>
    </rPh>
    <rPh sb="2" eb="4">
      <t>シカク</t>
    </rPh>
    <phoneticPr fontId="2"/>
  </si>
  <si>
    <t>Java Script</t>
    <phoneticPr fontId="3"/>
  </si>
  <si>
    <t>JavaScript記法を学び、DOM操作による動的なWebページの作成手法を習得する。</t>
    <rPh sb="10" eb="12">
      <t>キホウ</t>
    </rPh>
    <rPh sb="13" eb="14">
      <t>マナ</t>
    </rPh>
    <rPh sb="19" eb="21">
      <t>ソウサ</t>
    </rPh>
    <rPh sb="24" eb="26">
      <t>ドウテキ</t>
    </rPh>
    <rPh sb="34" eb="36">
      <t>サクセイ</t>
    </rPh>
    <rPh sb="36" eb="38">
      <t>シュホウ</t>
    </rPh>
    <rPh sb="39" eb="41">
      <t>シュウトク</t>
    </rPh>
    <phoneticPr fontId="3"/>
  </si>
  <si>
    <t>JQuery</t>
    <phoneticPr fontId="3"/>
  </si>
  <si>
    <t>JQueryを使用し、効率的な動的Webページの開発手法を習得する。</t>
    <rPh sb="7" eb="9">
      <t>シヨウ</t>
    </rPh>
    <rPh sb="11" eb="14">
      <t>コウリツテキ</t>
    </rPh>
    <rPh sb="15" eb="17">
      <t>ドウテキ</t>
    </rPh>
    <rPh sb="24" eb="26">
      <t>カイハツ</t>
    </rPh>
    <rPh sb="26" eb="28">
      <t>シュホウ</t>
    </rPh>
    <rPh sb="29" eb="31">
      <t>シュウトク</t>
    </rPh>
    <phoneticPr fontId="3"/>
  </si>
  <si>
    <t>日本語 言語知識(文字・語彙・文法)Ⅱ</t>
    <rPh sb="0" eb="3">
      <t>ニホンゴ</t>
    </rPh>
    <rPh sb="4" eb="6">
      <t>ゲンゴ</t>
    </rPh>
    <rPh sb="6" eb="8">
      <t>チシキ</t>
    </rPh>
    <rPh sb="9" eb="11">
      <t>モジ</t>
    </rPh>
    <rPh sb="12" eb="14">
      <t>ゴイ</t>
    </rPh>
    <rPh sb="15" eb="17">
      <t>ブンポウ</t>
    </rPh>
    <phoneticPr fontId="2"/>
  </si>
  <si>
    <t>目標資格 ： 日本語能力試験（N1・N2）
　①日本語実N2践力強化、Ｎ１基礎強化 4月～6月
　②日本語能力試験 7月 N1・N2受験
　③日本語実N2践力強化、Ｎ１基礎強化 7月～11月
　④日本語能力試験 12月 N1・N2受験
　※N2未取得者はN2取得必達！
日本語読解 CKGラボ読書（月２回）</t>
    <rPh sb="31" eb="32">
      <t>リョク</t>
    </rPh>
    <rPh sb="32" eb="34">
      <t>キョウカ</t>
    </rPh>
    <rPh sb="37" eb="39">
      <t>キソ</t>
    </rPh>
    <rPh sb="66" eb="68">
      <t>ジュケン</t>
    </rPh>
    <rPh sb="115" eb="117">
      <t>ジュケン</t>
    </rPh>
    <rPh sb="122" eb="123">
      <t>ミ</t>
    </rPh>
    <rPh sb="123" eb="125">
      <t>シュトク</t>
    </rPh>
    <rPh sb="125" eb="126">
      <t>シャ</t>
    </rPh>
    <rPh sb="129" eb="131">
      <t>シュトク</t>
    </rPh>
    <rPh sb="131" eb="133">
      <t>ヒッタツ</t>
    </rPh>
    <phoneticPr fontId="2"/>
  </si>
  <si>
    <t>日本語 聴解・読解Ⅱ</t>
    <rPh sb="0" eb="3">
      <t>ニホンゴ</t>
    </rPh>
    <rPh sb="4" eb="6">
      <t>チョウカイ</t>
    </rPh>
    <rPh sb="7" eb="9">
      <t>ドッカイ</t>
    </rPh>
    <phoneticPr fontId="2"/>
  </si>
  <si>
    <t>日本企業のビジネスマナーを習得</t>
  </si>
  <si>
    <t>日本ビジネス研究クラブ
　日本企業研究/日本コンテスト研究(ETロボコン参加準備)</t>
    <rPh sb="0" eb="2">
      <t>ニホン</t>
    </rPh>
    <rPh sb="6" eb="8">
      <t>ケンキュウ</t>
    </rPh>
    <rPh sb="13" eb="15">
      <t>ニホン</t>
    </rPh>
    <rPh sb="15" eb="17">
      <t>キギョウ</t>
    </rPh>
    <rPh sb="17" eb="19">
      <t>ケンキュウ</t>
    </rPh>
    <rPh sb="20" eb="22">
      <t>ニホン</t>
    </rPh>
    <rPh sb="27" eb="29">
      <t>ケンキュウ</t>
    </rPh>
    <rPh sb="36" eb="38">
      <t>サンカ</t>
    </rPh>
    <rPh sb="38" eb="40">
      <t>ジュンビ</t>
    </rPh>
    <phoneticPr fontId="2"/>
  </si>
  <si>
    <t>キャリア形成学科
３年次</t>
    <rPh sb="4" eb="6">
      <t>ケイセイ</t>
    </rPh>
    <rPh sb="6" eb="8">
      <t>ガッカ</t>
    </rPh>
    <rPh sb="10" eb="12">
      <t>ネンジ</t>
    </rPh>
    <phoneticPr fontId="3"/>
  </si>
  <si>
    <t>C#</t>
    <phoneticPr fontId="3"/>
  </si>
  <si>
    <t>C#プログラミング技術の習得</t>
    <rPh sb="9" eb="11">
      <t>ギジュツ</t>
    </rPh>
    <phoneticPr fontId="2"/>
  </si>
  <si>
    <t>フレームワーク</t>
    <phoneticPr fontId="3"/>
  </si>
  <si>
    <t>フレームワークを利用したJAVA開発の習得</t>
    <rPh sb="8" eb="10">
      <t>リヨウ</t>
    </rPh>
    <rPh sb="16" eb="18">
      <t>カイハツ</t>
    </rPh>
    <rPh sb="19" eb="21">
      <t>シュウトク</t>
    </rPh>
    <phoneticPr fontId="3"/>
  </si>
  <si>
    <t>ロボット制御演習</t>
    <rPh sb="4" eb="6">
      <t>セイギョ</t>
    </rPh>
    <rPh sb="6" eb="8">
      <t>エンシュウ</t>
    </rPh>
    <phoneticPr fontId="2"/>
  </si>
  <si>
    <t>ETロボコン大会出場
　JAVAプログラム設計・開発</t>
    <rPh sb="6" eb="8">
      <t>タイカイ</t>
    </rPh>
    <rPh sb="8" eb="10">
      <t>シュツジョウ</t>
    </rPh>
    <rPh sb="21" eb="23">
      <t>セッケイ</t>
    </rPh>
    <rPh sb="24" eb="26">
      <t>カイハツ</t>
    </rPh>
    <phoneticPr fontId="2"/>
  </si>
  <si>
    <t>卒業ゼミ</t>
    <rPh sb="0" eb="2">
      <t>ソツギョウ</t>
    </rPh>
    <phoneticPr fontId="2"/>
  </si>
  <si>
    <t>Ｗｅｂシステムの設計・製造・テストを実践 （構成管理含む）
一般生と合同ゼミとする。</t>
    <rPh sb="8" eb="10">
      <t>セッケイ</t>
    </rPh>
    <rPh sb="11" eb="13">
      <t>セイゾウ</t>
    </rPh>
    <rPh sb="18" eb="20">
      <t>ジッセン</t>
    </rPh>
    <rPh sb="22" eb="24">
      <t>コウセイ</t>
    </rPh>
    <rPh sb="24" eb="26">
      <t>カンリ</t>
    </rPh>
    <rPh sb="26" eb="27">
      <t>フク</t>
    </rPh>
    <rPh sb="30" eb="32">
      <t>イッパン</t>
    </rPh>
    <rPh sb="32" eb="33">
      <t>セイ</t>
    </rPh>
    <rPh sb="34" eb="36">
      <t>ゴウドウ</t>
    </rPh>
    <phoneticPr fontId="2"/>
  </si>
  <si>
    <t>日本語 言語知識(文字・語彙・文法)Ⅲ</t>
    <rPh sb="0" eb="3">
      <t>ニホンゴ</t>
    </rPh>
    <rPh sb="4" eb="6">
      <t>ゲンゴ</t>
    </rPh>
    <rPh sb="6" eb="8">
      <t>チシキ</t>
    </rPh>
    <rPh sb="9" eb="11">
      <t>モジ</t>
    </rPh>
    <rPh sb="12" eb="14">
      <t>ゴイ</t>
    </rPh>
    <rPh sb="15" eb="17">
      <t>ブンポウ</t>
    </rPh>
    <phoneticPr fontId="2"/>
  </si>
  <si>
    <t>目標資格 ： 日本語能力試験（N1）
　①日本語Ｎ１応用強化 4月～6月
　②日本語能力試験 7月 N1受験
　③日本語Ｎ１応用強化 7月～11月
　④日本語能力試験 12月 N1受験
日本語読解 CKGラボ読書（月２回）</t>
    <rPh sb="26" eb="28">
      <t>オウヨウ</t>
    </rPh>
    <rPh sb="52" eb="54">
      <t>ジュケン</t>
    </rPh>
    <rPh sb="62" eb="64">
      <t>オウヨウ</t>
    </rPh>
    <rPh sb="90" eb="92">
      <t>ジュケン</t>
    </rPh>
    <phoneticPr fontId="2"/>
  </si>
  <si>
    <t>日本語 聴解・読解Ⅲ</t>
    <rPh sb="0" eb="3">
      <t>ニホンゴ</t>
    </rPh>
    <rPh sb="4" eb="6">
      <t>チョウカイ</t>
    </rPh>
    <rPh sb="7" eb="9">
      <t>ドッカイ</t>
    </rPh>
    <phoneticPr fontId="2"/>
  </si>
  <si>
    <t>日本語ビジネス</t>
    <phoneticPr fontId="3"/>
  </si>
  <si>
    <t>日本企業の尊敬語・謙譲語・丁寧語を習得</t>
    <rPh sb="17" eb="19">
      <t>シュウトク</t>
    </rPh>
    <phoneticPr fontId="2"/>
  </si>
  <si>
    <t>英会話</t>
    <rPh sb="0" eb="3">
      <t>エイカイワ</t>
    </rPh>
    <phoneticPr fontId="2"/>
  </si>
  <si>
    <t>日常英会話を習得</t>
    <rPh sb="0" eb="2">
      <t>ニチジョウ</t>
    </rPh>
    <rPh sb="2" eb="5">
      <t>エイカイワ</t>
    </rPh>
    <rPh sb="6" eb="8">
      <t>シュウトク</t>
    </rPh>
    <phoneticPr fontId="2"/>
  </si>
  <si>
    <t>日本ビジネス研究クラブ
　日本企業研究/日本コンテスト研究(ETロボコン参加)</t>
    <rPh sb="0" eb="2">
      <t>ニホン</t>
    </rPh>
    <rPh sb="6" eb="8">
      <t>ケンキュウ</t>
    </rPh>
    <rPh sb="13" eb="15">
      <t>ニッポン</t>
    </rPh>
    <rPh sb="15" eb="17">
      <t>キギョウ</t>
    </rPh>
    <rPh sb="17" eb="19">
      <t>ケンキュウ</t>
    </rPh>
    <rPh sb="20" eb="22">
      <t>ニホン</t>
    </rPh>
    <rPh sb="27" eb="29">
      <t>ケンキュウ</t>
    </rPh>
    <rPh sb="36" eb="38">
      <t>サンカ</t>
    </rPh>
    <phoneticPr fontId="2"/>
  </si>
  <si>
    <t>教育指導</t>
    <rPh sb="0" eb="2">
      <t>キョウイク</t>
    </rPh>
    <rPh sb="2" eb="4">
      <t>シドウ</t>
    </rPh>
    <phoneticPr fontId="2"/>
  </si>
  <si>
    <t>　・学生個々の習熟度を管理する。</t>
    <rPh sb="2" eb="4">
      <t>ガクセイ</t>
    </rPh>
    <rPh sb="4" eb="6">
      <t>ココ</t>
    </rPh>
    <rPh sb="7" eb="9">
      <t>シュウジュク</t>
    </rPh>
    <rPh sb="9" eb="10">
      <t>ド</t>
    </rPh>
    <rPh sb="11" eb="13">
      <t>カンリ</t>
    </rPh>
    <phoneticPr fontId="2"/>
  </si>
  <si>
    <t>　・就職（キャリアプラン）は、課外で個別指導する。</t>
    <rPh sb="2" eb="4">
      <t>シュウショク</t>
    </rPh>
    <rPh sb="15" eb="17">
      <t>カガイ</t>
    </rPh>
    <rPh sb="18" eb="20">
      <t>コベツ</t>
    </rPh>
    <rPh sb="20" eb="22">
      <t>シドウ</t>
    </rPh>
    <phoneticPr fontId="2"/>
  </si>
  <si>
    <t>　・3年次に卒業研修旅行を行う。 （毎月\1,000積み立て＋クラブ活動費）</t>
    <rPh sb="3" eb="5">
      <t>ネンジ</t>
    </rPh>
    <rPh sb="6" eb="8">
      <t>ソツギョウ</t>
    </rPh>
    <rPh sb="8" eb="10">
      <t>ケンシュウ</t>
    </rPh>
    <rPh sb="10" eb="12">
      <t>リョコウ</t>
    </rPh>
    <rPh sb="13" eb="14">
      <t>オコナ</t>
    </rPh>
    <rPh sb="18" eb="20">
      <t>マイツキ</t>
    </rPh>
    <rPh sb="26" eb="27">
      <t>ツ</t>
    </rPh>
    <rPh sb="28" eb="29">
      <t>タ</t>
    </rPh>
    <rPh sb="34" eb="36">
      <t>カツドウ</t>
    </rPh>
    <rPh sb="36" eb="37">
      <t>ヒ</t>
    </rPh>
    <phoneticPr fontId="2"/>
  </si>
  <si>
    <t>生活指導</t>
    <rPh sb="0" eb="2">
      <t>セイカツ</t>
    </rPh>
    <rPh sb="2" eb="4">
      <t>シドウ</t>
    </rPh>
    <phoneticPr fontId="2"/>
  </si>
  <si>
    <t>　・学生個々の日本での生活環境を管理・指導する。</t>
    <rPh sb="2" eb="4">
      <t>ガクセイ</t>
    </rPh>
    <rPh sb="4" eb="6">
      <t>ココ</t>
    </rPh>
    <rPh sb="7" eb="9">
      <t>ニホン</t>
    </rPh>
    <rPh sb="11" eb="13">
      <t>セイカツ</t>
    </rPh>
    <rPh sb="13" eb="15">
      <t>カンキョウ</t>
    </rPh>
    <rPh sb="16" eb="18">
      <t>カンリ</t>
    </rPh>
    <rPh sb="19" eb="21">
      <t>シドウ</t>
    </rPh>
    <phoneticPr fontId="2"/>
  </si>
  <si>
    <t>　・アルバイト先の紹介（日本語会話が必須の仕事）</t>
    <rPh sb="7" eb="8">
      <t>サキ</t>
    </rPh>
    <rPh sb="9" eb="11">
      <t>ショウカイ</t>
    </rPh>
    <rPh sb="12" eb="15">
      <t>ニホンゴ</t>
    </rPh>
    <rPh sb="15" eb="17">
      <t>カイワ</t>
    </rPh>
    <rPh sb="18" eb="20">
      <t>ヒッス</t>
    </rPh>
    <rPh sb="21" eb="23">
      <t>シゴト</t>
    </rPh>
    <phoneticPr fontId="2"/>
  </si>
  <si>
    <t>　・生活指導面談を月1回行い、生徒指導要録に記録する。</t>
    <rPh sb="2" eb="4">
      <t>セイカツ</t>
    </rPh>
    <rPh sb="4" eb="6">
      <t>シドウ</t>
    </rPh>
    <rPh sb="6" eb="8">
      <t>メンダン</t>
    </rPh>
    <rPh sb="9" eb="10">
      <t>ツキ</t>
    </rPh>
    <rPh sb="11" eb="12">
      <t>カイ</t>
    </rPh>
    <rPh sb="12" eb="13">
      <t>オコナ</t>
    </rPh>
    <rPh sb="15" eb="17">
      <t>セイト</t>
    </rPh>
    <rPh sb="17" eb="19">
      <t>シドウ</t>
    </rPh>
    <rPh sb="19" eb="21">
      <t>ヨウロク</t>
    </rPh>
    <rPh sb="22" eb="24">
      <t>キロク</t>
    </rPh>
    <phoneticPr fontId="2"/>
  </si>
  <si>
    <t>対象学生</t>
    <rPh sb="0" eb="2">
      <t>タイショウ</t>
    </rPh>
    <rPh sb="2" eb="4">
      <t>ガクセイ</t>
    </rPh>
    <phoneticPr fontId="2"/>
  </si>
  <si>
    <t>　・ベトナム国籍者で就職を目指す者。 大学等への進学希望者は対象外。</t>
    <rPh sb="6" eb="8">
      <t>コクセキ</t>
    </rPh>
    <rPh sb="8" eb="9">
      <t>シャ</t>
    </rPh>
    <rPh sb="10" eb="12">
      <t>シュウショク</t>
    </rPh>
    <rPh sb="13" eb="15">
      <t>メザ</t>
    </rPh>
    <rPh sb="16" eb="17">
      <t>モノ</t>
    </rPh>
    <rPh sb="19" eb="21">
      <t>ダイガク</t>
    </rPh>
    <rPh sb="21" eb="22">
      <t>ナド</t>
    </rPh>
    <rPh sb="24" eb="26">
      <t>シンガク</t>
    </rPh>
    <rPh sb="26" eb="29">
      <t>キボウシャ</t>
    </rPh>
    <rPh sb="30" eb="33">
      <t>タイショウガイ</t>
    </rPh>
    <phoneticPr fontId="2"/>
  </si>
  <si>
    <t>　・意欲を持って取り組む者。（やる気を図ることを意図し、誓約書を提出させる。</t>
    <rPh sb="2" eb="4">
      <t>イヨク</t>
    </rPh>
    <rPh sb="5" eb="6">
      <t>モ</t>
    </rPh>
    <rPh sb="8" eb="9">
      <t>ト</t>
    </rPh>
    <rPh sb="10" eb="11">
      <t>ク</t>
    </rPh>
    <rPh sb="12" eb="13">
      <t>モノ</t>
    </rPh>
    <rPh sb="17" eb="18">
      <t>キ</t>
    </rPh>
    <rPh sb="19" eb="20">
      <t>ハカ</t>
    </rPh>
    <rPh sb="24" eb="26">
      <t>イト</t>
    </rPh>
    <rPh sb="28" eb="31">
      <t>セイヤクショ</t>
    </rPh>
    <rPh sb="32" eb="34">
      <t>テイシュツ</t>
    </rPh>
    <phoneticPr fontId="2"/>
  </si>
  <si>
    <t>別紙２　カリキュラム対比表（グローバルコース ３年課程）</t>
    <rPh sb="0" eb="2">
      <t>ベッシ</t>
    </rPh>
    <rPh sb="10" eb="12">
      <t>タイヒ</t>
    </rPh>
    <rPh sb="12" eb="13">
      <t>ヒョウ</t>
    </rPh>
    <rPh sb="24" eb="25">
      <t>ネン</t>
    </rPh>
    <rPh sb="25" eb="27">
      <t>カテイ</t>
    </rPh>
    <phoneticPr fontId="2"/>
  </si>
  <si>
    <t>CKGビジネスカレッジ</t>
    <phoneticPr fontId="2"/>
  </si>
  <si>
    <t>コンピュータ教育学院</t>
    <rPh sb="6" eb="8">
      <t>キョウイク</t>
    </rPh>
    <rPh sb="8" eb="10">
      <t>ガクイン</t>
    </rPh>
    <phoneticPr fontId="2"/>
  </si>
  <si>
    <t>キャリア形成学科</t>
    <rPh sb="4" eb="6">
      <t>ケイセイ</t>
    </rPh>
    <rPh sb="6" eb="8">
      <t>ガッカ</t>
    </rPh>
    <phoneticPr fontId="2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</si>
  <si>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2"/>
  </si>
  <si>
    <t>国際情報ビジネス学科</t>
    <rPh sb="0" eb="2">
      <t>コクサイ</t>
    </rPh>
    <rPh sb="2" eb="4">
      <t>ジョウホウ</t>
    </rPh>
    <rPh sb="8" eb="10">
      <t>ガッカ</t>
    </rPh>
    <phoneticPr fontId="2"/>
  </si>
  <si>
    <t>ITエンジニアコース</t>
    <phoneticPr fontId="2"/>
  </si>
  <si>
    <t>国際情報処理技術コース</t>
    <rPh sb="0" eb="2">
      <t>コクサイ</t>
    </rPh>
    <rPh sb="2" eb="4">
      <t>ジョウホウ</t>
    </rPh>
    <rPh sb="4" eb="6">
      <t>ショリ</t>
    </rPh>
    <rPh sb="6" eb="8">
      <t>ギジュツ</t>
    </rPh>
    <phoneticPr fontId="2"/>
  </si>
  <si>
    <t>情報ビジネスコース</t>
    <rPh sb="0" eb="2">
      <t>ジョウホウ</t>
    </rPh>
    <phoneticPr fontId="2"/>
  </si>
  <si>
    <t>大橋校舎</t>
    <rPh sb="0" eb="2">
      <t>オオハシ</t>
    </rPh>
    <rPh sb="2" eb="4">
      <t>コウシャ</t>
    </rPh>
    <phoneticPr fontId="2"/>
  </si>
  <si>
    <t>天神校舎</t>
    <rPh sb="0" eb="2">
      <t>テンジン</t>
    </rPh>
    <rPh sb="2" eb="4">
      <t>コウシャ</t>
    </rPh>
    <phoneticPr fontId="2"/>
  </si>
  <si>
    <t>専門技術：Webバックエンドエンジニア養成
日本語能力：N1取得（N2必須）</t>
    <rPh sb="0" eb="2">
      <t>センモン</t>
    </rPh>
    <rPh sb="2" eb="4">
      <t>ギジュツ</t>
    </rPh>
    <rPh sb="19" eb="21">
      <t>ヨウセイ</t>
    </rPh>
    <phoneticPr fontId="2"/>
  </si>
  <si>
    <t>専門技術：Webプログラマー育成
日本語能力：N2取得（N3必須）</t>
    <rPh sb="14" eb="16">
      <t>イクセイ</t>
    </rPh>
    <phoneticPr fontId="2"/>
  </si>
  <si>
    <t>専門技術：Webフロントエンジニア育成
日本語能力：N2取得（N3必須）</t>
    <rPh sb="17" eb="19">
      <t>イクセイ</t>
    </rPh>
    <rPh sb="20" eb="23">
      <t>ニホンゴ</t>
    </rPh>
    <rPh sb="23" eb="25">
      <t>ノウリョク</t>
    </rPh>
    <rPh sb="28" eb="30">
      <t>シュトク</t>
    </rPh>
    <rPh sb="33" eb="35">
      <t>ヒッス</t>
    </rPh>
    <phoneticPr fontId="2"/>
  </si>
  <si>
    <t>配当</t>
    <rPh sb="0" eb="2">
      <t>ハイトウ</t>
    </rPh>
    <phoneticPr fontId="2"/>
  </si>
  <si>
    <t>授業
時数</t>
    <rPh sb="0" eb="2">
      <t>ジュギョウ</t>
    </rPh>
    <rPh sb="3" eb="4">
      <t>ジ</t>
    </rPh>
    <rPh sb="4" eb="5">
      <t>スウ</t>
    </rPh>
    <phoneticPr fontId="3"/>
  </si>
  <si>
    <t>小計</t>
    <rPh sb="0" eb="2">
      <t>ショウケイ</t>
    </rPh>
    <phoneticPr fontId="2"/>
  </si>
  <si>
    <t>小計</t>
    <rPh sb="0" eb="2">
      <t>ショウケイ</t>
    </rPh>
    <phoneticPr fontId="3"/>
  </si>
  <si>
    <t>専門科目</t>
    <rPh sb="0" eb="2">
      <t>センモン</t>
    </rPh>
    <rPh sb="2" eb="4">
      <t>カモク</t>
    </rPh>
    <phoneticPr fontId="2"/>
  </si>
  <si>
    <t>IT基礎</t>
    <rPh sb="2" eb="4">
      <t>キソ</t>
    </rPh>
    <phoneticPr fontId="2"/>
  </si>
  <si>
    <t>OS(Windows)、基本アプリケーション（Office：Word/Excel）の操作を習得する。</t>
    <phoneticPr fontId="2"/>
  </si>
  <si>
    <t>1
前</t>
    <rPh sb="2" eb="3">
      <t>ゼン</t>
    </rPh>
    <phoneticPr fontId="2"/>
  </si>
  <si>
    <t>情報概論</t>
    <phoneticPr fontId="3"/>
  </si>
  <si>
    <t>IT基礎知識を習得する。
※交流授業：一般3年生が補助講師（マンツーマン）につく。</t>
    <phoneticPr fontId="3"/>
  </si>
  <si>
    <t>1
後</t>
    <rPh sb="2" eb="3">
      <t>アト</t>
    </rPh>
    <phoneticPr fontId="2"/>
  </si>
  <si>
    <t>2
通</t>
    <rPh sb="2" eb="3">
      <t>ツウ</t>
    </rPh>
    <phoneticPr fontId="2"/>
  </si>
  <si>
    <t>情報モラル</t>
    <rPh sb="0" eb="2">
      <t>ジョウホウ</t>
    </rPh>
    <phoneticPr fontId="2"/>
  </si>
  <si>
    <t>1
通</t>
    <rPh sb="2" eb="3">
      <t>ツウ</t>
    </rPh>
    <phoneticPr fontId="2"/>
  </si>
  <si>
    <t>1
後</t>
  </si>
  <si>
    <t>開発技術</t>
    <rPh sb="0" eb="2">
      <t>カイハツ</t>
    </rPh>
    <rPh sb="2" eb="4">
      <t>ギジュツ</t>
    </rPh>
    <phoneticPr fontId="2"/>
  </si>
  <si>
    <t>JavaScript</t>
    <phoneticPr fontId="3"/>
  </si>
  <si>
    <t>JavaScript記法を学び、DOM操作による動的なWebページの作成手法を習得する。</t>
    <phoneticPr fontId="3"/>
  </si>
  <si>
    <t>JavaScript</t>
    <phoneticPr fontId="2"/>
  </si>
  <si>
    <t>2
前</t>
    <rPh sb="2" eb="3">
      <t>ゼン</t>
    </rPh>
    <phoneticPr fontId="3"/>
  </si>
  <si>
    <t>JQuery</t>
    <phoneticPr fontId="3"/>
  </si>
  <si>
    <t>JQueryを使用し、効率的な動的Webページの開発手法を習得する。</t>
    <phoneticPr fontId="3"/>
  </si>
  <si>
    <t>2
後</t>
    <rPh sb="2" eb="3">
      <t>ゴ</t>
    </rPh>
    <phoneticPr fontId="2"/>
  </si>
  <si>
    <t>2
後</t>
    <phoneticPr fontId="3"/>
  </si>
  <si>
    <t>JAVAⅠ</t>
    <phoneticPr fontId="2"/>
  </si>
  <si>
    <t>1
後</t>
    <rPh sb="2" eb="3">
      <t>ゴ</t>
    </rPh>
    <phoneticPr fontId="2"/>
  </si>
  <si>
    <t>JAVA Ⅲ</t>
    <phoneticPr fontId="2"/>
  </si>
  <si>
    <t>2
前</t>
    <rPh sb="2" eb="3">
      <t>ゼン</t>
    </rPh>
    <phoneticPr fontId="2"/>
  </si>
  <si>
    <t>フレームワークを利用したJAVA開発の習得</t>
    <phoneticPr fontId="3"/>
  </si>
  <si>
    <t>3
前</t>
    <rPh sb="2" eb="3">
      <t>マエ</t>
    </rPh>
    <phoneticPr fontId="2"/>
  </si>
  <si>
    <t>3
通</t>
    <rPh sb="2" eb="3">
      <t>ツウ</t>
    </rPh>
    <phoneticPr fontId="2"/>
  </si>
  <si>
    <t>C#</t>
    <phoneticPr fontId="2"/>
  </si>
  <si>
    <t>C#プログラミング技術</t>
    <rPh sb="9" eb="11">
      <t>ギジュツ</t>
    </rPh>
    <phoneticPr fontId="2"/>
  </si>
  <si>
    <t>技術要素</t>
    <rPh sb="0" eb="2">
      <t>ギジュツ</t>
    </rPh>
    <rPh sb="2" eb="4">
      <t>ヨウソ</t>
    </rPh>
    <phoneticPr fontId="2"/>
  </si>
  <si>
    <t>インターネットの構成や、TCP/IPについて学ぶ。</t>
    <phoneticPr fontId="2"/>
  </si>
  <si>
    <t>2
前</t>
    <rPh sb="2" eb="3">
      <t>マエ</t>
    </rPh>
    <phoneticPr fontId="2"/>
  </si>
  <si>
    <t>データベース操作の基本(SQL言語)を習得する。</t>
    <phoneticPr fontId="3"/>
  </si>
  <si>
    <t>2
通</t>
  </si>
  <si>
    <t>LINUX演習</t>
    <rPh sb="5" eb="7">
      <t>エンシュウ</t>
    </rPh>
    <phoneticPr fontId="2"/>
  </si>
  <si>
    <t>LINUX基本操作（コマンド）、サーバ構築手法を習得する。</t>
    <rPh sb="5" eb="7">
      <t>キホン</t>
    </rPh>
    <rPh sb="7" eb="9">
      <t>ソウサ</t>
    </rPh>
    <rPh sb="19" eb="21">
      <t>コウチク</t>
    </rPh>
    <rPh sb="21" eb="23">
      <t>シュホウ</t>
    </rPh>
    <rPh sb="24" eb="26">
      <t>シュウトク</t>
    </rPh>
    <phoneticPr fontId="2"/>
  </si>
  <si>
    <t>Webデザイン</t>
    <phoneticPr fontId="2"/>
  </si>
  <si>
    <t>Web制作技術(CMS)</t>
    <rPh sb="3" eb="5">
      <t>セイサク</t>
    </rPh>
    <rPh sb="5" eb="7">
      <t>ギジュツ</t>
    </rPh>
    <phoneticPr fontId="13"/>
  </si>
  <si>
    <t>3
通</t>
    <rPh sb="2" eb="3">
      <t>ツウ</t>
    </rPh>
    <phoneticPr fontId="3"/>
  </si>
  <si>
    <t>画像作成(Illustrator)</t>
  </si>
  <si>
    <t>3
前</t>
    <rPh sb="2" eb="3">
      <t>マエ</t>
    </rPh>
    <phoneticPr fontId="3"/>
  </si>
  <si>
    <t>画像編集(Photoshop)</t>
  </si>
  <si>
    <t>CAD</t>
  </si>
  <si>
    <t>総合技術</t>
    <rPh sb="0" eb="2">
      <t>ソウゴウ</t>
    </rPh>
    <rPh sb="2" eb="4">
      <t>ギジュツ</t>
    </rPh>
    <phoneticPr fontId="2"/>
  </si>
  <si>
    <t>ETロボコン大会出場</t>
    <rPh sb="6" eb="8">
      <t>タイカイ</t>
    </rPh>
    <rPh sb="8" eb="10">
      <t>シュツジョウ</t>
    </rPh>
    <phoneticPr fontId="2"/>
  </si>
  <si>
    <t>3
前</t>
    <rPh sb="2" eb="3">
      <t>ゼン</t>
    </rPh>
    <phoneticPr fontId="2"/>
  </si>
  <si>
    <t>Webアルバム制作</t>
    <phoneticPr fontId="3"/>
  </si>
  <si>
    <t>3
後</t>
    <rPh sb="2" eb="3">
      <t>ゴ</t>
    </rPh>
    <phoneticPr fontId="2"/>
  </si>
  <si>
    <t>ライセンス</t>
    <phoneticPr fontId="2"/>
  </si>
  <si>
    <t>一般科目</t>
    <rPh sb="0" eb="2">
      <t>イッパン</t>
    </rPh>
    <rPh sb="2" eb="4">
      <t>カモク</t>
    </rPh>
    <phoneticPr fontId="2"/>
  </si>
  <si>
    <t>言語
(日本語)</t>
    <rPh sb="0" eb="2">
      <t>ゲンゴ</t>
    </rPh>
    <rPh sb="4" eb="7">
      <t>ニホンゴ</t>
    </rPh>
    <phoneticPr fontId="2"/>
  </si>
  <si>
    <t>目標資格 ： 日本語能力試験（N2）
　①日本語N3応用力強化 4月～6月
　②日本語能力試験 7月 N3全員合格
　③日本語N2実践力強化 7月～11月
　④日本語能力試験 12月 N2受験</t>
    <rPh sb="0" eb="2">
      <t>モクヒョウ</t>
    </rPh>
    <rPh sb="2" eb="4">
      <t>シカク</t>
    </rPh>
    <rPh sb="7" eb="10">
      <t>ニホンゴ</t>
    </rPh>
    <rPh sb="10" eb="12">
      <t>ノウリョク</t>
    </rPh>
    <rPh sb="12" eb="14">
      <t>シケン</t>
    </rPh>
    <rPh sb="21" eb="24">
      <t>ニホンゴ</t>
    </rPh>
    <rPh sb="26" eb="29">
      <t>オウヨウリョク</t>
    </rPh>
    <rPh sb="29" eb="31">
      <t>キョウカ</t>
    </rPh>
    <rPh sb="33" eb="34">
      <t>ガツ</t>
    </rPh>
    <rPh sb="36" eb="37">
      <t>ガツ</t>
    </rPh>
    <rPh sb="40" eb="43">
      <t>ニホンゴ</t>
    </rPh>
    <rPh sb="43" eb="45">
      <t>ノウリョク</t>
    </rPh>
    <rPh sb="45" eb="47">
      <t>シケン</t>
    </rPh>
    <rPh sb="49" eb="50">
      <t>ガツ</t>
    </rPh>
    <rPh sb="53" eb="55">
      <t>ゼンイン</t>
    </rPh>
    <rPh sb="55" eb="57">
      <t>ゴウカク</t>
    </rPh>
    <rPh sb="60" eb="63">
      <t>ニホンゴ</t>
    </rPh>
    <rPh sb="65" eb="67">
      <t>ジッセン</t>
    </rPh>
    <rPh sb="67" eb="68">
      <t>リョク</t>
    </rPh>
    <rPh sb="68" eb="70">
      <t>キョウカ</t>
    </rPh>
    <rPh sb="72" eb="73">
      <t>ガツ</t>
    </rPh>
    <rPh sb="76" eb="77">
      <t>ガツ</t>
    </rPh>
    <rPh sb="80" eb="83">
      <t>ニホンゴ</t>
    </rPh>
    <rPh sb="83" eb="85">
      <t>ノウリョク</t>
    </rPh>
    <rPh sb="85" eb="87">
      <t>シケン</t>
    </rPh>
    <rPh sb="90" eb="91">
      <t>ガツ</t>
    </rPh>
    <rPh sb="94" eb="96">
      <t>ジュケン</t>
    </rPh>
    <phoneticPr fontId="2"/>
  </si>
  <si>
    <t>漢字Ⅰ</t>
    <phoneticPr fontId="2"/>
  </si>
  <si>
    <t>目標資格 ： 日本語能力試験（N1・N2）
　①日本語実N2践力強化、Ｎ１基礎強化 4月～6月
　②日本語能力試験 7月 N1・N2受験
　③日本語実N2践力強化、Ｎ１基礎強化 7月～11月
　④日本語能力試験 12月 N1・N2受験
　※N2未取得者はN2取得必達！</t>
    <phoneticPr fontId="2"/>
  </si>
  <si>
    <t>漢字Ⅰ</t>
  </si>
  <si>
    <t>日本語文法（Ｎ２）</t>
    <rPh sb="0" eb="3">
      <t>ニホンゴ</t>
    </rPh>
    <rPh sb="3" eb="5">
      <t>ブンポウ</t>
    </rPh>
    <phoneticPr fontId="2"/>
  </si>
  <si>
    <t>目標資格 ： 日本語能力試験（N1）
　①日本語Ｎ１応用強化 4月～6月
　②日本語能力試験 7月 N1受験
　③日本語Ｎ１応用強化 7月～11月
　④日本語能力試験 12月 N1受験</t>
    <phoneticPr fontId="3"/>
  </si>
  <si>
    <t>日本語ビジネス</t>
  </si>
  <si>
    <t>漢字Ⅱ</t>
  </si>
  <si>
    <t>言語
(英語)</t>
    <rPh sb="0" eb="2">
      <t>ゲンゴ</t>
    </rPh>
    <rPh sb="4" eb="6">
      <t>エイゴ</t>
    </rPh>
    <phoneticPr fontId="2"/>
  </si>
  <si>
    <t>ビジネス</t>
    <phoneticPr fontId="2"/>
  </si>
  <si>
    <t>キャリアプラン</t>
    <phoneticPr fontId="2"/>
  </si>
  <si>
    <t>個別指導</t>
    <rPh sb="0" eb="2">
      <t>コベツ</t>
    </rPh>
    <rPh sb="2" eb="4">
      <t>シドウ</t>
    </rPh>
    <phoneticPr fontId="2"/>
  </si>
  <si>
    <t>3
通</t>
    <phoneticPr fontId="2"/>
  </si>
  <si>
    <t>個別指導</t>
    <phoneticPr fontId="2"/>
  </si>
  <si>
    <t>クラブ活動Ⅰ</t>
    <rPh sb="3" eb="5">
      <t>カツドウ</t>
    </rPh>
    <phoneticPr fontId="2"/>
  </si>
  <si>
    <t>日本ビジネス研究クラブ
　日本文化・歴史研究
　日本企業研究
　日本コンテスト研究（ETロボコン参加）</t>
    <rPh sb="0" eb="2">
      <t>ニホン</t>
    </rPh>
    <rPh sb="6" eb="8">
      <t>ケンキュウ</t>
    </rPh>
    <rPh sb="13" eb="15">
      <t>ニホン</t>
    </rPh>
    <rPh sb="15" eb="17">
      <t>ブンカ</t>
    </rPh>
    <rPh sb="18" eb="20">
      <t>レキシ</t>
    </rPh>
    <rPh sb="20" eb="22">
      <t>ケンキュウ</t>
    </rPh>
    <rPh sb="24" eb="26">
      <t>ニホン</t>
    </rPh>
    <rPh sb="26" eb="28">
      <t>キギョウ</t>
    </rPh>
    <rPh sb="28" eb="30">
      <t>ケンキュウ</t>
    </rPh>
    <rPh sb="32" eb="34">
      <t>ニホン</t>
    </rPh>
    <rPh sb="39" eb="41">
      <t>ケンキュウ</t>
    </rPh>
    <rPh sb="48" eb="50">
      <t>サンカ</t>
    </rPh>
    <phoneticPr fontId="2"/>
  </si>
  <si>
    <t>クラブ活動Ⅱ</t>
    <rPh sb="3" eb="5">
      <t>カツドウ</t>
    </rPh>
    <phoneticPr fontId="2"/>
  </si>
  <si>
    <t>2
通</t>
    <rPh sb="2" eb="3">
      <t>ツウ</t>
    </rPh>
    <phoneticPr fontId="3"/>
  </si>
  <si>
    <t>クラブ活動Ⅲ</t>
    <rPh sb="3" eb="5">
      <t>カツドウ</t>
    </rPh>
    <phoneticPr fontId="2"/>
  </si>
  <si>
    <t>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</si>
</sst>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trike/>
      <sz val="11"/>
      <name val="ＭＳ Ｐ明朝"/>
      <family val="1"/>
      <charset val="128"/>
    </font>
    <font>
      <b/>
      <sz val="18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medium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/>
      <top/>
      <bottom/>
      <diagonal style="medium">
        <color auto="1"/>
      </diagonal>
    </border>
    <border diagonalDown="1">
      <left/>
      <right style="medium">
        <color auto="1"/>
      </right>
      <top/>
      <bottom/>
      <diagonal style="medium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/>
      <top/>
      <bottom style="medium">
        <color auto="1"/>
      </bottom>
      <diagonal style="medium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indexed="64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</cellStyleXfs>
  <cellXfs count="452">
    <xf numFmtId="0" fontId="0" fillId="0" borderId="0" xfId="0">
      <alignment vertical="center"/>
    </xf>
    <xf numFmtId="0" fontId="5" fillId="0" borderId="8" xfId="1" applyFont="1" applyFill="1" applyBorder="1" applyAlignment="1">
      <alignment shrinkToFit="1"/>
    </xf>
    <xf numFmtId="0" fontId="5" fillId="0" borderId="9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9" xfId="1" applyFont="1" applyFill="1" applyBorder="1"/>
    <xf numFmtId="0" fontId="5" fillId="0" borderId="11" xfId="1" applyFont="1" applyFill="1" applyBorder="1" applyAlignment="1">
      <alignment shrinkToFit="1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/>
    <xf numFmtId="0" fontId="5" fillId="0" borderId="12" xfId="1" applyFont="1" applyFill="1" applyBorder="1"/>
    <xf numFmtId="0" fontId="5" fillId="0" borderId="14" xfId="1" applyFont="1" applyFill="1" applyBorder="1" applyAlignment="1">
      <alignment shrinkToFit="1"/>
    </xf>
    <xf numFmtId="0" fontId="5" fillId="0" borderId="15" xfId="1" applyFont="1" applyFill="1" applyBorder="1" applyAlignment="1">
      <alignment horizontal="center"/>
    </xf>
    <xf numFmtId="0" fontId="5" fillId="0" borderId="16" xfId="1" applyFont="1" applyFill="1" applyBorder="1" applyAlignment="1">
      <alignment shrinkToFit="1"/>
    </xf>
    <xf numFmtId="0" fontId="5" fillId="0" borderId="17" xfId="1" applyFont="1" applyFill="1" applyBorder="1" applyAlignment="1">
      <alignment horizontal="center"/>
    </xf>
    <xf numFmtId="0" fontId="5" fillId="0" borderId="18" xfId="1" applyFont="1" applyFill="1" applyBorder="1"/>
    <xf numFmtId="0" fontId="5" fillId="0" borderId="17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5" fillId="0" borderId="20" xfId="1" applyFont="1" applyFill="1" applyBorder="1" applyAlignment="1">
      <alignment horizontal="center"/>
    </xf>
    <xf numFmtId="0" fontId="5" fillId="0" borderId="19" xfId="1" applyFont="1" applyFill="1" applyBorder="1"/>
    <xf numFmtId="0" fontId="5" fillId="0" borderId="20" xfId="1" applyFont="1" applyFill="1" applyBorder="1"/>
    <xf numFmtId="0" fontId="5" fillId="0" borderId="9" xfId="1" applyFont="1" applyFill="1" applyBorder="1" applyAlignment="1">
      <alignment shrinkToFit="1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/>
    <xf numFmtId="0" fontId="5" fillId="0" borderId="2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2" xfId="1" applyFont="1" applyFill="1" applyBorder="1"/>
    <xf numFmtId="0" fontId="5" fillId="0" borderId="21" xfId="1" applyFont="1" applyFill="1" applyBorder="1"/>
    <xf numFmtId="0" fontId="5" fillId="0" borderId="23" xfId="1" applyFont="1" applyFill="1" applyBorder="1" applyAlignment="1">
      <alignment horizontal="center"/>
    </xf>
    <xf numFmtId="0" fontId="5" fillId="0" borderId="15" xfId="1" applyFont="1" applyFill="1" applyBorder="1"/>
    <xf numFmtId="0" fontId="5" fillId="0" borderId="4" xfId="1" applyFont="1" applyFill="1" applyBorder="1"/>
    <xf numFmtId="0" fontId="5" fillId="0" borderId="4" xfId="1" applyFont="1" applyFill="1" applyBorder="1" applyAlignment="1">
      <alignment horizontal="center"/>
    </xf>
    <xf numFmtId="0" fontId="5" fillId="0" borderId="0" xfId="1" applyFont="1" applyFill="1" applyBorder="1"/>
    <xf numFmtId="0" fontId="5" fillId="0" borderId="24" xfId="1" applyFont="1" applyFill="1" applyBorder="1" applyAlignment="1">
      <alignment horizontal="center"/>
    </xf>
    <xf numFmtId="0" fontId="5" fillId="0" borderId="24" xfId="1" applyFont="1" applyFill="1" applyBorder="1"/>
    <xf numFmtId="0" fontId="5" fillId="0" borderId="5" xfId="1" applyFont="1" applyFill="1" applyBorder="1"/>
    <xf numFmtId="0" fontId="5" fillId="0" borderId="6" xfId="1" applyFont="1" applyFill="1" applyBorder="1"/>
    <xf numFmtId="0" fontId="5" fillId="0" borderId="6" xfId="1" applyFont="1" applyFill="1" applyBorder="1" applyAlignment="1">
      <alignment horizontal="center"/>
    </xf>
    <xf numFmtId="0" fontId="5" fillId="0" borderId="26" xfId="1" applyFont="1" applyFill="1" applyBorder="1"/>
    <xf numFmtId="0" fontId="5" fillId="0" borderId="26" xfId="1" applyFont="1" applyFill="1" applyBorder="1" applyAlignment="1">
      <alignment horizontal="center"/>
    </xf>
    <xf numFmtId="0" fontId="5" fillId="0" borderId="29" xfId="1" applyFont="1" applyFill="1" applyBorder="1" applyAlignment="1">
      <alignment horizontal="center"/>
    </xf>
    <xf numFmtId="0" fontId="5" fillId="0" borderId="34" xfId="1" applyFont="1" applyFill="1" applyBorder="1" applyAlignment="1">
      <alignment horizontal="center"/>
    </xf>
    <xf numFmtId="0" fontId="5" fillId="0" borderId="39" xfId="1" applyFont="1" applyFill="1" applyBorder="1" applyAlignment="1">
      <alignment horizontal="center"/>
    </xf>
    <xf numFmtId="0" fontId="5" fillId="0" borderId="25" xfId="1" applyFont="1" applyFill="1" applyBorder="1" applyAlignment="1">
      <alignment horizontal="center" shrinkToFi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shrinkToFit="1"/>
    </xf>
    <xf numFmtId="0" fontId="9" fillId="0" borderId="15" xfId="1" applyFont="1" applyFill="1" applyBorder="1"/>
    <xf numFmtId="0" fontId="1" fillId="0" borderId="5" xfId="1" applyFont="1" applyFill="1" applyBorder="1" applyAlignment="1">
      <alignment horizontal="center" vertical="center" wrapText="1"/>
    </xf>
    <xf numFmtId="0" fontId="1" fillId="0" borderId="0" xfId="1" applyFont="1" applyFill="1"/>
    <xf numFmtId="0" fontId="1" fillId="0" borderId="0" xfId="1" applyFont="1" applyFill="1" applyAlignment="1">
      <alignment shrinkToFit="1"/>
    </xf>
    <xf numFmtId="0" fontId="10" fillId="0" borderId="0" xfId="0" applyFont="1" applyFill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shrinkToFit="1"/>
    </xf>
    <xf numFmtId="0" fontId="7" fillId="0" borderId="26" xfId="1" applyFont="1" applyFill="1" applyBorder="1" applyAlignment="1">
      <alignment horizontal="center" vertical="center" textRotation="255" wrapText="1"/>
    </xf>
    <xf numFmtId="0" fontId="5" fillId="0" borderId="26" xfId="1" applyFont="1" applyFill="1" applyBorder="1" applyAlignment="1">
      <alignment horizontal="center" shrinkToFit="1"/>
    </xf>
    <xf numFmtId="0" fontId="1" fillId="0" borderId="20" xfId="1" applyFont="1" applyFill="1" applyBorder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Border="1" applyAlignment="1">
      <alignment horizontal="left" vertical="top" shrinkToFit="1"/>
    </xf>
    <xf numFmtId="0" fontId="1" fillId="0" borderId="0" xfId="1" applyFont="1" applyFill="1" applyBorder="1" applyAlignment="1">
      <alignment horizontal="left" vertical="top"/>
    </xf>
    <xf numFmtId="0" fontId="1" fillId="0" borderId="0" xfId="1" applyFont="1" applyFill="1" applyBorder="1" applyAlignment="1"/>
    <xf numFmtId="176" fontId="1" fillId="0" borderId="30" xfId="1" applyNumberFormat="1" applyFont="1" applyFill="1" applyBorder="1"/>
    <xf numFmtId="9" fontId="1" fillId="0" borderId="31" xfId="1" applyNumberFormat="1" applyFont="1" applyFill="1" applyBorder="1"/>
    <xf numFmtId="176" fontId="1" fillId="0" borderId="32" xfId="1" applyNumberFormat="1" applyFont="1" applyFill="1" applyBorder="1"/>
    <xf numFmtId="9" fontId="1" fillId="0" borderId="33" xfId="1" applyNumberFormat="1" applyFont="1" applyFill="1" applyBorder="1"/>
    <xf numFmtId="176" fontId="1" fillId="0" borderId="29" xfId="1" applyNumberFormat="1" applyFont="1" applyFill="1" applyBorder="1"/>
    <xf numFmtId="176" fontId="1" fillId="0" borderId="35" xfId="1" applyNumberFormat="1" applyFont="1" applyFill="1" applyBorder="1"/>
    <xf numFmtId="9" fontId="1" fillId="0" borderId="36" xfId="1" applyNumberFormat="1" applyFont="1" applyFill="1" applyBorder="1"/>
    <xf numFmtId="176" fontId="1" fillId="0" borderId="37" xfId="1" applyNumberFormat="1" applyFont="1" applyFill="1" applyBorder="1"/>
    <xf numFmtId="9" fontId="1" fillId="0" borderId="38" xfId="1" applyNumberFormat="1" applyFont="1" applyFill="1" applyBorder="1"/>
    <xf numFmtId="176" fontId="1" fillId="0" borderId="34" xfId="1" applyNumberFormat="1" applyFont="1" applyFill="1" applyBorder="1"/>
    <xf numFmtId="176" fontId="1" fillId="0" borderId="40" xfId="1" applyNumberFormat="1" applyFont="1" applyFill="1" applyBorder="1"/>
    <xf numFmtId="9" fontId="1" fillId="0" borderId="41" xfId="1" applyNumberFormat="1" applyFont="1" applyFill="1" applyBorder="1"/>
    <xf numFmtId="176" fontId="1" fillId="0" borderId="42" xfId="1" applyNumberFormat="1" applyFont="1" applyFill="1" applyBorder="1"/>
    <xf numFmtId="9" fontId="1" fillId="0" borderId="43" xfId="1" applyNumberFormat="1" applyFont="1" applyFill="1" applyBorder="1"/>
    <xf numFmtId="176" fontId="1" fillId="0" borderId="39" xfId="1" applyNumberFormat="1" applyFont="1" applyFill="1" applyBorder="1"/>
    <xf numFmtId="0" fontId="5" fillId="2" borderId="14" xfId="1" applyFont="1" applyFill="1" applyBorder="1" applyAlignment="1">
      <alignment shrinkToFit="1"/>
    </xf>
    <xf numFmtId="0" fontId="5" fillId="2" borderId="12" xfId="1" applyFont="1" applyFill="1" applyBorder="1" applyAlignment="1">
      <alignment horizontal="center"/>
    </xf>
    <xf numFmtId="0" fontId="5" fillId="2" borderId="12" xfId="1" applyFont="1" applyFill="1" applyBorder="1"/>
    <xf numFmtId="0" fontId="5" fillId="2" borderId="15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5" fillId="2" borderId="15" xfId="1" applyFont="1" applyFill="1" applyBorder="1"/>
    <xf numFmtId="0" fontId="5" fillId="2" borderId="12" xfId="1" applyFont="1" applyFill="1" applyBorder="1" applyAlignment="1">
      <alignment shrinkToFit="1"/>
    </xf>
    <xf numFmtId="0" fontId="5" fillId="2" borderId="22" xfId="1" applyFont="1" applyFill="1" applyBorder="1" applyAlignment="1">
      <alignment shrinkToFit="1"/>
    </xf>
    <xf numFmtId="0" fontId="5" fillId="0" borderId="12" xfId="1" applyFont="1" applyFill="1" applyBorder="1" applyAlignment="1">
      <alignment vertical="center"/>
    </xf>
    <xf numFmtId="0" fontId="5" fillId="3" borderId="11" xfId="1" applyFont="1" applyFill="1" applyBorder="1" applyAlignment="1">
      <alignment shrinkToFit="1"/>
    </xf>
    <xf numFmtId="0" fontId="5" fillId="3" borderId="12" xfId="1" applyFont="1" applyFill="1" applyBorder="1" applyAlignment="1">
      <alignment horizontal="center"/>
    </xf>
    <xf numFmtId="0" fontId="5" fillId="3" borderId="12" xfId="1" applyFont="1" applyFill="1" applyBorder="1"/>
    <xf numFmtId="0" fontId="5" fillId="3" borderId="15" xfId="1" applyFont="1" applyFill="1" applyBorder="1" applyAlignment="1">
      <alignment horizontal="center"/>
    </xf>
    <xf numFmtId="0" fontId="5" fillId="3" borderId="15" xfId="1" applyFont="1" applyFill="1" applyBorder="1"/>
    <xf numFmtId="0" fontId="5" fillId="0" borderId="1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textRotation="255" wrapText="1"/>
    </xf>
    <xf numFmtId="0" fontId="6" fillId="0" borderId="5" xfId="1" applyFont="1" applyFill="1" applyBorder="1" applyAlignment="1">
      <alignment horizontal="center" vertical="center" textRotation="255" wrapText="1"/>
    </xf>
    <xf numFmtId="0" fontId="5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shrinkToFit="1"/>
    </xf>
    <xf numFmtId="0" fontId="1" fillId="0" borderId="6" xfId="1" applyFont="1" applyFill="1" applyBorder="1" applyAlignment="1">
      <alignment horizontal="center" vertical="center" shrinkToFit="1"/>
    </xf>
    <xf numFmtId="0" fontId="1" fillId="0" borderId="19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1" fillId="0" borderId="28" xfId="1" applyFont="1" applyFill="1" applyBorder="1" applyAlignment="1">
      <alignment horizontal="center"/>
    </xf>
    <xf numFmtId="0" fontId="1" fillId="0" borderId="4" xfId="1" applyFont="1" applyFill="1" applyBorder="1" applyAlignment="1"/>
    <xf numFmtId="0" fontId="6" fillId="0" borderId="1" xfId="1" applyFont="1" applyFill="1" applyBorder="1" applyAlignment="1">
      <alignment horizontal="center" vertical="center" textRotation="255" wrapText="1"/>
    </xf>
    <xf numFmtId="0" fontId="1" fillId="0" borderId="3" xfId="1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4" xfId="0" applyFont="1" applyFill="1" applyBorder="1" applyAlignment="1"/>
    <xf numFmtId="0" fontId="11" fillId="0" borderId="7" xfId="0" applyFont="1" applyFill="1" applyBorder="1" applyAlignment="1">
      <alignment horizontal="center" vertical="center" textRotation="255" wrapText="1"/>
    </xf>
    <xf numFmtId="0" fontId="11" fillId="0" borderId="5" xfId="0" applyFont="1" applyFill="1" applyBorder="1" applyAlignment="1">
      <alignment horizontal="center" vertical="center" textRotation="255" wrapText="1"/>
    </xf>
    <xf numFmtId="0" fontId="5" fillId="0" borderId="0" xfId="2" applyFont="1"/>
    <xf numFmtId="0" fontId="5" fillId="0" borderId="0" xfId="2" applyFont="1" applyAlignment="1">
      <alignment shrinkToFit="1"/>
    </xf>
    <xf numFmtId="0" fontId="5" fillId="0" borderId="0" xfId="2" applyFont="1" applyAlignment="1">
      <alignment horizontal="center"/>
    </xf>
    <xf numFmtId="0" fontId="14" fillId="0" borderId="0" xfId="3" applyFo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shrinkToFi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shrinkToFi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textRotation="255" wrapText="1"/>
    </xf>
    <xf numFmtId="0" fontId="5" fillId="0" borderId="8" xfId="2" applyFont="1" applyFill="1" applyBorder="1" applyAlignment="1">
      <alignment horizontal="center" vertical="center" shrinkToFit="1"/>
    </xf>
    <xf numFmtId="0" fontId="5" fillId="0" borderId="9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left" vertical="top" wrapText="1"/>
    </xf>
    <xf numFmtId="0" fontId="5" fillId="0" borderId="14" xfId="2" applyFont="1" applyFill="1" applyBorder="1" applyAlignment="1">
      <alignment horizontal="center" vertical="center" shrinkToFit="1"/>
    </xf>
    <xf numFmtId="0" fontId="5" fillId="0" borderId="22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center" vertical="center" shrinkToFit="1"/>
    </xf>
    <xf numFmtId="0" fontId="5" fillId="0" borderId="12" xfId="2" applyFont="1" applyFill="1" applyBorder="1" applyAlignment="1">
      <alignment horizontal="left" vertical="top"/>
    </xf>
    <xf numFmtId="0" fontId="5" fillId="0" borderId="12" xfId="2" applyFont="1" applyFill="1" applyBorder="1" applyAlignment="1">
      <alignment horizontal="left" vertical="top" wrapText="1"/>
    </xf>
    <xf numFmtId="0" fontId="5" fillId="0" borderId="15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top" wrapText="1"/>
    </xf>
    <xf numFmtId="0" fontId="5" fillId="0" borderId="45" xfId="2" applyFont="1" applyFill="1" applyBorder="1" applyAlignment="1">
      <alignment horizontal="center" vertical="center" shrinkToFit="1"/>
    </xf>
    <xf numFmtId="0" fontId="5" fillId="0" borderId="46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/>
    </xf>
    <xf numFmtId="0" fontId="5" fillId="0" borderId="34" xfId="3" applyFont="1" applyFill="1" applyBorder="1" applyAlignment="1">
      <alignment horizontal="left" vertical="top"/>
    </xf>
    <xf numFmtId="0" fontId="5" fillId="0" borderId="47" xfId="3" applyFont="1" applyFill="1" applyBorder="1" applyAlignment="1">
      <alignment horizontal="left" vertical="top"/>
    </xf>
    <xf numFmtId="0" fontId="5" fillId="0" borderId="16" xfId="2" applyFont="1" applyFill="1" applyBorder="1" applyAlignment="1">
      <alignment horizontal="center" vertical="center" shrinkToFit="1"/>
    </xf>
    <xf numFmtId="0" fontId="5" fillId="0" borderId="17" xfId="2" applyFont="1" applyFill="1" applyBorder="1" applyAlignment="1">
      <alignment horizontal="center" vertical="center"/>
    </xf>
    <xf numFmtId="0" fontId="5" fillId="0" borderId="17" xfId="3" applyFont="1" applyFill="1" applyBorder="1" applyAlignment="1">
      <alignment horizontal="left" vertical="top" wrapText="1"/>
    </xf>
    <xf numFmtId="0" fontId="16" fillId="0" borderId="5" xfId="2" applyFont="1" applyBorder="1" applyAlignment="1">
      <alignment horizontal="center" vertical="center" textRotation="255" wrapText="1"/>
    </xf>
    <xf numFmtId="0" fontId="5" fillId="0" borderId="19" xfId="2" applyFont="1" applyFill="1" applyBorder="1" applyAlignment="1">
      <alignment horizontal="center" vertical="center" shrinkToFit="1"/>
    </xf>
    <xf numFmtId="0" fontId="5" fillId="0" borderId="20" xfId="2" applyFont="1" applyFill="1" applyBorder="1" applyAlignment="1">
      <alignment horizontal="center" vertical="center"/>
    </xf>
    <xf numFmtId="0" fontId="5" fillId="0" borderId="19" xfId="2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center"/>
    </xf>
    <xf numFmtId="0" fontId="16" fillId="0" borderId="1" xfId="2" applyFont="1" applyBorder="1" applyAlignment="1">
      <alignment horizontal="center" vertical="center" textRotation="255" wrapText="1"/>
    </xf>
    <xf numFmtId="0" fontId="5" fillId="0" borderId="21" xfId="2" applyFont="1" applyFill="1" applyBorder="1" applyAlignment="1">
      <alignment horizontal="center" vertical="center"/>
    </xf>
    <xf numFmtId="0" fontId="5" fillId="0" borderId="23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left" vertical="top" wrapText="1"/>
    </xf>
    <xf numFmtId="0" fontId="5" fillId="0" borderId="44" xfId="2" applyFont="1" applyFill="1" applyBorder="1" applyAlignment="1">
      <alignment horizontal="left" vertical="top" wrapText="1"/>
    </xf>
    <xf numFmtId="0" fontId="5" fillId="0" borderId="22" xfId="3" applyFont="1" applyFill="1" applyBorder="1" applyAlignment="1">
      <alignment horizontal="left" vertical="top"/>
    </xf>
    <xf numFmtId="0" fontId="5" fillId="0" borderId="44" xfId="2" applyFont="1" applyFill="1" applyBorder="1" applyAlignment="1">
      <alignment horizontal="left" vertical="top"/>
    </xf>
    <xf numFmtId="0" fontId="5" fillId="0" borderId="24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left" vertical="top" wrapText="1"/>
    </xf>
    <xf numFmtId="0" fontId="5" fillId="0" borderId="19" xfId="2" applyFont="1" applyFill="1" applyBorder="1" applyAlignment="1">
      <alignment horizontal="center" shrinkToFit="1"/>
    </xf>
    <xf numFmtId="0" fontId="5" fillId="0" borderId="4" xfId="2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left" vertical="top"/>
    </xf>
    <xf numFmtId="0" fontId="5" fillId="0" borderId="22" xfId="1" applyFont="1" applyFill="1" applyBorder="1" applyAlignment="1">
      <alignment horizontal="left" vertical="top"/>
    </xf>
    <xf numFmtId="0" fontId="5" fillId="0" borderId="22" xfId="1" applyFont="1" applyFill="1" applyBorder="1" applyAlignment="1">
      <alignment horizontal="left" vertical="top"/>
    </xf>
    <xf numFmtId="0" fontId="5" fillId="4" borderId="45" xfId="2" applyFont="1" applyFill="1" applyBorder="1" applyAlignment="1">
      <alignment horizontal="center" vertical="center" shrinkToFit="1"/>
    </xf>
    <xf numFmtId="0" fontId="5" fillId="4" borderId="12" xfId="2" applyFont="1" applyFill="1" applyBorder="1" applyAlignment="1">
      <alignment horizontal="center" vertical="center"/>
    </xf>
    <xf numFmtId="0" fontId="5" fillId="4" borderId="46" xfId="2" applyFont="1" applyFill="1" applyBorder="1" applyAlignment="1">
      <alignment horizontal="center" vertical="center"/>
    </xf>
    <xf numFmtId="0" fontId="5" fillId="4" borderId="15" xfId="2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left" vertical="top"/>
    </xf>
    <xf numFmtId="0" fontId="5" fillId="4" borderId="16" xfId="2" applyFont="1" applyFill="1" applyBorder="1" applyAlignment="1">
      <alignment horizontal="center" vertical="center" shrinkToFit="1"/>
    </xf>
    <xf numFmtId="0" fontId="5" fillId="4" borderId="17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4" borderId="24" xfId="2" applyFont="1" applyFill="1" applyBorder="1" applyAlignment="1">
      <alignment horizontal="center" vertical="center"/>
    </xf>
    <xf numFmtId="0" fontId="5" fillId="4" borderId="17" xfId="2" applyFont="1" applyFill="1" applyBorder="1" applyAlignment="1">
      <alignment horizontal="left" vertical="top" wrapText="1"/>
    </xf>
    <xf numFmtId="0" fontId="5" fillId="4" borderId="19" xfId="2" applyFont="1" applyFill="1" applyBorder="1" applyAlignment="1">
      <alignment horizontal="center" shrinkToFit="1"/>
    </xf>
    <xf numFmtId="0" fontId="5" fillId="4" borderId="20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 vertical="center"/>
    </xf>
    <xf numFmtId="0" fontId="5" fillId="4" borderId="20" xfId="2" applyFont="1" applyFill="1" applyBorder="1" applyAlignment="1">
      <alignment horizontal="left" vertical="top"/>
    </xf>
    <xf numFmtId="0" fontId="7" fillId="0" borderId="0" xfId="2" applyFont="1" applyBorder="1" applyAlignment="1">
      <alignment horizontal="center" vertical="center" textRotation="255" wrapText="1"/>
    </xf>
    <xf numFmtId="0" fontId="5" fillId="0" borderId="0" xfId="2" applyFont="1" applyFill="1" applyBorder="1" applyAlignment="1">
      <alignment horizontal="center" shrinkToFi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Font="1" applyFill="1" applyAlignment="1">
      <alignment shrinkToFit="1"/>
    </xf>
    <xf numFmtId="0" fontId="5" fillId="0" borderId="0" xfId="2" applyFont="1" applyFill="1"/>
    <xf numFmtId="0" fontId="5" fillId="0" borderId="3" xfId="2" applyFont="1" applyFill="1" applyBorder="1" applyAlignment="1">
      <alignment horizontal="center"/>
    </xf>
    <xf numFmtId="0" fontId="15" fillId="0" borderId="27" xfId="3" applyFont="1" applyFill="1" applyBorder="1" applyAlignment="1">
      <alignment horizontal="center"/>
    </xf>
    <xf numFmtId="0" fontId="5" fillId="0" borderId="28" xfId="2" applyFont="1" applyFill="1" applyBorder="1" applyAlignment="1">
      <alignment horizontal="center"/>
    </xf>
    <xf numFmtId="0" fontId="15" fillId="0" borderId="4" xfId="3" applyFont="1" applyFill="1" applyBorder="1" applyAlignment="1"/>
    <xf numFmtId="0" fontId="5" fillId="0" borderId="0" xfId="2" applyFont="1" applyFill="1" applyAlignment="1">
      <alignment horizontal="center"/>
    </xf>
    <xf numFmtId="0" fontId="5" fillId="0" borderId="0" xfId="2" applyFont="1" applyFill="1" applyBorder="1" applyAlignment="1">
      <alignment horizontal="left" vertical="top"/>
    </xf>
    <xf numFmtId="0" fontId="5" fillId="0" borderId="0" xfId="2" applyFont="1" applyFill="1" applyBorder="1" applyAlignment="1"/>
    <xf numFmtId="0" fontId="5" fillId="0" borderId="29" xfId="2" applyFont="1" applyFill="1" applyBorder="1" applyAlignment="1">
      <alignment horizontal="center"/>
    </xf>
    <xf numFmtId="176" fontId="5" fillId="0" borderId="30" xfId="2" applyNumberFormat="1" applyFont="1" applyFill="1" applyBorder="1"/>
    <xf numFmtId="9" fontId="5" fillId="0" borderId="31" xfId="2" applyNumberFormat="1" applyFont="1" applyFill="1" applyBorder="1"/>
    <xf numFmtId="176" fontId="5" fillId="0" borderId="32" xfId="2" applyNumberFormat="1" applyFont="1" applyFill="1" applyBorder="1"/>
    <xf numFmtId="9" fontId="5" fillId="0" borderId="33" xfId="2" applyNumberFormat="1" applyFont="1" applyFill="1" applyBorder="1"/>
    <xf numFmtId="176" fontId="5" fillId="0" borderId="29" xfId="2" applyNumberFormat="1" applyFont="1" applyFill="1" applyBorder="1"/>
    <xf numFmtId="0" fontId="5" fillId="0" borderId="0" xfId="2" applyFont="1" applyAlignment="1">
      <alignment horizontal="left" vertical="top"/>
    </xf>
    <xf numFmtId="0" fontId="5" fillId="0" borderId="34" xfId="2" applyFont="1" applyFill="1" applyBorder="1" applyAlignment="1">
      <alignment horizontal="center"/>
    </xf>
    <xf numFmtId="176" fontId="5" fillId="0" borderId="35" xfId="2" applyNumberFormat="1" applyFont="1" applyFill="1" applyBorder="1"/>
    <xf numFmtId="9" fontId="5" fillId="0" borderId="36" xfId="2" applyNumberFormat="1" applyFont="1" applyFill="1" applyBorder="1"/>
    <xf numFmtId="176" fontId="5" fillId="0" borderId="37" xfId="2" applyNumberFormat="1" applyFont="1" applyFill="1" applyBorder="1"/>
    <xf numFmtId="9" fontId="5" fillId="0" borderId="38" xfId="2" applyNumberFormat="1" applyFont="1" applyFill="1" applyBorder="1"/>
    <xf numFmtId="176" fontId="5" fillId="0" borderId="34" xfId="2" applyNumberFormat="1" applyFont="1" applyFill="1" applyBorder="1"/>
    <xf numFmtId="0" fontId="5" fillId="0" borderId="5" xfId="2" applyFont="1" applyFill="1" applyBorder="1" applyAlignment="1">
      <alignment horizontal="center"/>
    </xf>
    <xf numFmtId="176" fontId="5" fillId="0" borderId="48" xfId="2" applyNumberFormat="1" applyFont="1" applyFill="1" applyBorder="1"/>
    <xf numFmtId="9" fontId="5" fillId="0" borderId="49" xfId="2" applyNumberFormat="1" applyFont="1" applyFill="1" applyBorder="1"/>
    <xf numFmtId="176" fontId="5" fillId="0" borderId="50" xfId="2" applyNumberFormat="1" applyFont="1" applyFill="1" applyBorder="1"/>
    <xf numFmtId="9" fontId="5" fillId="0" borderId="51" xfId="2" applyNumberFormat="1" applyFont="1" applyFill="1" applyBorder="1"/>
    <xf numFmtId="176" fontId="5" fillId="0" borderId="5" xfId="2" applyNumberFormat="1" applyFont="1" applyFill="1" applyBorder="1"/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shrinkToFit="1"/>
    </xf>
    <xf numFmtId="0" fontId="8" fillId="0" borderId="0" xfId="2" applyFont="1" applyAlignment="1"/>
    <xf numFmtId="0" fontId="1" fillId="0" borderId="0" xfId="2"/>
    <xf numFmtId="0" fontId="1" fillId="0" borderId="0" xfId="2" applyAlignment="1">
      <alignment horizontal="center"/>
    </xf>
    <xf numFmtId="0" fontId="1" fillId="0" borderId="0" xfId="2" applyAlignment="1">
      <alignment shrinkToFit="1"/>
    </xf>
    <xf numFmtId="0" fontId="4" fillId="0" borderId="0" xfId="3" applyFont="1">
      <alignment vertical="center"/>
    </xf>
    <xf numFmtId="0" fontId="4" fillId="0" borderId="0" xfId="3" applyFont="1" applyAlignment="1">
      <alignment horizontal="center" vertical="center"/>
    </xf>
    <xf numFmtId="0" fontId="5" fillId="0" borderId="52" xfId="2" applyFont="1" applyBorder="1" applyAlignment="1"/>
    <xf numFmtId="0" fontId="13" fillId="0" borderId="53" xfId="3" applyBorder="1" applyAlignment="1"/>
    <xf numFmtId="0" fontId="17" fillId="5" borderId="8" xfId="2" applyFont="1" applyFill="1" applyBorder="1" applyAlignment="1">
      <alignment horizontal="center"/>
    </xf>
    <xf numFmtId="0" fontId="15" fillId="5" borderId="10" xfId="3" applyFont="1" applyFill="1" applyBorder="1" applyAlignment="1">
      <alignment horizontal="center"/>
    </xf>
    <xf numFmtId="0" fontId="15" fillId="5" borderId="21" xfId="3" applyFont="1" applyFill="1" applyBorder="1" applyAlignment="1">
      <alignment horizontal="center"/>
    </xf>
    <xf numFmtId="0" fontId="17" fillId="6" borderId="8" xfId="2" applyFont="1" applyFill="1" applyBorder="1" applyAlignment="1">
      <alignment horizontal="center"/>
    </xf>
    <xf numFmtId="0" fontId="15" fillId="6" borderId="10" xfId="3" applyFont="1" applyFill="1" applyBorder="1" applyAlignment="1"/>
    <xf numFmtId="0" fontId="15" fillId="6" borderId="21" xfId="3" applyFont="1" applyFill="1" applyBorder="1" applyAlignment="1"/>
    <xf numFmtId="0" fontId="17" fillId="7" borderId="8" xfId="2" applyFont="1" applyFill="1" applyBorder="1" applyAlignment="1">
      <alignment horizontal="center"/>
    </xf>
    <xf numFmtId="0" fontId="15" fillId="7" borderId="10" xfId="3" applyFont="1" applyFill="1" applyBorder="1" applyAlignment="1"/>
    <xf numFmtId="0" fontId="15" fillId="7" borderId="21" xfId="3" applyFont="1" applyFill="1" applyBorder="1" applyAlignment="1"/>
    <xf numFmtId="0" fontId="13" fillId="0" borderId="54" xfId="3" applyBorder="1" applyAlignment="1"/>
    <xf numFmtId="0" fontId="13" fillId="0" borderId="55" xfId="3" applyBorder="1" applyAlignment="1"/>
    <xf numFmtId="0" fontId="17" fillId="5" borderId="11" xfId="2" applyFont="1" applyFill="1" applyBorder="1" applyAlignment="1">
      <alignment horizontal="center"/>
    </xf>
    <xf numFmtId="0" fontId="15" fillId="5" borderId="13" xfId="3" applyFont="1" applyFill="1" applyBorder="1" applyAlignment="1">
      <alignment horizontal="center"/>
    </xf>
    <xf numFmtId="0" fontId="15" fillId="5" borderId="15" xfId="3" applyFont="1" applyFill="1" applyBorder="1" applyAlignment="1">
      <alignment horizontal="center"/>
    </xf>
    <xf numFmtId="0" fontId="17" fillId="6" borderId="11" xfId="2" applyFont="1" applyFill="1" applyBorder="1" applyAlignment="1">
      <alignment horizontal="center"/>
    </xf>
    <xf numFmtId="0" fontId="15" fillId="6" borderId="13" xfId="3" applyFont="1" applyFill="1" applyBorder="1" applyAlignment="1"/>
    <xf numFmtId="0" fontId="15" fillId="6" borderId="15" xfId="3" applyFont="1" applyFill="1" applyBorder="1" applyAlignment="1"/>
    <xf numFmtId="0" fontId="17" fillId="7" borderId="11" xfId="2" applyFont="1" applyFill="1" applyBorder="1" applyAlignment="1">
      <alignment horizontal="center"/>
    </xf>
    <xf numFmtId="0" fontId="15" fillId="7" borderId="13" xfId="3" applyFont="1" applyFill="1" applyBorder="1" applyAlignment="1"/>
    <xf numFmtId="0" fontId="15" fillId="7" borderId="15" xfId="3" applyFont="1" applyFill="1" applyBorder="1" applyAlignment="1"/>
    <xf numFmtId="0" fontId="17" fillId="5" borderId="16" xfId="2" applyFont="1" applyFill="1" applyBorder="1" applyAlignment="1">
      <alignment horizontal="center"/>
    </xf>
    <xf numFmtId="0" fontId="15" fillId="5" borderId="18" xfId="3" applyFont="1" applyFill="1" applyBorder="1" applyAlignment="1">
      <alignment horizontal="center"/>
    </xf>
    <xf numFmtId="0" fontId="15" fillId="5" borderId="24" xfId="3" applyFont="1" applyFill="1" applyBorder="1" applyAlignment="1">
      <alignment horizontal="center"/>
    </xf>
    <xf numFmtId="0" fontId="17" fillId="6" borderId="16" xfId="2" applyFont="1" applyFill="1" applyBorder="1" applyAlignment="1">
      <alignment horizontal="center"/>
    </xf>
    <xf numFmtId="0" fontId="15" fillId="6" borderId="18" xfId="3" applyFont="1" applyFill="1" applyBorder="1" applyAlignment="1"/>
    <xf numFmtId="0" fontId="15" fillId="6" borderId="24" xfId="3" applyFont="1" applyFill="1" applyBorder="1" applyAlignment="1"/>
    <xf numFmtId="0" fontId="17" fillId="7" borderId="16" xfId="2" applyFont="1" applyFill="1" applyBorder="1" applyAlignment="1">
      <alignment horizontal="center"/>
    </xf>
    <xf numFmtId="0" fontId="15" fillId="7" borderId="18" xfId="3" applyFont="1" applyFill="1" applyBorder="1" applyAlignment="1"/>
    <xf numFmtId="0" fontId="15" fillId="7" borderId="24" xfId="3" applyFont="1" applyFill="1" applyBorder="1" applyAlignment="1"/>
    <xf numFmtId="0" fontId="17" fillId="5" borderId="3" xfId="2" applyFont="1" applyFill="1" applyBorder="1" applyAlignment="1">
      <alignment horizontal="center" vertical="top" wrapText="1"/>
    </xf>
    <xf numFmtId="0" fontId="15" fillId="0" borderId="19" xfId="3" applyFont="1" applyBorder="1" applyAlignment="1">
      <alignment horizontal="center" vertical="top"/>
    </xf>
    <xf numFmtId="0" fontId="15" fillId="0" borderId="4" xfId="3" applyFont="1" applyBorder="1" applyAlignment="1">
      <alignment horizontal="center" vertical="top"/>
    </xf>
    <xf numFmtId="0" fontId="17" fillId="6" borderId="3" xfId="2" applyFont="1" applyFill="1" applyBorder="1" applyAlignment="1">
      <alignment horizontal="center" vertical="top" wrapText="1"/>
    </xf>
    <xf numFmtId="0" fontId="15" fillId="0" borderId="19" xfId="3" applyFont="1" applyBorder="1" applyAlignment="1">
      <alignment vertical="top"/>
    </xf>
    <xf numFmtId="0" fontId="15" fillId="0" borderId="4" xfId="3" applyFont="1" applyBorder="1" applyAlignment="1">
      <alignment vertical="top"/>
    </xf>
    <xf numFmtId="0" fontId="17" fillId="7" borderId="3" xfId="2" applyFont="1" applyFill="1" applyBorder="1" applyAlignment="1">
      <alignment horizontal="center" vertical="top" wrapText="1"/>
    </xf>
    <xf numFmtId="0" fontId="5" fillId="5" borderId="56" xfId="2" applyFont="1" applyFill="1" applyBorder="1" applyAlignment="1">
      <alignment horizontal="center" vertical="center" shrinkToFit="1"/>
    </xf>
    <xf numFmtId="0" fontId="5" fillId="5" borderId="57" xfId="2" applyFont="1" applyFill="1" applyBorder="1" applyAlignment="1">
      <alignment horizontal="center" vertical="center" wrapText="1"/>
    </xf>
    <xf numFmtId="0" fontId="5" fillId="5" borderId="58" xfId="2" applyFont="1" applyFill="1" applyBorder="1" applyAlignment="1">
      <alignment horizontal="center" vertical="center" wrapText="1"/>
    </xf>
    <xf numFmtId="0" fontId="5" fillId="5" borderId="59" xfId="2" applyFont="1" applyFill="1" applyBorder="1" applyAlignment="1">
      <alignment horizontal="center" vertical="center" wrapText="1"/>
    </xf>
    <xf numFmtId="0" fontId="5" fillId="6" borderId="56" xfId="2" applyFont="1" applyFill="1" applyBorder="1" applyAlignment="1">
      <alignment horizontal="center" vertical="center" shrinkToFit="1"/>
    </xf>
    <xf numFmtId="0" fontId="5" fillId="6" borderId="57" xfId="2" applyFont="1" applyFill="1" applyBorder="1" applyAlignment="1">
      <alignment horizontal="center" vertical="center" wrapText="1"/>
    </xf>
    <xf numFmtId="0" fontId="5" fillId="6" borderId="58" xfId="2" applyFont="1" applyFill="1" applyBorder="1" applyAlignment="1">
      <alignment horizontal="center" vertical="center" wrapText="1"/>
    </xf>
    <xf numFmtId="0" fontId="5" fillId="6" borderId="59" xfId="2" applyFont="1" applyFill="1" applyBorder="1" applyAlignment="1">
      <alignment horizontal="center" vertical="center" wrapText="1"/>
    </xf>
    <xf numFmtId="0" fontId="5" fillId="7" borderId="56" xfId="2" applyFont="1" applyFill="1" applyBorder="1" applyAlignment="1">
      <alignment horizontal="center" vertical="center" shrinkToFit="1"/>
    </xf>
    <xf numFmtId="0" fontId="5" fillId="7" borderId="57" xfId="2" applyFont="1" applyFill="1" applyBorder="1" applyAlignment="1">
      <alignment horizontal="center" vertical="center" wrapText="1"/>
    </xf>
    <xf numFmtId="0" fontId="5" fillId="7" borderId="2" xfId="2" applyFont="1" applyFill="1" applyBorder="1" applyAlignment="1">
      <alignment horizontal="center" vertical="center" wrapText="1"/>
    </xf>
    <xf numFmtId="0" fontId="13" fillId="0" borderId="60" xfId="3" applyBorder="1" applyAlignment="1"/>
    <xf numFmtId="0" fontId="13" fillId="0" borderId="61" xfId="3" applyBorder="1" applyAlignment="1"/>
    <xf numFmtId="0" fontId="5" fillId="5" borderId="62" xfId="2" applyFont="1" applyFill="1" applyBorder="1" applyAlignment="1">
      <alignment horizontal="center" vertical="center" shrinkToFit="1"/>
    </xf>
    <xf numFmtId="0" fontId="15" fillId="5" borderId="63" xfId="3" applyFont="1" applyFill="1" applyBorder="1" applyAlignment="1">
      <alignment horizontal="center" vertical="center" wrapText="1"/>
    </xf>
    <xf numFmtId="0" fontId="5" fillId="5" borderId="50" xfId="2" applyFont="1" applyFill="1" applyBorder="1" applyAlignment="1">
      <alignment horizontal="center" vertical="center" wrapText="1"/>
    </xf>
    <xf numFmtId="0" fontId="5" fillId="5" borderId="64" xfId="2" applyFont="1" applyFill="1" applyBorder="1" applyAlignment="1">
      <alignment horizontal="center" vertical="center" wrapText="1"/>
    </xf>
    <xf numFmtId="0" fontId="5" fillId="6" borderId="62" xfId="2" applyFont="1" applyFill="1" applyBorder="1" applyAlignment="1">
      <alignment horizontal="center" vertical="center" shrinkToFit="1"/>
    </xf>
    <xf numFmtId="0" fontId="15" fillId="6" borderId="63" xfId="3" applyFont="1" applyFill="1" applyBorder="1" applyAlignment="1">
      <alignment horizontal="center" vertical="center" wrapText="1"/>
    </xf>
    <xf numFmtId="0" fontId="5" fillId="6" borderId="50" xfId="2" applyFont="1" applyFill="1" applyBorder="1" applyAlignment="1">
      <alignment horizontal="center" vertical="center" wrapText="1"/>
    </xf>
    <xf numFmtId="0" fontId="5" fillId="6" borderId="64" xfId="2" applyFont="1" applyFill="1" applyBorder="1" applyAlignment="1">
      <alignment horizontal="center" vertical="center" wrapText="1"/>
    </xf>
    <xf numFmtId="0" fontId="5" fillId="7" borderId="62" xfId="2" applyFont="1" applyFill="1" applyBorder="1" applyAlignment="1">
      <alignment horizontal="center" vertical="center" shrinkToFit="1"/>
    </xf>
    <xf numFmtId="0" fontId="15" fillId="7" borderId="63" xfId="3" applyFont="1" applyFill="1" applyBorder="1" applyAlignment="1">
      <alignment horizontal="center" vertical="center" wrapText="1"/>
    </xf>
    <xf numFmtId="0" fontId="5" fillId="7" borderId="63" xfId="2" applyFont="1" applyFill="1" applyBorder="1" applyAlignment="1">
      <alignment horizontal="center" vertical="center" wrapText="1"/>
    </xf>
    <xf numFmtId="0" fontId="5" fillId="7" borderId="6" xfId="2" applyFont="1" applyFill="1" applyBorder="1" applyAlignment="1">
      <alignment horizontal="center" vertical="center" wrapText="1"/>
    </xf>
    <xf numFmtId="0" fontId="5" fillId="0" borderId="30" xfId="2" applyFont="1" applyBorder="1" applyAlignment="1">
      <alignment vertical="center" textRotation="255"/>
    </xf>
    <xf numFmtId="0" fontId="5" fillId="0" borderId="1" xfId="2" applyFont="1" applyBorder="1" applyAlignment="1">
      <alignment horizontal="center" vertical="center"/>
    </xf>
    <xf numFmtId="0" fontId="5" fillId="4" borderId="65" xfId="2" applyFont="1" applyFill="1" applyBorder="1" applyAlignment="1">
      <alignment horizontal="center" vertical="center" shrinkToFit="1"/>
    </xf>
    <xf numFmtId="0" fontId="5" fillId="4" borderId="66" xfId="2" applyFont="1" applyFill="1" applyBorder="1" applyAlignment="1">
      <alignment horizontal="left" vertical="top" wrapText="1"/>
    </xf>
    <xf numFmtId="0" fontId="5" fillId="4" borderId="66" xfId="2" applyFont="1" applyFill="1" applyBorder="1" applyAlignment="1">
      <alignment horizontal="center" vertical="center" wrapText="1"/>
    </xf>
    <xf numFmtId="0" fontId="5" fillId="4" borderId="67" xfId="2" applyFont="1" applyFill="1" applyBorder="1" applyAlignment="1">
      <alignment horizontal="center" vertical="center"/>
    </xf>
    <xf numFmtId="0" fontId="5" fillId="4" borderId="59" xfId="2" applyFont="1" applyFill="1" applyBorder="1" applyAlignment="1">
      <alignment horizontal="center" vertical="center"/>
    </xf>
    <xf numFmtId="0" fontId="5" fillId="0" borderId="68" xfId="2" applyFont="1" applyBorder="1" applyAlignment="1">
      <alignment vertical="center" textRotation="255"/>
    </xf>
    <xf numFmtId="0" fontId="5" fillId="0" borderId="7" xfId="2" applyFont="1" applyBorder="1" applyAlignment="1">
      <alignment horizontal="center" vertical="center"/>
    </xf>
    <xf numFmtId="0" fontId="5" fillId="4" borderId="69" xfId="2" applyFont="1" applyFill="1" applyBorder="1" applyAlignment="1">
      <alignment horizontal="center" vertical="center" shrinkToFit="1"/>
    </xf>
    <xf numFmtId="0" fontId="5" fillId="4" borderId="70" xfId="2" applyFont="1" applyFill="1" applyBorder="1" applyAlignment="1">
      <alignment horizontal="left" vertical="top" wrapText="1"/>
    </xf>
    <xf numFmtId="0" fontId="5" fillId="4" borderId="71" xfId="2" applyFont="1" applyFill="1" applyBorder="1" applyAlignment="1">
      <alignment horizontal="center" vertical="center" wrapText="1"/>
    </xf>
    <xf numFmtId="0" fontId="5" fillId="4" borderId="72" xfId="2" applyFont="1" applyFill="1" applyBorder="1" applyAlignment="1">
      <alignment horizontal="center" vertical="center"/>
    </xf>
    <xf numFmtId="0" fontId="5" fillId="4" borderId="73" xfId="2" applyFont="1" applyFill="1" applyBorder="1" applyAlignment="1">
      <alignment horizontal="center" vertical="center"/>
    </xf>
    <xf numFmtId="0" fontId="5" fillId="4" borderId="70" xfId="2" applyFont="1" applyFill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/>
    </xf>
    <xf numFmtId="0" fontId="5" fillId="8" borderId="74" xfId="2" applyFont="1" applyFill="1" applyBorder="1" applyAlignment="1">
      <alignment horizontal="center" vertical="center" shrinkToFit="1"/>
    </xf>
    <xf numFmtId="0" fontId="5" fillId="8" borderId="71" xfId="2" applyFont="1" applyFill="1" applyBorder="1" applyAlignment="1">
      <alignment horizontal="left" vertical="top" wrapText="1"/>
    </xf>
    <xf numFmtId="0" fontId="5" fillId="8" borderId="71" xfId="2" applyFont="1" applyFill="1" applyBorder="1" applyAlignment="1">
      <alignment horizontal="center" vertical="center" wrapText="1"/>
    </xf>
    <xf numFmtId="0" fontId="5" fillId="8" borderId="75" xfId="2" applyFont="1" applyFill="1" applyBorder="1" applyAlignment="1">
      <alignment horizontal="center" vertical="center"/>
    </xf>
    <xf numFmtId="0" fontId="13" fillId="0" borderId="73" xfId="3" applyBorder="1" applyAlignment="1">
      <alignment horizontal="center" vertical="center"/>
    </xf>
    <xf numFmtId="0" fontId="5" fillId="4" borderId="74" xfId="2" applyFont="1" applyFill="1" applyBorder="1" applyAlignment="1">
      <alignment horizontal="center" vertical="center" shrinkToFit="1"/>
    </xf>
    <xf numFmtId="0" fontId="5" fillId="4" borderId="75" xfId="2" applyFont="1" applyFill="1" applyBorder="1" applyAlignment="1">
      <alignment horizontal="center" vertical="center"/>
    </xf>
    <xf numFmtId="0" fontId="5" fillId="8" borderId="76" xfId="2" applyFont="1" applyFill="1" applyBorder="1" applyAlignment="1">
      <alignment horizontal="center" vertical="center" shrinkToFit="1"/>
    </xf>
    <xf numFmtId="0" fontId="5" fillId="8" borderId="77" xfId="2" applyFont="1" applyFill="1" applyBorder="1" applyAlignment="1">
      <alignment horizontal="left" vertical="top" wrapText="1"/>
    </xf>
    <xf numFmtId="0" fontId="5" fillId="8" borderId="77" xfId="2" applyFont="1" applyFill="1" applyBorder="1" applyAlignment="1">
      <alignment horizontal="center" vertical="center" wrapText="1"/>
    </xf>
    <xf numFmtId="0" fontId="5" fillId="8" borderId="78" xfId="2" applyFont="1" applyFill="1" applyBorder="1" applyAlignment="1">
      <alignment horizontal="center" vertical="center"/>
    </xf>
    <xf numFmtId="0" fontId="5" fillId="4" borderId="76" xfId="2" applyFont="1" applyFill="1" applyBorder="1" applyAlignment="1">
      <alignment horizontal="center" vertical="center" shrinkToFit="1"/>
    </xf>
    <xf numFmtId="0" fontId="5" fillId="4" borderId="78" xfId="2" applyFont="1" applyFill="1" applyBorder="1" applyAlignment="1">
      <alignment horizontal="center" vertical="center"/>
    </xf>
    <xf numFmtId="0" fontId="15" fillId="0" borderId="29" xfId="3" applyFont="1" applyBorder="1" applyAlignment="1">
      <alignment horizontal="center" vertical="center"/>
    </xf>
    <xf numFmtId="0" fontId="5" fillId="8" borderId="79" xfId="2" applyFont="1" applyFill="1" applyBorder="1" applyAlignment="1">
      <alignment horizontal="center" vertical="center" shrinkToFit="1"/>
    </xf>
    <xf numFmtId="0" fontId="5" fillId="8" borderId="80" xfId="2" applyFont="1" applyFill="1" applyBorder="1" applyAlignment="1">
      <alignment horizontal="left" vertical="top" wrapText="1"/>
    </xf>
    <xf numFmtId="0" fontId="5" fillId="8" borderId="80" xfId="2" applyFont="1" applyFill="1" applyBorder="1" applyAlignment="1">
      <alignment horizontal="center" vertical="center" wrapText="1"/>
    </xf>
    <xf numFmtId="0" fontId="5" fillId="8" borderId="81" xfId="2" applyFont="1" applyFill="1" applyBorder="1" applyAlignment="1">
      <alignment horizontal="center" vertical="center"/>
    </xf>
    <xf numFmtId="0" fontId="13" fillId="0" borderId="82" xfId="3" applyBorder="1" applyAlignment="1">
      <alignment horizontal="center" vertical="center"/>
    </xf>
    <xf numFmtId="0" fontId="5" fillId="4" borderId="79" xfId="2" applyFont="1" applyFill="1" applyBorder="1" applyAlignment="1">
      <alignment horizontal="center" vertical="center" shrinkToFit="1"/>
    </xf>
    <xf numFmtId="0" fontId="5" fillId="4" borderId="80" xfId="2" applyFont="1" applyFill="1" applyBorder="1" applyAlignment="1">
      <alignment horizontal="center" vertical="center" wrapText="1"/>
    </xf>
    <xf numFmtId="0" fontId="5" fillId="4" borderId="81" xfId="2" applyFont="1" applyFill="1" applyBorder="1" applyAlignment="1">
      <alignment horizontal="center" vertical="center"/>
    </xf>
    <xf numFmtId="0" fontId="15" fillId="0" borderId="35" xfId="3" applyFont="1" applyBorder="1" applyAlignment="1">
      <alignment vertical="center" textRotation="255"/>
    </xf>
    <xf numFmtId="0" fontId="5" fillId="0" borderId="34" xfId="2" applyFont="1" applyBorder="1" applyAlignment="1">
      <alignment horizontal="center" vertical="center"/>
    </xf>
    <xf numFmtId="0" fontId="5" fillId="4" borderId="83" xfId="2" applyFont="1" applyFill="1" applyBorder="1" applyAlignment="1">
      <alignment horizontal="center" vertical="center" shrinkToFit="1"/>
    </xf>
    <xf numFmtId="0" fontId="5" fillId="4" borderId="84" xfId="2" applyFont="1" applyFill="1" applyBorder="1" applyAlignment="1">
      <alignment horizontal="left" vertical="top"/>
    </xf>
    <xf numFmtId="0" fontId="5" fillId="4" borderId="84" xfId="2" applyFont="1" applyFill="1" applyBorder="1" applyAlignment="1">
      <alignment horizontal="center" vertical="center" wrapText="1"/>
    </xf>
    <xf numFmtId="0" fontId="5" fillId="4" borderId="85" xfId="2" applyFont="1" applyFill="1" applyBorder="1" applyAlignment="1">
      <alignment horizontal="center" vertical="center"/>
    </xf>
    <xf numFmtId="0" fontId="5" fillId="4" borderId="86" xfId="2" applyFont="1" applyFill="1" applyBorder="1" applyAlignment="1">
      <alignment horizontal="center" vertical="center"/>
    </xf>
    <xf numFmtId="0" fontId="5" fillId="4" borderId="84" xfId="2" applyFont="1" applyFill="1" applyBorder="1" applyAlignment="1">
      <alignment horizontal="center" vertical="center"/>
    </xf>
    <xf numFmtId="0" fontId="5" fillId="4" borderId="71" xfId="2" applyFont="1" applyFill="1" applyBorder="1" applyAlignment="1">
      <alignment horizontal="center" vertical="center"/>
    </xf>
    <xf numFmtId="0" fontId="5" fillId="8" borderId="69" xfId="2" applyFont="1" applyFill="1" applyBorder="1" applyAlignment="1">
      <alignment horizontal="center" vertical="center" shrinkToFit="1"/>
    </xf>
    <xf numFmtId="0" fontId="5" fillId="8" borderId="70" xfId="2" applyFont="1" applyFill="1" applyBorder="1" applyAlignment="1">
      <alignment horizontal="center" vertical="center" wrapText="1"/>
    </xf>
    <xf numFmtId="0" fontId="5" fillId="8" borderId="72" xfId="2" applyFont="1" applyFill="1" applyBorder="1" applyAlignment="1">
      <alignment horizontal="center" vertical="center"/>
    </xf>
    <xf numFmtId="0" fontId="5" fillId="4" borderId="70" xfId="2" applyFont="1" applyFill="1" applyBorder="1" applyAlignment="1">
      <alignment horizontal="center" vertical="center"/>
    </xf>
    <xf numFmtId="0" fontId="15" fillId="0" borderId="34" xfId="3" applyFont="1" applyBorder="1" applyAlignment="1">
      <alignment horizontal="center" vertical="center"/>
    </xf>
    <xf numFmtId="0" fontId="5" fillId="4" borderId="71" xfId="2" applyFont="1" applyFill="1" applyBorder="1" applyAlignment="1">
      <alignment horizontal="left" vertical="top" wrapText="1"/>
    </xf>
    <xf numFmtId="0" fontId="5" fillId="8" borderId="71" xfId="2" applyFont="1" applyFill="1" applyBorder="1" applyAlignment="1">
      <alignment horizontal="center" vertical="center"/>
    </xf>
    <xf numFmtId="0" fontId="5" fillId="4" borderId="71" xfId="2" applyFont="1" applyFill="1" applyBorder="1" applyAlignment="1">
      <alignment horizontal="left" vertical="top"/>
    </xf>
    <xf numFmtId="0" fontId="5" fillId="4" borderId="77" xfId="2" applyFont="1" applyFill="1" applyBorder="1" applyAlignment="1">
      <alignment horizontal="left" vertical="top"/>
    </xf>
    <xf numFmtId="0" fontId="5" fillId="4" borderId="77" xfId="2" applyFont="1" applyFill="1" applyBorder="1" applyAlignment="1">
      <alignment horizontal="center" vertical="center" wrapText="1"/>
    </xf>
    <xf numFmtId="0" fontId="5" fillId="8" borderId="77" xfId="2" applyFont="1" applyFill="1" applyBorder="1" applyAlignment="1">
      <alignment horizontal="center" vertical="center"/>
    </xf>
    <xf numFmtId="0" fontId="5" fillId="8" borderId="77" xfId="2" applyFont="1" applyFill="1" applyBorder="1" applyAlignment="1">
      <alignment horizontal="left" vertical="top"/>
    </xf>
    <xf numFmtId="0" fontId="5" fillId="4" borderId="87" xfId="2" applyFont="1" applyFill="1" applyBorder="1" applyAlignment="1">
      <alignment horizontal="center" vertical="center" shrinkToFit="1"/>
    </xf>
    <xf numFmtId="0" fontId="5" fillId="4" borderId="80" xfId="2" applyFont="1" applyFill="1" applyBorder="1" applyAlignment="1">
      <alignment horizontal="left" vertical="top"/>
    </xf>
    <xf numFmtId="0" fontId="5" fillId="8" borderId="80" xfId="2" applyFont="1" applyFill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4" borderId="70" xfId="2" applyFont="1" applyFill="1" applyBorder="1" applyAlignment="1">
      <alignment horizontal="left" vertical="top"/>
    </xf>
    <xf numFmtId="0" fontId="15" fillId="0" borderId="47" xfId="3" applyFont="1" applyBorder="1" applyAlignment="1">
      <alignment horizontal="center" vertical="center"/>
    </xf>
    <xf numFmtId="0" fontId="5" fillId="8" borderId="88" xfId="2" applyFont="1" applyFill="1" applyBorder="1" applyAlignment="1">
      <alignment horizontal="center" vertical="center" shrinkToFit="1"/>
    </xf>
    <xf numFmtId="0" fontId="5" fillId="8" borderId="89" xfId="2" applyFont="1" applyFill="1" applyBorder="1" applyAlignment="1">
      <alignment horizontal="left" vertical="top" wrapText="1"/>
    </xf>
    <xf numFmtId="0" fontId="5" fillId="8" borderId="89" xfId="2" applyFont="1" applyFill="1" applyBorder="1" applyAlignment="1">
      <alignment horizontal="center" vertical="center" wrapText="1"/>
    </xf>
    <xf numFmtId="0" fontId="5" fillId="8" borderId="90" xfId="2" applyFont="1" applyFill="1" applyBorder="1" applyAlignment="1">
      <alignment horizontal="center" vertical="center"/>
    </xf>
    <xf numFmtId="0" fontId="5" fillId="0" borderId="88" xfId="2" applyFont="1" applyFill="1" applyBorder="1" applyAlignment="1">
      <alignment horizontal="center" vertical="center" shrinkToFit="1"/>
    </xf>
    <xf numFmtId="0" fontId="5" fillId="0" borderId="89" xfId="2" applyFont="1" applyFill="1" applyBorder="1" applyAlignment="1">
      <alignment horizontal="center" vertical="center" wrapText="1"/>
    </xf>
    <xf numFmtId="0" fontId="5" fillId="0" borderId="90" xfId="2" applyFont="1" applyFill="1" applyBorder="1" applyAlignment="1">
      <alignment horizontal="center" vertical="center"/>
    </xf>
    <xf numFmtId="0" fontId="5" fillId="0" borderId="83" xfId="2" applyFont="1" applyFill="1" applyBorder="1" applyAlignment="1">
      <alignment horizontal="center" vertical="center" shrinkToFit="1"/>
    </xf>
    <xf numFmtId="0" fontId="5" fillId="0" borderId="84" xfId="2" applyFont="1" applyFill="1" applyBorder="1" applyAlignment="1">
      <alignment horizontal="center" vertical="center" wrapText="1"/>
    </xf>
    <xf numFmtId="0" fontId="5" fillId="0" borderId="85" xfId="2" applyFont="1" applyFill="1" applyBorder="1" applyAlignment="1">
      <alignment horizontal="center" vertical="center"/>
    </xf>
    <xf numFmtId="0" fontId="5" fillId="0" borderId="86" xfId="2" applyFont="1" applyFill="1" applyBorder="1" applyAlignment="1">
      <alignment horizontal="center" vertical="center"/>
    </xf>
    <xf numFmtId="0" fontId="5" fillId="4" borderId="80" xfId="2" applyFont="1" applyFill="1" applyBorder="1" applyAlignment="1">
      <alignment horizontal="left" vertical="top" wrapText="1"/>
    </xf>
    <xf numFmtId="0" fontId="5" fillId="0" borderId="76" xfId="2" applyFont="1" applyFill="1" applyBorder="1" applyAlignment="1">
      <alignment horizontal="center" vertical="center" shrinkToFit="1"/>
    </xf>
    <xf numFmtId="0" fontId="5" fillId="0" borderId="77" xfId="2" applyFont="1" applyFill="1" applyBorder="1" applyAlignment="1">
      <alignment horizontal="center" vertical="center" wrapText="1"/>
    </xf>
    <xf numFmtId="0" fontId="13" fillId="0" borderId="73" xfId="3" applyFill="1" applyBorder="1" applyAlignment="1">
      <alignment horizontal="center" vertical="center"/>
    </xf>
    <xf numFmtId="0" fontId="5" fillId="0" borderId="79" xfId="2" applyFont="1" applyFill="1" applyBorder="1" applyAlignment="1">
      <alignment horizontal="center" vertical="center" shrinkToFit="1"/>
    </xf>
    <xf numFmtId="0" fontId="5" fillId="0" borderId="80" xfId="2" applyFont="1" applyFill="1" applyBorder="1" applyAlignment="1">
      <alignment horizontal="center" vertical="center" wrapText="1"/>
    </xf>
    <xf numFmtId="0" fontId="5" fillId="0" borderId="80" xfId="2" applyFont="1" applyFill="1" applyBorder="1" applyAlignment="1">
      <alignment horizontal="center" vertical="center"/>
    </xf>
    <xf numFmtId="0" fontId="13" fillId="0" borderId="82" xfId="3" applyFill="1" applyBorder="1" applyAlignment="1">
      <alignment horizontal="center" vertical="center"/>
    </xf>
    <xf numFmtId="0" fontId="15" fillId="0" borderId="91" xfId="3" applyFont="1" applyBorder="1" applyAlignment="1">
      <alignment vertical="center" textRotation="255"/>
    </xf>
    <xf numFmtId="0" fontId="5" fillId="0" borderId="7" xfId="2" applyFont="1" applyBorder="1" applyAlignment="1">
      <alignment horizontal="center" vertical="center"/>
    </xf>
    <xf numFmtId="0" fontId="5" fillId="4" borderId="88" xfId="2" applyFont="1" applyFill="1" applyBorder="1" applyAlignment="1">
      <alignment horizontal="center" vertical="center" shrinkToFit="1"/>
    </xf>
    <xf numFmtId="0" fontId="5" fillId="4" borderId="89" xfId="2" applyFont="1" applyFill="1" applyBorder="1" applyAlignment="1">
      <alignment horizontal="left" vertical="center"/>
    </xf>
    <xf numFmtId="0" fontId="5" fillId="4" borderId="89" xfId="2" applyFont="1" applyFill="1" applyBorder="1" applyAlignment="1">
      <alignment horizontal="center" vertical="center" wrapText="1"/>
    </xf>
    <xf numFmtId="0" fontId="5" fillId="4" borderId="90" xfId="2" applyFont="1" applyFill="1" applyBorder="1" applyAlignment="1">
      <alignment horizontal="center" vertical="center"/>
    </xf>
    <xf numFmtId="0" fontId="5" fillId="4" borderId="73" xfId="2" applyFont="1" applyFill="1" applyBorder="1" applyAlignment="1">
      <alignment horizontal="center" vertical="center"/>
    </xf>
    <xf numFmtId="0" fontId="5" fillId="8" borderId="92" xfId="2" applyFont="1" applyFill="1" applyBorder="1" applyAlignment="1">
      <alignment horizontal="center" vertical="center" shrinkToFit="1"/>
    </xf>
    <xf numFmtId="0" fontId="5" fillId="8" borderId="93" xfId="2" applyFont="1" applyFill="1" applyBorder="1" applyAlignment="1">
      <alignment horizontal="center" vertical="center" wrapText="1"/>
    </xf>
    <xf numFmtId="0" fontId="5" fillId="8" borderId="42" xfId="2" applyFont="1" applyFill="1" applyBorder="1" applyAlignment="1">
      <alignment horizontal="center" vertical="center"/>
    </xf>
    <xf numFmtId="0" fontId="5" fillId="8" borderId="94" xfId="2" applyFont="1" applyFill="1" applyBorder="1" applyAlignment="1">
      <alignment horizontal="center" vertical="center"/>
    </xf>
    <xf numFmtId="0" fontId="5" fillId="8" borderId="89" xfId="2" applyFont="1" applyFill="1" applyBorder="1" applyAlignment="1">
      <alignment horizontal="center" vertical="center"/>
    </xf>
    <xf numFmtId="0" fontId="5" fillId="8" borderId="95" xfId="2" applyFont="1" applyFill="1" applyBorder="1" applyAlignment="1">
      <alignment horizontal="center" vertical="center"/>
    </xf>
    <xf numFmtId="0" fontId="1" fillId="0" borderId="0" xfId="2" applyAlignment="1">
      <alignment vertical="center"/>
    </xf>
    <xf numFmtId="0" fontId="5" fillId="0" borderId="96" xfId="2" applyFont="1" applyBorder="1" applyAlignment="1">
      <alignment horizontal="center" vertical="center" wrapText="1"/>
    </xf>
    <xf numFmtId="0" fontId="5" fillId="4" borderId="57" xfId="2" applyFont="1" applyFill="1" applyBorder="1" applyAlignment="1">
      <alignment horizontal="left" vertical="top" wrapText="1"/>
    </xf>
    <xf numFmtId="0" fontId="5" fillId="4" borderId="66" xfId="2" applyFont="1" applyFill="1" applyBorder="1" applyAlignment="1">
      <alignment horizontal="center" vertical="center"/>
    </xf>
    <xf numFmtId="0" fontId="15" fillId="0" borderId="89" xfId="3" applyFont="1" applyBorder="1" applyAlignment="1">
      <alignment horizontal="left" vertical="top"/>
    </xf>
    <xf numFmtId="0" fontId="5" fillId="4" borderId="71" xfId="3" applyFont="1" applyFill="1" applyBorder="1" applyAlignment="1">
      <alignment horizontal="center" vertical="center" wrapText="1"/>
    </xf>
    <xf numFmtId="0" fontId="5" fillId="4" borderId="77" xfId="2" applyFont="1" applyFill="1" applyBorder="1" applyAlignment="1">
      <alignment horizontal="left" vertical="top" wrapText="1"/>
    </xf>
    <xf numFmtId="0" fontId="5" fillId="4" borderId="70" xfId="3" applyFont="1" applyFill="1" applyBorder="1" applyAlignment="1">
      <alignment horizontal="left" vertical="top"/>
    </xf>
    <xf numFmtId="0" fontId="5" fillId="4" borderId="77" xfId="3" applyFont="1" applyFill="1" applyBorder="1" applyAlignment="1">
      <alignment horizontal="left" vertical="top" wrapText="1"/>
    </xf>
    <xf numFmtId="0" fontId="5" fillId="4" borderId="77" xfId="2" applyFont="1" applyFill="1" applyBorder="1" applyAlignment="1">
      <alignment horizontal="center" vertical="center"/>
    </xf>
    <xf numFmtId="0" fontId="1" fillId="0" borderId="70" xfId="1" applyBorder="1" applyAlignment="1">
      <alignment horizontal="left" vertical="top"/>
    </xf>
    <xf numFmtId="0" fontId="5" fillId="4" borderId="89" xfId="3" applyFont="1" applyFill="1" applyBorder="1" applyAlignment="1">
      <alignment horizontal="left" vertical="top"/>
    </xf>
    <xf numFmtId="0" fontId="5" fillId="0" borderId="47" xfId="2" applyFont="1" applyBorder="1" applyAlignment="1">
      <alignment horizontal="center" vertical="center" wrapText="1"/>
    </xf>
    <xf numFmtId="0" fontId="5" fillId="4" borderId="97" xfId="2" applyFont="1" applyFill="1" applyBorder="1" applyAlignment="1">
      <alignment horizontal="center" vertical="center" shrinkToFit="1"/>
    </xf>
    <xf numFmtId="0" fontId="5" fillId="4" borderId="98" xfId="2" applyFont="1" applyFill="1" applyBorder="1" applyAlignment="1">
      <alignment horizontal="left" vertical="top"/>
    </xf>
    <xf numFmtId="0" fontId="5" fillId="4" borderId="98" xfId="2" applyFont="1" applyFill="1" applyBorder="1" applyAlignment="1">
      <alignment horizontal="center" vertical="center" wrapText="1"/>
    </xf>
    <xf numFmtId="0" fontId="5" fillId="4" borderId="37" xfId="2" applyFont="1" applyFill="1" applyBorder="1" applyAlignment="1">
      <alignment horizontal="center" vertical="center"/>
    </xf>
    <xf numFmtId="0" fontId="5" fillId="4" borderId="99" xfId="2" applyFont="1" applyFill="1" applyBorder="1" applyAlignment="1">
      <alignment horizontal="center" vertical="center"/>
    </xf>
    <xf numFmtId="0" fontId="5" fillId="8" borderId="97" xfId="2" applyFont="1" applyFill="1" applyBorder="1" applyAlignment="1">
      <alignment horizontal="center" vertical="center" shrinkToFit="1"/>
    </xf>
    <xf numFmtId="0" fontId="5" fillId="8" borderId="98" xfId="2" applyFont="1" applyFill="1" applyBorder="1" applyAlignment="1">
      <alignment horizontal="center" vertical="center" wrapText="1"/>
    </xf>
    <xf numFmtId="0" fontId="5" fillId="8" borderId="37" xfId="2" applyFont="1" applyFill="1" applyBorder="1" applyAlignment="1">
      <alignment horizontal="center" vertical="center"/>
    </xf>
    <xf numFmtId="0" fontId="5" fillId="8" borderId="99" xfId="2" applyFont="1" applyFill="1" applyBorder="1" applyAlignment="1">
      <alignment horizontal="center" vertical="center"/>
    </xf>
    <xf numFmtId="0" fontId="5" fillId="8" borderId="98" xfId="2" applyFont="1" applyFill="1" applyBorder="1" applyAlignment="1">
      <alignment horizontal="center" vertical="center"/>
    </xf>
    <xf numFmtId="0" fontId="5" fillId="8" borderId="100" xfId="2" applyFont="1" applyFill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4" borderId="101" xfId="2" applyFont="1" applyFill="1" applyBorder="1" applyAlignment="1">
      <alignment horizontal="left" vertical="top"/>
    </xf>
    <xf numFmtId="0" fontId="5" fillId="4" borderId="101" xfId="2" applyFont="1" applyFill="1" applyBorder="1" applyAlignment="1">
      <alignment horizontal="center" vertical="center" wrapText="1"/>
    </xf>
    <xf numFmtId="0" fontId="5" fillId="4" borderId="102" xfId="2" applyFont="1" applyFill="1" applyBorder="1" applyAlignment="1">
      <alignment horizontal="center" vertical="center"/>
    </xf>
    <xf numFmtId="0" fontId="5" fillId="4" borderId="82" xfId="2" applyFont="1" applyFill="1" applyBorder="1" applyAlignment="1">
      <alignment horizontal="center" vertical="center"/>
    </xf>
    <xf numFmtId="0" fontId="5" fillId="0" borderId="101" xfId="2" applyFont="1" applyFill="1" applyBorder="1" applyAlignment="1">
      <alignment horizontal="center" vertical="center" wrapText="1"/>
    </xf>
    <xf numFmtId="0" fontId="5" fillId="0" borderId="102" xfId="2" applyFont="1" applyFill="1" applyBorder="1" applyAlignment="1">
      <alignment horizontal="center" vertical="center"/>
    </xf>
    <xf numFmtId="0" fontId="5" fillId="0" borderId="82" xfId="2" applyFont="1" applyFill="1" applyBorder="1" applyAlignment="1">
      <alignment horizontal="center" vertical="center"/>
    </xf>
    <xf numFmtId="0" fontId="5" fillId="0" borderId="101" xfId="2" applyFont="1" applyFill="1" applyBorder="1" applyAlignment="1">
      <alignment horizontal="center" vertical="center"/>
    </xf>
    <xf numFmtId="0" fontId="5" fillId="0" borderId="103" xfId="2" applyFont="1" applyFill="1" applyBorder="1" applyAlignment="1">
      <alignment horizontal="center" vertical="center"/>
    </xf>
    <xf numFmtId="0" fontId="5" fillId="0" borderId="34" xfId="2" applyFont="1" applyBorder="1" applyAlignment="1">
      <alignment horizontal="center" vertical="center" shrinkToFit="1"/>
    </xf>
    <xf numFmtId="0" fontId="5" fillId="9" borderId="35" xfId="2" applyFont="1" applyFill="1" applyBorder="1" applyAlignment="1">
      <alignment horizontal="center" vertical="center" shrinkToFit="1"/>
    </xf>
    <xf numFmtId="0" fontId="13" fillId="9" borderId="104" xfId="3" applyFill="1" applyBorder="1" applyAlignment="1">
      <alignment vertical="center"/>
    </xf>
    <xf numFmtId="0" fontId="13" fillId="9" borderId="105" xfId="3" applyFill="1" applyBorder="1" applyAlignment="1">
      <alignment vertical="center"/>
    </xf>
    <xf numFmtId="0" fontId="5" fillId="4" borderId="98" xfId="2" applyFont="1" applyFill="1" applyBorder="1" applyAlignment="1">
      <alignment horizontal="center" vertical="center"/>
    </xf>
    <xf numFmtId="0" fontId="5" fillId="4" borderId="100" xfId="2" applyFont="1" applyFill="1" applyBorder="1" applyAlignment="1">
      <alignment horizontal="center" vertical="center"/>
    </xf>
    <xf numFmtId="0" fontId="13" fillId="0" borderId="104" xfId="3" applyBorder="1" applyAlignment="1">
      <alignment vertical="center"/>
    </xf>
    <xf numFmtId="0" fontId="13" fillId="0" borderId="105" xfId="3" applyBorder="1" applyAlignment="1">
      <alignment vertical="center"/>
    </xf>
    <xf numFmtId="0" fontId="5" fillId="4" borderId="89" xfId="3" applyFont="1" applyFill="1" applyBorder="1" applyAlignment="1">
      <alignment horizontal="left" vertical="top" wrapText="1"/>
    </xf>
    <xf numFmtId="0" fontId="5" fillId="4" borderId="89" xfId="3" applyFont="1" applyFill="1" applyBorder="1" applyAlignment="1">
      <alignment horizontal="center" vertical="center" wrapText="1"/>
    </xf>
    <xf numFmtId="0" fontId="5" fillId="8" borderId="73" xfId="2" applyFont="1" applyFill="1" applyBorder="1" applyAlignment="1">
      <alignment horizontal="center" vertical="center"/>
    </xf>
    <xf numFmtId="0" fontId="5" fillId="4" borderId="89" xfId="3" applyFont="1" applyFill="1" applyBorder="1" applyAlignment="1">
      <alignment horizontal="left" vertical="top"/>
    </xf>
    <xf numFmtId="0" fontId="5" fillId="8" borderId="106" xfId="2" applyFont="1" applyFill="1" applyBorder="1" applyAlignment="1">
      <alignment horizontal="center" vertical="center"/>
    </xf>
    <xf numFmtId="0" fontId="5" fillId="8" borderId="15" xfId="2" applyFont="1" applyFill="1" applyBorder="1" applyAlignment="1">
      <alignment horizontal="center" vertical="center"/>
    </xf>
    <xf numFmtId="0" fontId="15" fillId="0" borderId="40" xfId="3" applyFont="1" applyBorder="1" applyAlignment="1">
      <alignment vertical="center" textRotation="255"/>
    </xf>
    <xf numFmtId="0" fontId="15" fillId="0" borderId="39" xfId="3" applyFont="1" applyBorder="1" applyAlignment="1">
      <alignment horizontal="center" vertical="center"/>
    </xf>
    <xf numFmtId="0" fontId="5" fillId="4" borderId="107" xfId="2" applyFont="1" applyFill="1" applyBorder="1" applyAlignment="1">
      <alignment horizontal="center" vertical="center" shrinkToFit="1"/>
    </xf>
    <xf numFmtId="0" fontId="13" fillId="0" borderId="63" xfId="3" applyBorder="1" applyAlignment="1">
      <alignment horizontal="left" vertical="top"/>
    </xf>
    <xf numFmtId="0" fontId="5" fillId="4" borderId="108" xfId="2" applyFont="1" applyFill="1" applyBorder="1" applyAlignment="1">
      <alignment horizontal="center" vertical="center" wrapText="1"/>
    </xf>
    <xf numFmtId="0" fontId="5" fillId="4" borderId="109" xfId="2" applyFont="1" applyFill="1" applyBorder="1" applyAlignment="1">
      <alignment horizontal="center" vertical="center"/>
    </xf>
    <xf numFmtId="0" fontId="13" fillId="0" borderId="64" xfId="3" applyBorder="1" applyAlignment="1">
      <alignment horizontal="center" vertical="center"/>
    </xf>
    <xf numFmtId="0" fontId="5" fillId="8" borderId="107" xfId="2" applyFont="1" applyFill="1" applyBorder="1" applyAlignment="1">
      <alignment horizontal="center" vertical="center" shrinkToFit="1"/>
    </xf>
    <xf numFmtId="0" fontId="5" fillId="8" borderId="108" xfId="2" applyFont="1" applyFill="1" applyBorder="1" applyAlignment="1">
      <alignment horizontal="center" vertical="center" wrapText="1"/>
    </xf>
    <xf numFmtId="0" fontId="5" fillId="8" borderId="109" xfId="2" applyFont="1" applyFill="1" applyBorder="1" applyAlignment="1">
      <alignment horizontal="center" vertical="center"/>
    </xf>
    <xf numFmtId="0" fontId="5" fillId="8" borderId="110" xfId="2" applyFont="1" applyFill="1" applyBorder="1" applyAlignment="1">
      <alignment horizontal="center" vertical="center"/>
    </xf>
    <xf numFmtId="0" fontId="5" fillId="8" borderId="108" xfId="2" applyFont="1" applyFill="1" applyBorder="1" applyAlignment="1">
      <alignment horizontal="center" vertical="center"/>
    </xf>
    <xf numFmtId="0" fontId="5" fillId="8" borderId="24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shrinkToFit="1"/>
    </xf>
    <xf numFmtId="0" fontId="5" fillId="4" borderId="26" xfId="2" applyFont="1" applyFill="1" applyBorder="1" applyAlignment="1">
      <alignment horizontal="left" vertical="top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13" fillId="0" borderId="4" xfId="3" applyBorder="1" applyAlignment="1">
      <alignment horizontal="center" vertical="center"/>
    </xf>
    <xf numFmtId="0" fontId="1" fillId="0" borderId="0" xfId="2" applyFill="1" applyAlignment="1">
      <alignment shrinkToFit="1"/>
    </xf>
    <xf numFmtId="0" fontId="1" fillId="0" borderId="0" xfId="2" applyFill="1" applyAlignment="1">
      <alignment horizontal="center"/>
    </xf>
    <xf numFmtId="0" fontId="1" fillId="0" borderId="0" xfId="2" applyFill="1"/>
    <xf numFmtId="0" fontId="1" fillId="0" borderId="0" xfId="2" applyFill="1" applyBorder="1" applyAlignment="1"/>
    <xf numFmtId="0" fontId="18" fillId="0" borderId="0" xfId="2" applyFont="1" applyAlignment="1">
      <alignment shrinkToFit="1"/>
    </xf>
    <xf numFmtId="0" fontId="18" fillId="0" borderId="0" xfId="2" applyFont="1"/>
    <xf numFmtId="0" fontId="18" fillId="0" borderId="0" xfId="2" applyFont="1" applyAlignment="1">
      <alignment horizontal="center"/>
    </xf>
    <xf numFmtId="0" fontId="18" fillId="0" borderId="0" xfId="2" applyFont="1" applyAlignment="1"/>
  </cellXfs>
  <cellStyles count="4">
    <cellStyle name="標準" xfId="0" builtinId="0"/>
    <cellStyle name="標準 2" xfId="1"/>
    <cellStyle name="標準 2 2" xfId="2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2;&#12461;&#12517;&#12521;&#12512;&#65288;&#12505;&#12488;&#12490;&#12512;&#29305;&#36914;&#12463;&#12521;&#12473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20849;&#26377;&#12501;&#12457;&#12523;&#12480;\&#23487;&#38988;9811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特進カリキュラム"/>
      <sheetName val="2.カリキュラム対比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_My Documents_共有フォルダ_宿題981114.x"/>
      <sheetName val="\My Documents\共有フォルダ\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view="pageBreakPreview" zoomScale="93" zoomScaleNormal="85" zoomScaleSheetLayoutView="93" workbookViewId="0">
      <selection activeCell="A6" sqref="A6"/>
    </sheetView>
  </sheetViews>
  <sheetFormatPr defaultColWidth="9.25" defaultRowHeight="13.5" x14ac:dyDescent="0.15"/>
  <cols>
    <col min="1" max="1" width="1.75" style="46" customWidth="1"/>
    <col min="2" max="2" width="9.25" style="46" customWidth="1"/>
    <col min="3" max="3" width="25.25" style="47" customWidth="1"/>
    <col min="4" max="4" width="10" style="46" customWidth="1"/>
    <col min="5" max="5" width="9.125" style="46" customWidth="1"/>
    <col min="6" max="12" width="7" style="46" customWidth="1"/>
    <col min="13" max="14" width="1.625" style="46" customWidth="1"/>
    <col min="15" max="15" width="9.25" style="46" customWidth="1"/>
    <col min="16" max="16" width="25.25" style="47" customWidth="1"/>
    <col min="17" max="17" width="10" style="46" customWidth="1"/>
    <col min="18" max="18" width="9.125" style="46" customWidth="1"/>
    <col min="19" max="25" width="7" style="46" customWidth="1"/>
    <col min="26" max="26" width="1.625" style="46" customWidth="1"/>
    <col min="27" max="16384" width="9.25" style="46"/>
  </cols>
  <sheetData>
    <row r="1" spans="1:26" x14ac:dyDescent="0.15">
      <c r="D1" s="46" t="s">
        <v>0</v>
      </c>
      <c r="E1" s="46">
        <v>44</v>
      </c>
    </row>
    <row r="2" spans="1:26" x14ac:dyDescent="0.15">
      <c r="D2" s="46" t="s">
        <v>1</v>
      </c>
      <c r="E2" s="46">
        <v>44</v>
      </c>
    </row>
    <row r="3" spans="1:26" ht="21.75" thickBot="1" x14ac:dyDescent="0.2">
      <c r="A3" s="48"/>
      <c r="B3" s="48" t="s">
        <v>2</v>
      </c>
      <c r="N3" s="48" t="s">
        <v>3</v>
      </c>
      <c r="O3" s="48"/>
    </row>
    <row r="4" spans="1:26" ht="14.25" thickBot="1" x14ac:dyDescent="0.2">
      <c r="B4" s="89" t="s">
        <v>4</v>
      </c>
      <c r="C4" s="95" t="s">
        <v>5</v>
      </c>
      <c r="D4" s="89" t="s">
        <v>6</v>
      </c>
      <c r="E4" s="89" t="s">
        <v>7</v>
      </c>
      <c r="F4" s="93" t="s">
        <v>8</v>
      </c>
      <c r="G4" s="94"/>
      <c r="H4" s="93" t="s">
        <v>9</v>
      </c>
      <c r="I4" s="94"/>
      <c r="J4" s="93" t="s">
        <v>10</v>
      </c>
      <c r="K4" s="94"/>
      <c r="L4" s="89" t="s">
        <v>11</v>
      </c>
      <c r="M4" s="49"/>
      <c r="N4" s="50"/>
      <c r="O4" s="89" t="s">
        <v>4</v>
      </c>
      <c r="P4" s="95" t="s">
        <v>5</v>
      </c>
      <c r="Q4" s="89" t="s">
        <v>6</v>
      </c>
      <c r="R4" s="89" t="s">
        <v>7</v>
      </c>
      <c r="S4" s="93" t="s">
        <v>8</v>
      </c>
      <c r="T4" s="94"/>
      <c r="U4" s="93" t="s">
        <v>9</v>
      </c>
      <c r="V4" s="94"/>
      <c r="W4" s="93" t="s">
        <v>12</v>
      </c>
      <c r="X4" s="94"/>
      <c r="Y4" s="89" t="s">
        <v>11</v>
      </c>
      <c r="Z4" s="49"/>
    </row>
    <row r="5" spans="1:26" ht="14.25" thickBot="1" x14ac:dyDescent="0.2">
      <c r="B5" s="90"/>
      <c r="C5" s="96"/>
      <c r="D5" s="90"/>
      <c r="E5" s="90"/>
      <c r="F5" s="45" t="s">
        <v>13</v>
      </c>
      <c r="G5" s="45" t="s">
        <v>14</v>
      </c>
      <c r="H5" s="45" t="s">
        <v>0</v>
      </c>
      <c r="I5" s="45" t="s">
        <v>15</v>
      </c>
      <c r="J5" s="42" t="s">
        <v>16</v>
      </c>
      <c r="K5" s="42" t="s">
        <v>17</v>
      </c>
      <c r="L5" s="90"/>
      <c r="M5" s="51"/>
      <c r="N5" s="50"/>
      <c r="O5" s="90"/>
      <c r="P5" s="96"/>
      <c r="Q5" s="90"/>
      <c r="R5" s="90"/>
      <c r="S5" s="45" t="s">
        <v>13</v>
      </c>
      <c r="T5" s="45" t="s">
        <v>14</v>
      </c>
      <c r="U5" s="45" t="s">
        <v>0</v>
      </c>
      <c r="V5" s="45" t="s">
        <v>15</v>
      </c>
      <c r="W5" s="42" t="s">
        <v>16</v>
      </c>
      <c r="X5" s="42" t="s">
        <v>17</v>
      </c>
      <c r="Y5" s="90"/>
      <c r="Z5" s="51"/>
    </row>
    <row r="6" spans="1:26" x14ac:dyDescent="0.15">
      <c r="B6" s="91" t="s">
        <v>18</v>
      </c>
      <c r="C6" s="1" t="s">
        <v>19</v>
      </c>
      <c r="D6" s="2" t="s">
        <v>87</v>
      </c>
      <c r="E6" s="3">
        <f>IF($H6="○",$L6*$E$1,$L6*$E$2)</f>
        <v>44</v>
      </c>
      <c r="F6" s="2"/>
      <c r="G6" s="2" t="s">
        <v>20</v>
      </c>
      <c r="H6" s="2"/>
      <c r="I6" s="2" t="s">
        <v>20</v>
      </c>
      <c r="J6" s="4">
        <v>2</v>
      </c>
      <c r="K6" s="4">
        <v>0</v>
      </c>
      <c r="L6" s="4">
        <f>(J6+K6)/2</f>
        <v>1</v>
      </c>
      <c r="M6" s="30"/>
      <c r="N6" s="50"/>
      <c r="O6" s="91" t="s">
        <v>21</v>
      </c>
      <c r="P6" s="1" t="s">
        <v>19</v>
      </c>
      <c r="Q6" s="2" t="s">
        <v>51</v>
      </c>
      <c r="R6" s="3">
        <f>IF($H6="○",$L6*$E$1,$L6*$E$2)</f>
        <v>44</v>
      </c>
      <c r="S6" s="2"/>
      <c r="T6" s="2" t="s">
        <v>20</v>
      </c>
      <c r="U6" s="2"/>
      <c r="V6" s="2" t="s">
        <v>20</v>
      </c>
      <c r="W6" s="4">
        <v>2</v>
      </c>
      <c r="X6" s="4">
        <v>0</v>
      </c>
      <c r="Y6" s="4">
        <f>(W6+X6)/2</f>
        <v>1</v>
      </c>
      <c r="Z6" s="30"/>
    </row>
    <row r="7" spans="1:26" x14ac:dyDescent="0.15">
      <c r="B7" s="91"/>
      <c r="C7" s="5" t="s">
        <v>23</v>
      </c>
      <c r="D7" s="6" t="s">
        <v>87</v>
      </c>
      <c r="E7" s="7">
        <f t="shared" ref="E7:E15" si="0">IF($H7="○",$L7*$E$1,$L7*$E$2)</f>
        <v>88</v>
      </c>
      <c r="F7" s="6"/>
      <c r="G7" s="6" t="s">
        <v>20</v>
      </c>
      <c r="H7" s="6"/>
      <c r="I7" s="6" t="s">
        <v>20</v>
      </c>
      <c r="J7" s="8">
        <v>0</v>
      </c>
      <c r="K7" s="8">
        <v>4</v>
      </c>
      <c r="L7" s="8">
        <f>(J7+K7)/2</f>
        <v>2</v>
      </c>
      <c r="M7" s="30"/>
      <c r="N7" s="50"/>
      <c r="O7" s="91"/>
      <c r="P7" s="5" t="s">
        <v>23</v>
      </c>
      <c r="Q7" s="6" t="s">
        <v>51</v>
      </c>
      <c r="R7" s="7">
        <f t="shared" ref="R7:R15" si="1">IF($H7="○",$L7*$E$1,$L7*$E$2)</f>
        <v>88</v>
      </c>
      <c r="S7" s="6"/>
      <c r="T7" s="6" t="s">
        <v>20</v>
      </c>
      <c r="U7" s="6"/>
      <c r="V7" s="6" t="s">
        <v>20</v>
      </c>
      <c r="W7" s="8">
        <v>0</v>
      </c>
      <c r="X7" s="8">
        <v>4</v>
      </c>
      <c r="Y7" s="8">
        <f>(W7+X7)/2</f>
        <v>2</v>
      </c>
      <c r="Z7" s="30"/>
    </row>
    <row r="8" spans="1:26" x14ac:dyDescent="0.15">
      <c r="B8" s="91"/>
      <c r="C8" s="5" t="s">
        <v>24</v>
      </c>
      <c r="D8" s="6" t="s">
        <v>87</v>
      </c>
      <c r="E8" s="7">
        <f t="shared" si="0"/>
        <v>44</v>
      </c>
      <c r="F8" s="6"/>
      <c r="G8" s="6" t="s">
        <v>20</v>
      </c>
      <c r="H8" s="6" t="s">
        <v>20</v>
      </c>
      <c r="I8" s="6"/>
      <c r="J8" s="8">
        <v>2</v>
      </c>
      <c r="K8" s="8">
        <v>0</v>
      </c>
      <c r="L8" s="8">
        <f t="shared" ref="L8:L14" si="2">(J8+K8)/2</f>
        <v>1</v>
      </c>
      <c r="M8" s="30"/>
      <c r="N8" s="50"/>
      <c r="O8" s="91"/>
      <c r="P8" s="5" t="s">
        <v>24</v>
      </c>
      <c r="Q8" s="6" t="s">
        <v>51</v>
      </c>
      <c r="R8" s="7">
        <f t="shared" si="1"/>
        <v>44</v>
      </c>
      <c r="S8" s="6"/>
      <c r="T8" s="6" t="s">
        <v>20</v>
      </c>
      <c r="U8" s="6" t="s">
        <v>20</v>
      </c>
      <c r="V8" s="6"/>
      <c r="W8" s="8">
        <v>2</v>
      </c>
      <c r="X8" s="8">
        <v>0</v>
      </c>
      <c r="Y8" s="8">
        <f>(W8+X8)/2</f>
        <v>1</v>
      </c>
      <c r="Z8" s="30"/>
    </row>
    <row r="9" spans="1:26" x14ac:dyDescent="0.15">
      <c r="B9" s="91"/>
      <c r="C9" s="9" t="s">
        <v>30</v>
      </c>
      <c r="D9" s="6" t="s">
        <v>87</v>
      </c>
      <c r="E9" s="7">
        <f t="shared" si="0"/>
        <v>176</v>
      </c>
      <c r="F9" s="6"/>
      <c r="G9" s="6" t="s">
        <v>20</v>
      </c>
      <c r="H9" s="6" t="s">
        <v>20</v>
      </c>
      <c r="I9" s="10"/>
      <c r="J9" s="8">
        <v>4</v>
      </c>
      <c r="K9" s="8">
        <v>4</v>
      </c>
      <c r="L9" s="8">
        <f t="shared" si="2"/>
        <v>4</v>
      </c>
      <c r="M9" s="30"/>
      <c r="N9" s="50"/>
      <c r="O9" s="91"/>
      <c r="P9" s="9" t="s">
        <v>30</v>
      </c>
      <c r="Q9" s="6" t="s">
        <v>51</v>
      </c>
      <c r="R9" s="7">
        <f t="shared" si="1"/>
        <v>176</v>
      </c>
      <c r="S9" s="6"/>
      <c r="T9" s="6" t="s">
        <v>20</v>
      </c>
      <c r="U9" s="6" t="s">
        <v>20</v>
      </c>
      <c r="V9" s="10"/>
      <c r="W9" s="8">
        <v>4</v>
      </c>
      <c r="X9" s="8">
        <v>4</v>
      </c>
      <c r="Y9" s="8">
        <f>(W9+X9)/2</f>
        <v>4</v>
      </c>
      <c r="Z9" s="30"/>
    </row>
    <row r="10" spans="1:26" x14ac:dyDescent="0.15">
      <c r="B10" s="91"/>
      <c r="C10" s="5" t="s">
        <v>25</v>
      </c>
      <c r="D10" s="6" t="s">
        <v>51</v>
      </c>
      <c r="E10" s="83">
        <f t="shared" si="0"/>
        <v>88</v>
      </c>
      <c r="F10" s="6"/>
      <c r="G10" s="10" t="s">
        <v>20</v>
      </c>
      <c r="H10" s="10"/>
      <c r="I10" s="10" t="s">
        <v>20</v>
      </c>
      <c r="J10" s="83">
        <v>4</v>
      </c>
      <c r="K10" s="83">
        <v>0</v>
      </c>
      <c r="L10" s="83">
        <f t="shared" si="2"/>
        <v>2</v>
      </c>
      <c r="M10" s="30"/>
      <c r="N10" s="50"/>
      <c r="O10" s="91"/>
      <c r="P10" s="5" t="s">
        <v>25</v>
      </c>
      <c r="Q10" s="6" t="s">
        <v>51</v>
      </c>
      <c r="R10" s="83">
        <f t="shared" si="1"/>
        <v>88</v>
      </c>
      <c r="S10" s="6"/>
      <c r="T10" s="10" t="s">
        <v>20</v>
      </c>
      <c r="U10" s="10"/>
      <c r="V10" s="10" t="s">
        <v>20</v>
      </c>
      <c r="W10" s="83">
        <v>4</v>
      </c>
      <c r="X10" s="83">
        <v>0</v>
      </c>
      <c r="Y10" s="8">
        <f t="shared" ref="Y10:Y14" si="3">(W10+X10)/2</f>
        <v>2</v>
      </c>
      <c r="Z10" s="30"/>
    </row>
    <row r="11" spans="1:26" x14ac:dyDescent="0.15">
      <c r="B11" s="91"/>
      <c r="C11" s="5" t="s">
        <v>98</v>
      </c>
      <c r="D11" s="6" t="s">
        <v>51</v>
      </c>
      <c r="E11" s="83">
        <f t="shared" si="0"/>
        <v>88</v>
      </c>
      <c r="F11" s="6"/>
      <c r="G11" s="10" t="s">
        <v>20</v>
      </c>
      <c r="H11" s="10"/>
      <c r="I11" s="10" t="s">
        <v>20</v>
      </c>
      <c r="J11" s="83">
        <v>0</v>
      </c>
      <c r="K11" s="83">
        <v>4</v>
      </c>
      <c r="L11" s="83">
        <f t="shared" si="2"/>
        <v>2</v>
      </c>
      <c r="M11" s="30"/>
      <c r="N11" s="50"/>
      <c r="O11" s="91"/>
      <c r="P11" s="5" t="s">
        <v>98</v>
      </c>
      <c r="Q11" s="6" t="s">
        <v>51</v>
      </c>
      <c r="R11" s="83">
        <f t="shared" si="1"/>
        <v>88</v>
      </c>
      <c r="S11" s="6"/>
      <c r="T11" s="10" t="s">
        <v>20</v>
      </c>
      <c r="U11" s="10"/>
      <c r="V11" s="10" t="s">
        <v>20</v>
      </c>
      <c r="W11" s="83">
        <v>0</v>
      </c>
      <c r="X11" s="83">
        <v>4</v>
      </c>
      <c r="Y11" s="8">
        <f t="shared" si="3"/>
        <v>2</v>
      </c>
      <c r="Z11" s="30"/>
    </row>
    <row r="12" spans="1:26" x14ac:dyDescent="0.15">
      <c r="B12" s="91"/>
      <c r="C12" s="5" t="s">
        <v>73</v>
      </c>
      <c r="D12" s="6" t="s">
        <v>87</v>
      </c>
      <c r="E12" s="8">
        <f t="shared" si="0"/>
        <v>88</v>
      </c>
      <c r="F12" s="10" t="s">
        <v>20</v>
      </c>
      <c r="G12" s="10"/>
      <c r="H12" s="6" t="s">
        <v>20</v>
      </c>
      <c r="I12" s="10"/>
      <c r="J12" s="8">
        <v>2</v>
      </c>
      <c r="K12" s="8">
        <v>2</v>
      </c>
      <c r="L12" s="8">
        <f t="shared" si="2"/>
        <v>2</v>
      </c>
      <c r="M12" s="30"/>
      <c r="N12" s="50"/>
      <c r="O12" s="91"/>
      <c r="P12" s="5" t="s">
        <v>73</v>
      </c>
      <c r="Q12" s="6" t="s">
        <v>51</v>
      </c>
      <c r="R12" s="8">
        <f t="shared" si="1"/>
        <v>88</v>
      </c>
      <c r="S12" s="10" t="s">
        <v>20</v>
      </c>
      <c r="T12" s="10"/>
      <c r="U12" s="6" t="s">
        <v>20</v>
      </c>
      <c r="V12" s="10"/>
      <c r="W12" s="8">
        <v>2</v>
      </c>
      <c r="X12" s="8">
        <v>2</v>
      </c>
      <c r="Y12" s="8">
        <f t="shared" si="3"/>
        <v>2</v>
      </c>
      <c r="Z12" s="30"/>
    </row>
    <row r="13" spans="1:26" x14ac:dyDescent="0.15">
      <c r="B13" s="91"/>
      <c r="C13" s="5" t="s">
        <v>90</v>
      </c>
      <c r="D13" s="6" t="s">
        <v>87</v>
      </c>
      <c r="E13" s="8">
        <f t="shared" si="0"/>
        <v>88</v>
      </c>
      <c r="F13" s="10" t="s">
        <v>20</v>
      </c>
      <c r="G13" s="10"/>
      <c r="H13" s="6" t="s">
        <v>20</v>
      </c>
      <c r="I13" s="10"/>
      <c r="J13" s="8">
        <v>2</v>
      </c>
      <c r="K13" s="8">
        <v>2</v>
      </c>
      <c r="L13" s="8">
        <f t="shared" si="2"/>
        <v>2</v>
      </c>
      <c r="M13" s="30"/>
      <c r="N13" s="50"/>
      <c r="O13" s="91"/>
      <c r="P13" s="5" t="s">
        <v>90</v>
      </c>
      <c r="Q13" s="6" t="s">
        <v>51</v>
      </c>
      <c r="R13" s="8">
        <f t="shared" si="1"/>
        <v>88</v>
      </c>
      <c r="S13" s="10" t="s">
        <v>20</v>
      </c>
      <c r="T13" s="10"/>
      <c r="U13" s="6" t="s">
        <v>20</v>
      </c>
      <c r="V13" s="10"/>
      <c r="W13" s="8">
        <v>2</v>
      </c>
      <c r="X13" s="8">
        <v>2</v>
      </c>
      <c r="Y13" s="8">
        <f t="shared" si="3"/>
        <v>2</v>
      </c>
      <c r="Z13" s="30"/>
    </row>
    <row r="14" spans="1:26" x14ac:dyDescent="0.15">
      <c r="B14" s="91"/>
      <c r="C14" s="5" t="s">
        <v>99</v>
      </c>
      <c r="D14" s="6" t="s">
        <v>91</v>
      </c>
      <c r="E14" s="8">
        <f t="shared" si="0"/>
        <v>88</v>
      </c>
      <c r="F14" s="10" t="s">
        <v>92</v>
      </c>
      <c r="G14" s="10"/>
      <c r="H14" s="10" t="s">
        <v>93</v>
      </c>
      <c r="I14" s="6"/>
      <c r="J14" s="8">
        <v>2</v>
      </c>
      <c r="K14" s="8">
        <v>2</v>
      </c>
      <c r="L14" s="8">
        <f t="shared" si="2"/>
        <v>2</v>
      </c>
      <c r="M14" s="30"/>
      <c r="N14" s="50"/>
      <c r="O14" s="91"/>
      <c r="P14" s="5" t="s">
        <v>99</v>
      </c>
      <c r="Q14" s="6" t="s">
        <v>51</v>
      </c>
      <c r="R14" s="8">
        <f t="shared" si="1"/>
        <v>88</v>
      </c>
      <c r="S14" s="10" t="s">
        <v>92</v>
      </c>
      <c r="T14" s="10"/>
      <c r="U14" s="10" t="s">
        <v>31</v>
      </c>
      <c r="V14" s="6"/>
      <c r="W14" s="8">
        <v>2</v>
      </c>
      <c r="X14" s="8">
        <v>2</v>
      </c>
      <c r="Y14" s="8">
        <f t="shared" si="3"/>
        <v>2</v>
      </c>
      <c r="Z14" s="30"/>
    </row>
    <row r="15" spans="1:26" ht="14.25" thickBot="1" x14ac:dyDescent="0.2">
      <c r="B15" s="91"/>
      <c r="C15" s="11" t="s">
        <v>74</v>
      </c>
      <c r="D15" s="12" t="s">
        <v>87</v>
      </c>
      <c r="E15" s="13">
        <f t="shared" si="0"/>
        <v>88</v>
      </c>
      <c r="F15" s="12" t="s">
        <v>20</v>
      </c>
      <c r="G15" s="12"/>
      <c r="H15" s="12" t="s">
        <v>20</v>
      </c>
      <c r="I15" s="12"/>
      <c r="J15" s="14">
        <v>2</v>
      </c>
      <c r="K15" s="14">
        <v>2</v>
      </c>
      <c r="L15" s="14">
        <f>(J15+K15)/2</f>
        <v>2</v>
      </c>
      <c r="M15" s="30"/>
      <c r="N15" s="50"/>
      <c r="O15" s="91"/>
      <c r="P15" s="11" t="s">
        <v>74</v>
      </c>
      <c r="Q15" s="12" t="s">
        <v>51</v>
      </c>
      <c r="R15" s="13">
        <f t="shared" si="1"/>
        <v>88</v>
      </c>
      <c r="S15" s="12" t="s">
        <v>20</v>
      </c>
      <c r="T15" s="12"/>
      <c r="U15" s="12" t="s">
        <v>20</v>
      </c>
      <c r="V15" s="12"/>
      <c r="W15" s="14">
        <v>2</v>
      </c>
      <c r="X15" s="14">
        <v>2</v>
      </c>
      <c r="Y15" s="14">
        <f>(W15+X15)/2</f>
        <v>2</v>
      </c>
      <c r="Z15" s="30"/>
    </row>
    <row r="16" spans="1:26" ht="14.25" thickBot="1" x14ac:dyDescent="0.2">
      <c r="B16" s="92"/>
      <c r="C16" s="15" t="s">
        <v>27</v>
      </c>
      <c r="D16" s="16"/>
      <c r="E16" s="17">
        <f>SUM(E6:E15)</f>
        <v>880</v>
      </c>
      <c r="F16" s="16"/>
      <c r="G16" s="16"/>
      <c r="H16" s="16"/>
      <c r="I16" s="16"/>
      <c r="J16" s="18">
        <f>SUM(J6:J15)</f>
        <v>20</v>
      </c>
      <c r="K16" s="18">
        <f>SUM(K6:K15)</f>
        <v>20</v>
      </c>
      <c r="L16" s="18">
        <f>SUM(L6:L15)</f>
        <v>20</v>
      </c>
      <c r="M16" s="30"/>
      <c r="N16" s="50"/>
      <c r="O16" s="92"/>
      <c r="P16" s="15" t="s">
        <v>27</v>
      </c>
      <c r="Q16" s="16"/>
      <c r="R16" s="17">
        <f>SUM(R6:R15)</f>
        <v>880</v>
      </c>
      <c r="S16" s="16"/>
      <c r="T16" s="16"/>
      <c r="U16" s="16"/>
      <c r="V16" s="16"/>
      <c r="W16" s="18">
        <f>SUM(W6:W15)</f>
        <v>20</v>
      </c>
      <c r="X16" s="18">
        <f>SUM(X6:X15)</f>
        <v>20</v>
      </c>
      <c r="Y16" s="18">
        <f>SUM(Y6:Y15)</f>
        <v>20</v>
      </c>
      <c r="Z16" s="30"/>
    </row>
    <row r="17" spans="2:26" x14ac:dyDescent="0.15">
      <c r="B17" s="101" t="s">
        <v>28</v>
      </c>
      <c r="C17" s="19" t="s">
        <v>106</v>
      </c>
      <c r="D17" s="20" t="s">
        <v>87</v>
      </c>
      <c r="E17" s="21">
        <f t="shared" ref="E17:E27" si="4">IF($H17="○",$L17*$E$1,$L17*$E$2)</f>
        <v>176</v>
      </c>
      <c r="F17" s="22"/>
      <c r="G17" s="2" t="s">
        <v>20</v>
      </c>
      <c r="H17" s="23"/>
      <c r="I17" s="22" t="s">
        <v>20</v>
      </c>
      <c r="J17" s="24">
        <v>4</v>
      </c>
      <c r="K17" s="24">
        <v>4</v>
      </c>
      <c r="L17" s="24">
        <f t="shared" ref="L17:L27" si="5">(J17+K17)/2</f>
        <v>4</v>
      </c>
      <c r="M17" s="30"/>
      <c r="N17" s="50"/>
      <c r="O17" s="101" t="s">
        <v>29</v>
      </c>
      <c r="P17" s="19" t="s">
        <v>105</v>
      </c>
      <c r="Q17" s="20" t="s">
        <v>51</v>
      </c>
      <c r="R17" s="21">
        <f t="shared" ref="R17:R27" si="6">IF($H17="○",$L17*$E$1,$L17*$E$2)</f>
        <v>176</v>
      </c>
      <c r="S17" s="22"/>
      <c r="T17" s="2" t="s">
        <v>20</v>
      </c>
      <c r="U17" s="23"/>
      <c r="V17" s="22" t="s">
        <v>20</v>
      </c>
      <c r="W17" s="24">
        <v>4</v>
      </c>
      <c r="X17" s="24">
        <v>4</v>
      </c>
      <c r="Y17" s="25">
        <f>(W17+X17)/2</f>
        <v>4</v>
      </c>
      <c r="Z17" s="30"/>
    </row>
    <row r="18" spans="2:26" x14ac:dyDescent="0.15">
      <c r="B18" s="91"/>
      <c r="C18" s="43" t="s">
        <v>72</v>
      </c>
      <c r="D18" s="6" t="s">
        <v>87</v>
      </c>
      <c r="E18" s="8">
        <f t="shared" si="4"/>
        <v>176</v>
      </c>
      <c r="F18" s="10"/>
      <c r="G18" s="26" t="s">
        <v>75</v>
      </c>
      <c r="H18" s="10" t="s">
        <v>75</v>
      </c>
      <c r="I18" s="6"/>
      <c r="J18" s="27">
        <v>4</v>
      </c>
      <c r="K18" s="27">
        <v>4</v>
      </c>
      <c r="L18" s="27">
        <f t="shared" si="5"/>
        <v>4</v>
      </c>
      <c r="M18" s="30"/>
      <c r="N18" s="50"/>
      <c r="O18" s="91"/>
      <c r="P18" s="43" t="s">
        <v>72</v>
      </c>
      <c r="Q18" s="6" t="s">
        <v>51</v>
      </c>
      <c r="R18" s="8">
        <f t="shared" si="6"/>
        <v>176</v>
      </c>
      <c r="S18" s="10"/>
      <c r="T18" s="26" t="s">
        <v>31</v>
      </c>
      <c r="U18" s="10" t="s">
        <v>31</v>
      </c>
      <c r="V18" s="6"/>
      <c r="W18" s="27">
        <v>4</v>
      </c>
      <c r="X18" s="27">
        <v>4</v>
      </c>
      <c r="Y18" s="44">
        <f t="shared" ref="Y18:Y27" si="7">(W18+X18)/2</f>
        <v>4</v>
      </c>
      <c r="Z18" s="30"/>
    </row>
    <row r="19" spans="2:26" x14ac:dyDescent="0.15">
      <c r="B19" s="91"/>
      <c r="C19" s="82" t="s">
        <v>22</v>
      </c>
      <c r="D19" s="76" t="s">
        <v>87</v>
      </c>
      <c r="E19" s="77">
        <f>IF($H19="○",$L19*$E$1,$L19*$E$2)</f>
        <v>0</v>
      </c>
      <c r="F19" s="78"/>
      <c r="G19" s="79" t="s">
        <v>31</v>
      </c>
      <c r="H19" s="78"/>
      <c r="I19" s="76" t="s">
        <v>32</v>
      </c>
      <c r="J19" s="80"/>
      <c r="K19" s="80"/>
      <c r="L19" s="80">
        <f t="shared" si="5"/>
        <v>0</v>
      </c>
      <c r="M19" s="30"/>
      <c r="N19" s="50"/>
      <c r="O19" s="91"/>
      <c r="P19" s="82" t="s">
        <v>22</v>
      </c>
      <c r="Q19" s="76" t="s">
        <v>51</v>
      </c>
      <c r="R19" s="77">
        <f>IF($H19="○",$L19*$E$1,$L19*$E$2)</f>
        <v>0</v>
      </c>
      <c r="S19" s="78"/>
      <c r="T19" s="79" t="s">
        <v>31</v>
      </c>
      <c r="U19" s="78"/>
      <c r="V19" s="76" t="s">
        <v>32</v>
      </c>
      <c r="W19" s="80"/>
      <c r="X19" s="80"/>
      <c r="Y19" s="80">
        <f t="shared" si="7"/>
        <v>0</v>
      </c>
      <c r="Z19" s="30"/>
    </row>
    <row r="20" spans="2:26" x14ac:dyDescent="0.15">
      <c r="B20" s="91"/>
      <c r="C20" s="81" t="s">
        <v>80</v>
      </c>
      <c r="D20" s="76" t="s">
        <v>87</v>
      </c>
      <c r="E20" s="77">
        <f t="shared" si="4"/>
        <v>0</v>
      </c>
      <c r="F20" s="78"/>
      <c r="G20" s="79" t="s">
        <v>20</v>
      </c>
      <c r="H20" s="78"/>
      <c r="I20" s="76" t="s">
        <v>20</v>
      </c>
      <c r="J20" s="80"/>
      <c r="K20" s="80"/>
      <c r="L20" s="80">
        <f t="shared" si="5"/>
        <v>0</v>
      </c>
      <c r="M20" s="30"/>
      <c r="N20" s="50"/>
      <c r="O20" s="91"/>
      <c r="P20" s="81" t="s">
        <v>80</v>
      </c>
      <c r="Q20" s="76" t="s">
        <v>51</v>
      </c>
      <c r="R20" s="77">
        <f t="shared" si="6"/>
        <v>0</v>
      </c>
      <c r="S20" s="78"/>
      <c r="T20" s="79" t="s">
        <v>20</v>
      </c>
      <c r="U20" s="78"/>
      <c r="V20" s="76" t="s">
        <v>20</v>
      </c>
      <c r="W20" s="80"/>
      <c r="X20" s="80"/>
      <c r="Y20" s="80">
        <f t="shared" si="7"/>
        <v>0</v>
      </c>
      <c r="Z20" s="30"/>
    </row>
    <row r="21" spans="2:26" x14ac:dyDescent="0.15">
      <c r="B21" s="91"/>
      <c r="C21" s="9" t="s">
        <v>78</v>
      </c>
      <c r="D21" s="6" t="s">
        <v>87</v>
      </c>
      <c r="E21" s="8">
        <f t="shared" si="4"/>
        <v>88</v>
      </c>
      <c r="F21" s="10"/>
      <c r="G21" s="26" t="s">
        <v>33</v>
      </c>
      <c r="H21" s="26"/>
      <c r="I21" s="10" t="s">
        <v>20</v>
      </c>
      <c r="J21" s="27">
        <v>2</v>
      </c>
      <c r="K21" s="27">
        <v>2</v>
      </c>
      <c r="L21" s="27">
        <f t="shared" si="5"/>
        <v>2</v>
      </c>
      <c r="M21" s="30"/>
      <c r="N21" s="50"/>
      <c r="O21" s="91"/>
      <c r="P21" s="9" t="s">
        <v>61</v>
      </c>
      <c r="Q21" s="6" t="s">
        <v>51</v>
      </c>
      <c r="R21" s="8">
        <f t="shared" si="6"/>
        <v>88</v>
      </c>
      <c r="S21" s="10"/>
      <c r="T21" s="26" t="s">
        <v>33</v>
      </c>
      <c r="U21" s="26"/>
      <c r="V21" s="10" t="s">
        <v>20</v>
      </c>
      <c r="W21" s="27">
        <v>2</v>
      </c>
      <c r="X21" s="27">
        <v>2</v>
      </c>
      <c r="Y21" s="27">
        <f t="shared" si="7"/>
        <v>2</v>
      </c>
      <c r="Z21" s="30"/>
    </row>
    <row r="22" spans="2:26" x14ac:dyDescent="0.15">
      <c r="B22" s="91"/>
      <c r="C22" s="9" t="s">
        <v>34</v>
      </c>
      <c r="D22" s="6" t="s">
        <v>87</v>
      </c>
      <c r="E22" s="8">
        <f t="shared" si="4"/>
        <v>88</v>
      </c>
      <c r="F22" s="10"/>
      <c r="G22" s="26" t="s">
        <v>20</v>
      </c>
      <c r="H22" s="10"/>
      <c r="I22" s="10" t="s">
        <v>20</v>
      </c>
      <c r="J22" s="27">
        <v>2</v>
      </c>
      <c r="K22" s="27">
        <v>2</v>
      </c>
      <c r="L22" s="27">
        <f t="shared" si="5"/>
        <v>2</v>
      </c>
      <c r="M22" s="30"/>
      <c r="N22" s="50"/>
      <c r="O22" s="91"/>
      <c r="P22" s="9" t="s">
        <v>34</v>
      </c>
      <c r="Q22" s="6" t="s">
        <v>51</v>
      </c>
      <c r="R22" s="8">
        <f t="shared" si="6"/>
        <v>88</v>
      </c>
      <c r="S22" s="10"/>
      <c r="T22" s="26" t="s">
        <v>20</v>
      </c>
      <c r="U22" s="10"/>
      <c r="V22" s="10" t="s">
        <v>20</v>
      </c>
      <c r="W22" s="27">
        <v>2</v>
      </c>
      <c r="X22" s="27">
        <v>2</v>
      </c>
      <c r="Y22" s="27">
        <f t="shared" si="7"/>
        <v>2</v>
      </c>
      <c r="Z22" s="30"/>
    </row>
    <row r="23" spans="2:26" x14ac:dyDescent="0.15">
      <c r="B23" s="91"/>
      <c r="C23" s="5" t="s">
        <v>77</v>
      </c>
      <c r="D23" s="6" t="s">
        <v>87</v>
      </c>
      <c r="E23" s="8">
        <f t="shared" si="4"/>
        <v>88</v>
      </c>
      <c r="F23" s="10" t="s">
        <v>20</v>
      </c>
      <c r="G23" s="26"/>
      <c r="H23" s="26" t="s">
        <v>20</v>
      </c>
      <c r="I23" s="10"/>
      <c r="J23" s="27">
        <v>2</v>
      </c>
      <c r="K23" s="27">
        <v>2</v>
      </c>
      <c r="L23" s="27">
        <f t="shared" si="5"/>
        <v>2</v>
      </c>
      <c r="M23" s="30"/>
      <c r="N23" s="50"/>
      <c r="O23" s="91"/>
      <c r="P23" s="5" t="s">
        <v>77</v>
      </c>
      <c r="Q23" s="6" t="s">
        <v>51</v>
      </c>
      <c r="R23" s="8">
        <f t="shared" si="6"/>
        <v>88</v>
      </c>
      <c r="S23" s="10" t="s">
        <v>20</v>
      </c>
      <c r="T23" s="26"/>
      <c r="U23" s="26" t="s">
        <v>20</v>
      </c>
      <c r="V23" s="10"/>
      <c r="W23" s="27">
        <v>2</v>
      </c>
      <c r="X23" s="27">
        <v>2</v>
      </c>
      <c r="Y23" s="27">
        <f t="shared" si="7"/>
        <v>2</v>
      </c>
      <c r="Z23" s="30"/>
    </row>
    <row r="24" spans="2:26" x14ac:dyDescent="0.15">
      <c r="B24" s="91"/>
      <c r="C24" s="5" t="s">
        <v>94</v>
      </c>
      <c r="D24" s="6" t="s">
        <v>87</v>
      </c>
      <c r="E24" s="8">
        <f t="shared" si="4"/>
        <v>88</v>
      </c>
      <c r="F24" s="10" t="s">
        <v>20</v>
      </c>
      <c r="G24" s="10"/>
      <c r="H24" s="10" t="s">
        <v>20</v>
      </c>
      <c r="I24" s="6"/>
      <c r="J24" s="8">
        <v>2</v>
      </c>
      <c r="K24" s="8">
        <v>2</v>
      </c>
      <c r="L24" s="27">
        <f t="shared" si="5"/>
        <v>2</v>
      </c>
      <c r="M24" s="30"/>
      <c r="N24" s="50"/>
      <c r="O24" s="91"/>
      <c r="P24" s="5" t="s">
        <v>94</v>
      </c>
      <c r="Q24" s="6" t="s">
        <v>51</v>
      </c>
      <c r="R24" s="8">
        <f t="shared" si="6"/>
        <v>88</v>
      </c>
      <c r="S24" s="10" t="s">
        <v>20</v>
      </c>
      <c r="T24" s="10"/>
      <c r="U24" s="10" t="s">
        <v>20</v>
      </c>
      <c r="V24" s="6"/>
      <c r="W24" s="8">
        <v>2</v>
      </c>
      <c r="X24" s="8">
        <v>2</v>
      </c>
      <c r="Y24" s="27">
        <f t="shared" si="7"/>
        <v>2</v>
      </c>
      <c r="Z24" s="30"/>
    </row>
    <row r="25" spans="2:26" x14ac:dyDescent="0.15">
      <c r="B25" s="91"/>
      <c r="C25" s="5" t="s">
        <v>100</v>
      </c>
      <c r="D25" s="6" t="s">
        <v>51</v>
      </c>
      <c r="E25" s="8">
        <f t="shared" si="4"/>
        <v>88</v>
      </c>
      <c r="F25" s="10" t="s">
        <v>20</v>
      </c>
      <c r="G25" s="10"/>
      <c r="H25" s="10" t="s">
        <v>20</v>
      </c>
      <c r="I25" s="10"/>
      <c r="J25" s="27">
        <v>2</v>
      </c>
      <c r="K25" s="27">
        <v>2</v>
      </c>
      <c r="L25" s="27">
        <f t="shared" si="5"/>
        <v>2</v>
      </c>
      <c r="M25" s="30"/>
      <c r="N25" s="50"/>
      <c r="O25" s="91"/>
      <c r="P25" s="5" t="s">
        <v>100</v>
      </c>
      <c r="Q25" s="6" t="s">
        <v>51</v>
      </c>
      <c r="R25" s="8">
        <f t="shared" si="6"/>
        <v>88</v>
      </c>
      <c r="S25" s="10" t="s">
        <v>20</v>
      </c>
      <c r="T25" s="10"/>
      <c r="U25" s="10" t="s">
        <v>20</v>
      </c>
      <c r="V25" s="10"/>
      <c r="W25" s="27">
        <v>2</v>
      </c>
      <c r="X25" s="27">
        <v>2</v>
      </c>
      <c r="Y25" s="27">
        <f t="shared" si="7"/>
        <v>2</v>
      </c>
      <c r="Z25" s="30"/>
    </row>
    <row r="26" spans="2:26" x14ac:dyDescent="0.15">
      <c r="B26" s="91"/>
      <c r="C26" s="5"/>
      <c r="D26" s="6"/>
      <c r="E26" s="8">
        <f t="shared" si="4"/>
        <v>0</v>
      </c>
      <c r="F26" s="10"/>
      <c r="G26" s="10"/>
      <c r="H26" s="10"/>
      <c r="I26" s="10"/>
      <c r="J26" s="27"/>
      <c r="K26" s="27"/>
      <c r="L26" s="27">
        <f t="shared" si="5"/>
        <v>0</v>
      </c>
      <c r="M26" s="30"/>
      <c r="N26" s="50"/>
      <c r="O26" s="91"/>
      <c r="P26" s="5"/>
      <c r="Q26" s="6"/>
      <c r="R26" s="8">
        <f t="shared" si="6"/>
        <v>0</v>
      </c>
      <c r="S26" s="10"/>
      <c r="T26" s="10"/>
      <c r="U26" s="10"/>
      <c r="V26" s="10"/>
      <c r="W26" s="27"/>
      <c r="X26" s="27"/>
      <c r="Y26" s="27">
        <f t="shared" si="7"/>
        <v>0</v>
      </c>
      <c r="Z26" s="30"/>
    </row>
    <row r="27" spans="2:26" ht="14.25" thickBot="1" x14ac:dyDescent="0.2">
      <c r="B27" s="91"/>
      <c r="C27" s="11" t="s">
        <v>79</v>
      </c>
      <c r="D27" s="12" t="s">
        <v>87</v>
      </c>
      <c r="E27" s="14">
        <f t="shared" si="4"/>
        <v>88</v>
      </c>
      <c r="F27" s="10" t="s">
        <v>20</v>
      </c>
      <c r="G27" s="10"/>
      <c r="H27" s="10" t="s">
        <v>20</v>
      </c>
      <c r="I27" s="6"/>
      <c r="J27" s="8">
        <v>2</v>
      </c>
      <c r="K27" s="8">
        <v>2</v>
      </c>
      <c r="L27" s="32">
        <f t="shared" si="5"/>
        <v>2</v>
      </c>
      <c r="M27" s="30"/>
      <c r="N27" s="50"/>
      <c r="O27" s="91"/>
      <c r="P27" s="11" t="s">
        <v>79</v>
      </c>
      <c r="Q27" s="12" t="s">
        <v>51</v>
      </c>
      <c r="R27" s="14">
        <f t="shared" si="6"/>
        <v>88</v>
      </c>
      <c r="S27" s="10" t="s">
        <v>20</v>
      </c>
      <c r="T27" s="10"/>
      <c r="U27" s="10" t="s">
        <v>20</v>
      </c>
      <c r="V27" s="6"/>
      <c r="W27" s="8">
        <v>2</v>
      </c>
      <c r="X27" s="8">
        <v>2</v>
      </c>
      <c r="Y27" s="32">
        <f t="shared" si="7"/>
        <v>2</v>
      </c>
      <c r="Z27" s="30"/>
    </row>
    <row r="28" spans="2:26" ht="14.25" thickBot="1" x14ac:dyDescent="0.2">
      <c r="B28" s="92"/>
      <c r="C28" s="15" t="s">
        <v>27</v>
      </c>
      <c r="D28" s="16"/>
      <c r="E28" s="28">
        <f>SUM(E17:E27)</f>
        <v>880</v>
      </c>
      <c r="F28" s="29"/>
      <c r="G28" s="29"/>
      <c r="H28" s="29"/>
      <c r="I28" s="29"/>
      <c r="J28" s="28">
        <f>SUM(J17:J27)</f>
        <v>20</v>
      </c>
      <c r="K28" s="28">
        <f>SUM(K17:K27)</f>
        <v>20</v>
      </c>
      <c r="L28" s="28">
        <f>SUM(L17:L27)</f>
        <v>20</v>
      </c>
      <c r="M28" s="30"/>
      <c r="N28" s="50"/>
      <c r="O28" s="92"/>
      <c r="P28" s="15" t="s">
        <v>27</v>
      </c>
      <c r="Q28" s="16"/>
      <c r="R28" s="28">
        <f>SUM(R17:R27)</f>
        <v>880</v>
      </c>
      <c r="S28" s="29"/>
      <c r="T28" s="29"/>
      <c r="U28" s="29"/>
      <c r="V28" s="29"/>
      <c r="W28" s="28">
        <f>SUM(W17:W27)</f>
        <v>20</v>
      </c>
      <c r="X28" s="28">
        <f>SUM(X17:X27)</f>
        <v>20</v>
      </c>
      <c r="Y28" s="28">
        <f>SUM(Y17:Y27)</f>
        <v>20</v>
      </c>
      <c r="Z28" s="30"/>
    </row>
    <row r="29" spans="2:26" ht="13.5" customHeight="1" x14ac:dyDescent="0.15">
      <c r="B29" s="101"/>
      <c r="C29" s="1"/>
      <c r="D29" s="2"/>
      <c r="E29" s="4">
        <f>IF($H29="○",$L29*$E$1,$L29*$E$2)</f>
        <v>0</v>
      </c>
      <c r="F29" s="23"/>
      <c r="G29" s="23"/>
      <c r="H29" s="23"/>
      <c r="I29" s="23"/>
      <c r="J29" s="25"/>
      <c r="K29" s="25"/>
      <c r="L29" s="25">
        <f>(J29+K29)/2</f>
        <v>0</v>
      </c>
      <c r="M29" s="30"/>
      <c r="N29" s="50"/>
      <c r="O29" s="101" t="s">
        <v>35</v>
      </c>
      <c r="P29" s="1" t="s">
        <v>104</v>
      </c>
      <c r="Q29" s="2" t="s">
        <v>87</v>
      </c>
      <c r="R29" s="4">
        <f>IF($U29="○",$Y29*$E$1,$Y29*$E$2)</f>
        <v>88</v>
      </c>
      <c r="S29" s="23"/>
      <c r="T29" s="23" t="s">
        <v>20</v>
      </c>
      <c r="U29" s="23"/>
      <c r="V29" s="23" t="s">
        <v>20</v>
      </c>
      <c r="W29" s="25">
        <v>4</v>
      </c>
      <c r="X29" s="25">
        <v>0</v>
      </c>
      <c r="Y29" s="25">
        <f>(W29+X29)/2</f>
        <v>2</v>
      </c>
      <c r="Z29" s="30"/>
    </row>
    <row r="30" spans="2:26" x14ac:dyDescent="0.15">
      <c r="B30" s="91"/>
      <c r="C30" s="5"/>
      <c r="D30" s="6"/>
      <c r="E30" s="8">
        <f t="shared" ref="E30:E38" si="8">IF($H30="○",$L30*$E$1,$L30*$E$2)</f>
        <v>0</v>
      </c>
      <c r="F30" s="10"/>
      <c r="G30" s="10"/>
      <c r="H30" s="10"/>
      <c r="I30" s="10"/>
      <c r="J30" s="27"/>
      <c r="K30" s="27"/>
      <c r="L30" s="27">
        <f t="shared" ref="L30:L38" si="9">(J30+K30)/2</f>
        <v>0</v>
      </c>
      <c r="M30" s="30"/>
      <c r="N30" s="50"/>
      <c r="O30" s="91"/>
      <c r="P30" s="5" t="s">
        <v>88</v>
      </c>
      <c r="Q30" s="6" t="s">
        <v>87</v>
      </c>
      <c r="R30" s="8">
        <f>IF($U30="○",$Y30*$E$1,$Y30*$E$2)</f>
        <v>44</v>
      </c>
      <c r="S30" s="10"/>
      <c r="T30" s="10" t="s">
        <v>20</v>
      </c>
      <c r="U30" s="10"/>
      <c r="V30" s="10" t="s">
        <v>20</v>
      </c>
      <c r="W30" s="27">
        <v>2</v>
      </c>
      <c r="X30" s="27">
        <v>0</v>
      </c>
      <c r="Y30" s="27">
        <f t="shared" ref="Y30:Y38" si="10">(W30+X30)/2</f>
        <v>1</v>
      </c>
      <c r="Z30" s="30"/>
    </row>
    <row r="31" spans="2:26" x14ac:dyDescent="0.15">
      <c r="B31" s="91"/>
      <c r="C31" s="5"/>
      <c r="D31" s="6"/>
      <c r="E31" s="8">
        <f t="shared" si="8"/>
        <v>0</v>
      </c>
      <c r="F31" s="10"/>
      <c r="G31" s="10"/>
      <c r="H31" s="10"/>
      <c r="I31" s="10"/>
      <c r="J31" s="27"/>
      <c r="K31" s="27"/>
      <c r="L31" s="27">
        <f t="shared" si="9"/>
        <v>0</v>
      </c>
      <c r="M31" s="30"/>
      <c r="N31" s="50"/>
      <c r="O31" s="91"/>
      <c r="P31" s="5" t="s">
        <v>36</v>
      </c>
      <c r="Q31" s="6" t="s">
        <v>87</v>
      </c>
      <c r="R31" s="8">
        <f>IF($U31="○",$Y31*$E$1,$Y31*$E$2)</f>
        <v>44</v>
      </c>
      <c r="S31" s="10"/>
      <c r="T31" s="10" t="s">
        <v>20</v>
      </c>
      <c r="U31" s="10"/>
      <c r="V31" s="10" t="s">
        <v>20</v>
      </c>
      <c r="W31" s="27">
        <v>2</v>
      </c>
      <c r="X31" s="27">
        <v>0</v>
      </c>
      <c r="Y31" s="27">
        <f t="shared" si="10"/>
        <v>1</v>
      </c>
      <c r="Z31" s="30"/>
    </row>
    <row r="32" spans="2:26" x14ac:dyDescent="0.15">
      <c r="B32" s="91"/>
      <c r="C32" s="5"/>
      <c r="D32" s="6"/>
      <c r="E32" s="8">
        <f t="shared" si="8"/>
        <v>0</v>
      </c>
      <c r="F32" s="10"/>
      <c r="G32" s="10"/>
      <c r="H32" s="10"/>
      <c r="I32" s="10"/>
      <c r="J32" s="27"/>
      <c r="K32" s="27"/>
      <c r="L32" s="27">
        <f t="shared" si="9"/>
        <v>0</v>
      </c>
      <c r="M32" s="30"/>
      <c r="N32" s="50"/>
      <c r="O32" s="91"/>
      <c r="P32" s="5" t="s">
        <v>37</v>
      </c>
      <c r="Q32" s="6" t="s">
        <v>87</v>
      </c>
      <c r="R32" s="8">
        <f t="shared" ref="R32:R37" si="11">IF($U32="○",$Y32*$E$1,$Y32*$E$2)</f>
        <v>88</v>
      </c>
      <c r="S32" s="10"/>
      <c r="T32" s="26" t="s">
        <v>20</v>
      </c>
      <c r="U32" s="10"/>
      <c r="V32" s="10" t="s">
        <v>20</v>
      </c>
      <c r="W32" s="27">
        <v>2</v>
      </c>
      <c r="X32" s="27">
        <v>2</v>
      </c>
      <c r="Y32" s="27">
        <f t="shared" si="10"/>
        <v>2</v>
      </c>
      <c r="Z32" s="30"/>
    </row>
    <row r="33" spans="2:26" x14ac:dyDescent="0.15">
      <c r="B33" s="91"/>
      <c r="C33" s="5"/>
      <c r="D33" s="6"/>
      <c r="E33" s="8">
        <f t="shared" si="8"/>
        <v>0</v>
      </c>
      <c r="F33" s="10"/>
      <c r="G33" s="10"/>
      <c r="H33" s="10"/>
      <c r="I33" s="10"/>
      <c r="J33" s="27"/>
      <c r="K33" s="27"/>
      <c r="L33" s="27">
        <f t="shared" si="9"/>
        <v>0</v>
      </c>
      <c r="M33" s="30"/>
      <c r="N33" s="50"/>
      <c r="O33" s="91"/>
      <c r="P33" s="5" t="s">
        <v>38</v>
      </c>
      <c r="Q33" s="6" t="s">
        <v>87</v>
      </c>
      <c r="R33" s="8">
        <f t="shared" si="11"/>
        <v>220</v>
      </c>
      <c r="S33" s="10"/>
      <c r="T33" s="26" t="s">
        <v>20</v>
      </c>
      <c r="U33" s="10"/>
      <c r="V33" s="10" t="s">
        <v>20</v>
      </c>
      <c r="W33" s="27">
        <v>0</v>
      </c>
      <c r="X33" s="27">
        <v>10</v>
      </c>
      <c r="Y33" s="27">
        <f t="shared" si="10"/>
        <v>5</v>
      </c>
      <c r="Z33" s="30"/>
    </row>
    <row r="34" spans="2:26" x14ac:dyDescent="0.15">
      <c r="B34" s="91"/>
      <c r="C34" s="5"/>
      <c r="D34" s="6"/>
      <c r="E34" s="8">
        <f>IF($H34="○",$L34*$E$1,$L34*$E$2)</f>
        <v>0</v>
      </c>
      <c r="F34" s="10"/>
      <c r="G34" s="10"/>
      <c r="H34" s="10"/>
      <c r="I34" s="10"/>
      <c r="J34" s="27"/>
      <c r="K34" s="27"/>
      <c r="L34" s="27">
        <f t="shared" ref="L34" si="12">(J34+K34)/2</f>
        <v>0</v>
      </c>
      <c r="M34" s="30"/>
      <c r="N34" s="50"/>
      <c r="O34" s="91"/>
      <c r="P34" s="5" t="s">
        <v>89</v>
      </c>
      <c r="Q34" s="6" t="s">
        <v>87</v>
      </c>
      <c r="R34" s="8">
        <f>IF($U34="○",$Y34*$E$1,$Y34*$E$2)</f>
        <v>88</v>
      </c>
      <c r="S34" s="10" t="s">
        <v>20</v>
      </c>
      <c r="T34" s="10"/>
      <c r="U34" s="10" t="s">
        <v>20</v>
      </c>
      <c r="V34" s="10"/>
      <c r="W34" s="8">
        <v>2</v>
      </c>
      <c r="X34" s="8">
        <v>2</v>
      </c>
      <c r="Y34" s="27">
        <f t="shared" ref="Y34" si="13">(W34+X34)/2</f>
        <v>2</v>
      </c>
      <c r="Z34" s="30"/>
    </row>
    <row r="35" spans="2:26" x14ac:dyDescent="0.15">
      <c r="B35" s="91"/>
      <c r="C35" s="5"/>
      <c r="D35" s="6"/>
      <c r="E35" s="8">
        <f t="shared" si="8"/>
        <v>0</v>
      </c>
      <c r="F35" s="10"/>
      <c r="G35" s="10"/>
      <c r="H35" s="10"/>
      <c r="I35" s="10"/>
      <c r="J35" s="27"/>
      <c r="K35" s="27"/>
      <c r="L35" s="27">
        <f t="shared" ref="L35" si="14">(J35+K35)/2</f>
        <v>0</v>
      </c>
      <c r="M35" s="30"/>
      <c r="N35" s="50"/>
      <c r="O35" s="91"/>
      <c r="P35" s="5" t="s">
        <v>101</v>
      </c>
      <c r="Q35" s="6" t="s">
        <v>87</v>
      </c>
      <c r="R35" s="8">
        <f t="shared" si="11"/>
        <v>88</v>
      </c>
      <c r="S35" s="10" t="s">
        <v>20</v>
      </c>
      <c r="T35" s="10"/>
      <c r="U35" s="10" t="s">
        <v>20</v>
      </c>
      <c r="V35" s="10"/>
      <c r="W35" s="8">
        <v>2</v>
      </c>
      <c r="X35" s="8">
        <v>2</v>
      </c>
      <c r="Y35" s="27">
        <f t="shared" ref="Y35" si="15">(W35+X35)/2</f>
        <v>2</v>
      </c>
      <c r="Z35" s="30"/>
    </row>
    <row r="36" spans="2:26" x14ac:dyDescent="0.15">
      <c r="B36" s="91"/>
      <c r="C36" s="5"/>
      <c r="D36" s="6"/>
      <c r="E36" s="8">
        <f t="shared" si="8"/>
        <v>0</v>
      </c>
      <c r="F36" s="10"/>
      <c r="G36" s="10"/>
      <c r="H36" s="10"/>
      <c r="I36" s="10"/>
      <c r="J36" s="27"/>
      <c r="K36" s="27"/>
      <c r="L36" s="27">
        <f t="shared" ref="L36" si="16">(J36+K36)/2</f>
        <v>0</v>
      </c>
      <c r="M36" s="30"/>
      <c r="N36" s="50"/>
      <c r="O36" s="91"/>
      <c r="P36" s="5"/>
      <c r="Q36" s="6"/>
      <c r="R36" s="8">
        <f t="shared" si="11"/>
        <v>0</v>
      </c>
      <c r="S36" s="10"/>
      <c r="T36" s="10"/>
      <c r="U36" s="10"/>
      <c r="V36" s="10"/>
      <c r="W36" s="8"/>
      <c r="X36" s="8"/>
      <c r="Y36" s="27">
        <f t="shared" ref="Y36" si="17">(W36+X36)/2</f>
        <v>0</v>
      </c>
      <c r="Z36" s="30"/>
    </row>
    <row r="37" spans="2:26" x14ac:dyDescent="0.15">
      <c r="B37" s="91"/>
      <c r="C37" s="5"/>
      <c r="D37" s="6"/>
      <c r="E37" s="8">
        <f t="shared" si="8"/>
        <v>0</v>
      </c>
      <c r="F37" s="10"/>
      <c r="G37" s="10"/>
      <c r="H37" s="10"/>
      <c r="I37" s="10"/>
      <c r="J37" s="27"/>
      <c r="K37" s="27"/>
      <c r="L37" s="27">
        <f t="shared" si="9"/>
        <v>0</v>
      </c>
      <c r="M37" s="30"/>
      <c r="N37" s="50"/>
      <c r="O37" s="91"/>
      <c r="P37" s="5" t="s">
        <v>39</v>
      </c>
      <c r="Q37" s="6" t="s">
        <v>87</v>
      </c>
      <c r="R37" s="8">
        <f t="shared" si="11"/>
        <v>88</v>
      </c>
      <c r="S37" s="10" t="s">
        <v>20</v>
      </c>
      <c r="T37" s="10"/>
      <c r="U37" s="10" t="s">
        <v>20</v>
      </c>
      <c r="V37" s="10"/>
      <c r="W37" s="8">
        <v>2</v>
      </c>
      <c r="X37" s="8">
        <v>2</v>
      </c>
      <c r="Y37" s="27">
        <f t="shared" si="10"/>
        <v>2</v>
      </c>
      <c r="Z37" s="30"/>
    </row>
    <row r="38" spans="2:26" ht="14.25" thickBot="1" x14ac:dyDescent="0.2">
      <c r="B38" s="91"/>
      <c r="C38" s="5"/>
      <c r="D38" s="6"/>
      <c r="E38" s="8">
        <f t="shared" si="8"/>
        <v>0</v>
      </c>
      <c r="F38" s="10"/>
      <c r="G38" s="10"/>
      <c r="H38" s="10"/>
      <c r="I38" s="10"/>
      <c r="J38" s="27"/>
      <c r="K38" s="27"/>
      <c r="L38" s="27">
        <f t="shared" si="9"/>
        <v>0</v>
      </c>
      <c r="M38" s="30"/>
      <c r="N38" s="50"/>
      <c r="O38" s="91"/>
      <c r="P38" s="11" t="s">
        <v>95</v>
      </c>
      <c r="Q38" s="12" t="s">
        <v>87</v>
      </c>
      <c r="R38" s="14">
        <f>IF($U38="○",$Y38*$E$1,$Y38*$E$2)</f>
        <v>132</v>
      </c>
      <c r="S38" s="31" t="s">
        <v>20</v>
      </c>
      <c r="T38" s="31"/>
      <c r="U38" s="31" t="s">
        <v>20</v>
      </c>
      <c r="V38" s="31"/>
      <c r="W38" s="32">
        <v>4</v>
      </c>
      <c r="X38" s="32">
        <v>2</v>
      </c>
      <c r="Y38" s="14">
        <f t="shared" si="10"/>
        <v>3</v>
      </c>
      <c r="Z38" s="30"/>
    </row>
    <row r="39" spans="2:26" ht="14.25" thickBot="1" x14ac:dyDescent="0.2">
      <c r="B39" s="92"/>
      <c r="C39" s="52" t="s">
        <v>27</v>
      </c>
      <c r="D39" s="18"/>
      <c r="E39" s="28">
        <f>SUM(E29:E38)</f>
        <v>0</v>
      </c>
      <c r="F39" s="29"/>
      <c r="G39" s="29"/>
      <c r="H39" s="29"/>
      <c r="I39" s="29"/>
      <c r="J39" s="28">
        <f>SUM(J29:J38)</f>
        <v>0</v>
      </c>
      <c r="K39" s="28">
        <f>SUM(K29:K38)</f>
        <v>0</v>
      </c>
      <c r="L39" s="28">
        <f>SUM(L29:L38)</f>
        <v>0</v>
      </c>
      <c r="M39" s="30"/>
      <c r="N39" s="50"/>
      <c r="O39" s="92"/>
      <c r="P39" s="41" t="s">
        <v>27</v>
      </c>
      <c r="Q39" s="33"/>
      <c r="R39" s="34">
        <f>SUM(R29:R38)</f>
        <v>880</v>
      </c>
      <c r="S39" s="35"/>
      <c r="T39" s="35"/>
      <c r="U39" s="35"/>
      <c r="V39" s="35"/>
      <c r="W39" s="34">
        <f>SUM(W29:W38)</f>
        <v>20</v>
      </c>
      <c r="X39" s="34">
        <f>SUM(X29:X38)</f>
        <v>20</v>
      </c>
      <c r="Y39" s="34">
        <f>SUM(Y29:Y38)</f>
        <v>20</v>
      </c>
      <c r="Z39" s="30"/>
    </row>
    <row r="40" spans="2:26" ht="14.25" thickBot="1" x14ac:dyDescent="0.2">
      <c r="B40" s="53"/>
      <c r="C40" s="54"/>
      <c r="D40" s="36"/>
      <c r="E40" s="36"/>
      <c r="F40" s="37"/>
      <c r="G40" s="37"/>
      <c r="H40" s="37"/>
      <c r="I40" s="37"/>
      <c r="J40" s="36"/>
      <c r="K40" s="36"/>
      <c r="L40" s="36"/>
      <c r="M40" s="30"/>
      <c r="N40" s="50"/>
    </row>
    <row r="41" spans="2:26" ht="14.25" thickBot="1" x14ac:dyDescent="0.2">
      <c r="G41" s="16" t="s">
        <v>40</v>
      </c>
      <c r="H41" s="102" t="s">
        <v>13</v>
      </c>
      <c r="I41" s="103"/>
      <c r="J41" s="99" t="s">
        <v>14</v>
      </c>
      <c r="K41" s="104"/>
      <c r="L41" s="55" t="s">
        <v>27</v>
      </c>
      <c r="N41" s="50"/>
      <c r="O41" s="56"/>
      <c r="P41" s="57"/>
      <c r="Q41" s="58"/>
      <c r="R41" s="59"/>
      <c r="T41" s="16" t="s">
        <v>40</v>
      </c>
      <c r="U41" s="97" t="s">
        <v>13</v>
      </c>
      <c r="V41" s="98"/>
      <c r="W41" s="99" t="s">
        <v>14</v>
      </c>
      <c r="X41" s="100"/>
      <c r="Y41" s="55" t="s">
        <v>27</v>
      </c>
    </row>
    <row r="42" spans="2:26" x14ac:dyDescent="0.15">
      <c r="B42" s="56"/>
      <c r="D42" s="58"/>
      <c r="E42" s="59"/>
      <c r="G42" s="38" t="s">
        <v>41</v>
      </c>
      <c r="H42" s="60">
        <f>SUMIF(F6:F15,"○",E6:E15)</f>
        <v>352</v>
      </c>
      <c r="I42" s="61">
        <f>H42/L42</f>
        <v>0.4</v>
      </c>
      <c r="J42" s="62">
        <f>SUMIF(G6:G15,"○",E6:E15)</f>
        <v>528</v>
      </c>
      <c r="K42" s="63">
        <f>J42/L42</f>
        <v>0.6</v>
      </c>
      <c r="L42" s="64">
        <f>E16</f>
        <v>880</v>
      </c>
      <c r="N42" s="50"/>
      <c r="P42" s="57"/>
      <c r="Q42" s="58"/>
      <c r="R42" s="59"/>
      <c r="T42" s="38" t="s">
        <v>41</v>
      </c>
      <c r="U42" s="60">
        <f>SUMIF(S6:S15,"○",R6:R15)</f>
        <v>352</v>
      </c>
      <c r="V42" s="61">
        <f>U42/Y42</f>
        <v>0.4</v>
      </c>
      <c r="W42" s="62">
        <f>SUMIF(T6:T15,"○",R6:R15)</f>
        <v>528</v>
      </c>
      <c r="X42" s="63">
        <f>W42/Y42</f>
        <v>0.6</v>
      </c>
      <c r="Y42" s="64">
        <f>R16</f>
        <v>880</v>
      </c>
    </row>
    <row r="43" spans="2:26" x14ac:dyDescent="0.15">
      <c r="D43" s="58"/>
      <c r="E43" s="59"/>
      <c r="G43" s="39" t="s">
        <v>42</v>
      </c>
      <c r="H43" s="65">
        <f>SUMIF(F17:F27,"○",E17:E27)</f>
        <v>352</v>
      </c>
      <c r="I43" s="66">
        <f>H43/L43</f>
        <v>0.4</v>
      </c>
      <c r="J43" s="67">
        <f>SUMIF(G17:G27,"○",E17:E27)</f>
        <v>528</v>
      </c>
      <c r="K43" s="68">
        <f>J43/L43</f>
        <v>0.6</v>
      </c>
      <c r="L43" s="69">
        <f>E28</f>
        <v>880</v>
      </c>
      <c r="N43" s="50"/>
      <c r="P43" s="57"/>
      <c r="Q43" s="58"/>
      <c r="R43" s="59"/>
      <c r="T43" s="39" t="s">
        <v>42</v>
      </c>
      <c r="U43" s="65">
        <f>SUMIF(S17:S27,"○",R17:R27)</f>
        <v>352</v>
      </c>
      <c r="V43" s="66">
        <f>U43/Y43</f>
        <v>0.4</v>
      </c>
      <c r="W43" s="67">
        <f>SUMIF(T17:T27,"○",R17:R27)</f>
        <v>528</v>
      </c>
      <c r="X43" s="68">
        <f>W43/Y43</f>
        <v>0.6</v>
      </c>
      <c r="Y43" s="69">
        <f>R28</f>
        <v>880</v>
      </c>
    </row>
    <row r="44" spans="2:26" ht="14.25" thickBot="1" x14ac:dyDescent="0.2">
      <c r="D44" s="58"/>
      <c r="E44" s="59"/>
      <c r="G44" s="40"/>
      <c r="H44" s="70">
        <f>SUMIF(F29:F38,"○",E29:E38)</f>
        <v>0</v>
      </c>
      <c r="I44" s="71"/>
      <c r="J44" s="72">
        <f>SUMIF(G29:G38,"○",E29:E38)</f>
        <v>0</v>
      </c>
      <c r="K44" s="73"/>
      <c r="L44" s="74">
        <f>E39</f>
        <v>0</v>
      </c>
      <c r="N44" s="50"/>
      <c r="P44" s="57"/>
      <c r="Q44" s="58"/>
      <c r="R44" s="59"/>
      <c r="T44" s="40" t="s">
        <v>43</v>
      </c>
      <c r="U44" s="70">
        <f>SUMIF(S29:S38,"○",R29:R38)</f>
        <v>396</v>
      </c>
      <c r="V44" s="71">
        <f>U44/Y44</f>
        <v>0.45</v>
      </c>
      <c r="W44" s="72">
        <f>SUMIF(T29:T38,"○",R29:R38)</f>
        <v>484</v>
      </c>
      <c r="X44" s="73">
        <f>W44/Y44</f>
        <v>0.55000000000000004</v>
      </c>
      <c r="Y44" s="74">
        <f>R39</f>
        <v>880</v>
      </c>
    </row>
    <row r="45" spans="2:26" ht="14.25" thickBot="1" x14ac:dyDescent="0.2">
      <c r="D45" s="58"/>
      <c r="E45" s="59"/>
      <c r="G45" s="40" t="s">
        <v>27</v>
      </c>
      <c r="H45" s="70">
        <f>SUM(H42:H44)</f>
        <v>704</v>
      </c>
      <c r="I45" s="71">
        <f>H45/L45</f>
        <v>0.4</v>
      </c>
      <c r="J45" s="72">
        <f>SUM(J42:J44)</f>
        <v>1056</v>
      </c>
      <c r="K45" s="73">
        <f>J45/L45</f>
        <v>0.6</v>
      </c>
      <c r="L45" s="74">
        <f>SUM(L42:L44)</f>
        <v>1760</v>
      </c>
      <c r="N45" s="50"/>
      <c r="Q45" s="58"/>
      <c r="R45" s="59"/>
      <c r="T45" s="40" t="s">
        <v>27</v>
      </c>
      <c r="U45" s="70">
        <f>SUM(U42:U44)</f>
        <v>1100</v>
      </c>
      <c r="V45" s="71">
        <f>U45/Y45</f>
        <v>0.41666666666666669</v>
      </c>
      <c r="W45" s="72">
        <f>SUM(W42:W44)</f>
        <v>1540</v>
      </c>
      <c r="X45" s="73">
        <f>W45/Y45</f>
        <v>0.58333333333333337</v>
      </c>
      <c r="Y45" s="74">
        <f>SUM(Y42:Y44)</f>
        <v>2640</v>
      </c>
    </row>
    <row r="46" spans="2:26" x14ac:dyDescent="0.15">
      <c r="N46" s="50"/>
    </row>
  </sheetData>
  <mergeCells count="26">
    <mergeCell ref="U4:V4"/>
    <mergeCell ref="W4:X4"/>
    <mergeCell ref="U41:V41"/>
    <mergeCell ref="W41:X41"/>
    <mergeCell ref="B17:B28"/>
    <mergeCell ref="O17:O28"/>
    <mergeCell ref="H41:I41"/>
    <mergeCell ref="J41:K41"/>
    <mergeCell ref="B29:B39"/>
    <mergeCell ref="O29:O39"/>
    <mergeCell ref="Y4:Y5"/>
    <mergeCell ref="B6:B16"/>
    <mergeCell ref="O6:O16"/>
    <mergeCell ref="J4:K4"/>
    <mergeCell ref="L4:L5"/>
    <mergeCell ref="O4:O5"/>
    <mergeCell ref="P4:P5"/>
    <mergeCell ref="Q4:Q5"/>
    <mergeCell ref="R4:R5"/>
    <mergeCell ref="B4:B5"/>
    <mergeCell ref="C4:C5"/>
    <mergeCell ref="D4:D5"/>
    <mergeCell ref="E4:E5"/>
    <mergeCell ref="F4:G4"/>
    <mergeCell ref="H4:I4"/>
    <mergeCell ref="S4:T4"/>
  </mergeCells>
  <phoneticPr fontId="2"/>
  <pageMargins left="0.78740157480314965" right="0.78740157480314965" top="0.21" bottom="0.24" header="0" footer="0"/>
  <pageSetup paperSize="8" scale="9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abSelected="1" view="pageBreakPreview" zoomScale="85" zoomScaleNormal="85" zoomScaleSheetLayoutView="85" workbookViewId="0">
      <selection activeCell="P29" sqref="P29"/>
    </sheetView>
  </sheetViews>
  <sheetFormatPr defaultColWidth="9.25" defaultRowHeight="13.5" x14ac:dyDescent="0.15"/>
  <cols>
    <col min="1" max="1" width="1.75" style="46" customWidth="1"/>
    <col min="2" max="2" width="9.25" style="46" customWidth="1"/>
    <col min="3" max="3" width="25.25" style="47" customWidth="1"/>
    <col min="4" max="4" width="10" style="46" customWidth="1"/>
    <col min="5" max="5" width="9.125" style="46" customWidth="1"/>
    <col min="6" max="12" width="7" style="46" customWidth="1"/>
    <col min="13" max="14" width="1.625" style="46" customWidth="1"/>
    <col min="15" max="15" width="9.25" style="46" customWidth="1"/>
    <col min="16" max="16" width="25.25" style="47" customWidth="1"/>
    <col min="17" max="17" width="10" style="46" customWidth="1"/>
    <col min="18" max="18" width="9.125" style="46" customWidth="1"/>
    <col min="19" max="25" width="7" style="46" customWidth="1"/>
    <col min="26" max="26" width="1.625" style="46" customWidth="1"/>
    <col min="27" max="16384" width="9.25" style="46"/>
  </cols>
  <sheetData>
    <row r="1" spans="1:26" x14ac:dyDescent="0.15">
      <c r="D1" s="46" t="s">
        <v>0</v>
      </c>
      <c r="E1" s="46">
        <v>44</v>
      </c>
    </row>
    <row r="2" spans="1:26" x14ac:dyDescent="0.15">
      <c r="D2" s="46" t="s">
        <v>1</v>
      </c>
      <c r="E2" s="46">
        <v>44</v>
      </c>
    </row>
    <row r="3" spans="1:26" ht="21.75" thickBot="1" x14ac:dyDescent="0.2">
      <c r="A3" s="48"/>
      <c r="B3" s="48" t="s">
        <v>44</v>
      </c>
      <c r="O3" s="48" t="s">
        <v>45</v>
      </c>
    </row>
    <row r="4" spans="1:26" ht="18" customHeight="1" thickBot="1" x14ac:dyDescent="0.2">
      <c r="B4" s="89" t="s">
        <v>4</v>
      </c>
      <c r="C4" s="95" t="s">
        <v>5</v>
      </c>
      <c r="D4" s="89" t="s">
        <v>6</v>
      </c>
      <c r="E4" s="89" t="s">
        <v>7</v>
      </c>
      <c r="F4" s="93" t="s">
        <v>8</v>
      </c>
      <c r="G4" s="94"/>
      <c r="H4" s="93" t="s">
        <v>9</v>
      </c>
      <c r="I4" s="94"/>
      <c r="J4" s="93" t="s">
        <v>46</v>
      </c>
      <c r="K4" s="94"/>
      <c r="L4" s="89" t="s">
        <v>11</v>
      </c>
      <c r="M4" s="49"/>
      <c r="N4" s="50"/>
      <c r="O4" s="89" t="s">
        <v>4</v>
      </c>
      <c r="P4" s="95" t="s">
        <v>5</v>
      </c>
      <c r="Q4" s="89" t="s">
        <v>6</v>
      </c>
      <c r="R4" s="89" t="s">
        <v>7</v>
      </c>
      <c r="S4" s="93" t="s">
        <v>8</v>
      </c>
      <c r="T4" s="94"/>
      <c r="U4" s="93" t="s">
        <v>9</v>
      </c>
      <c r="V4" s="94"/>
      <c r="W4" s="93" t="s">
        <v>12</v>
      </c>
      <c r="X4" s="94"/>
      <c r="Y4" s="89" t="s">
        <v>11</v>
      </c>
      <c r="Z4" s="49"/>
    </row>
    <row r="5" spans="1:26" ht="18" customHeight="1" thickBot="1" x14ac:dyDescent="0.2">
      <c r="B5" s="90"/>
      <c r="C5" s="96"/>
      <c r="D5" s="90"/>
      <c r="E5" s="90"/>
      <c r="F5" s="45" t="s">
        <v>13</v>
      </c>
      <c r="G5" s="45" t="s">
        <v>14</v>
      </c>
      <c r="H5" s="45" t="s">
        <v>0</v>
      </c>
      <c r="I5" s="45" t="s">
        <v>15</v>
      </c>
      <c r="J5" s="42" t="s">
        <v>16</v>
      </c>
      <c r="K5" s="42" t="s">
        <v>17</v>
      </c>
      <c r="L5" s="90"/>
      <c r="M5" s="51"/>
      <c r="N5" s="50"/>
      <c r="O5" s="90"/>
      <c r="P5" s="96"/>
      <c r="Q5" s="90"/>
      <c r="R5" s="90"/>
      <c r="S5" s="45" t="s">
        <v>13</v>
      </c>
      <c r="T5" s="45" t="s">
        <v>14</v>
      </c>
      <c r="U5" s="45" t="s">
        <v>0</v>
      </c>
      <c r="V5" s="45" t="s">
        <v>15</v>
      </c>
      <c r="W5" s="42" t="s">
        <v>16</v>
      </c>
      <c r="X5" s="42" t="s">
        <v>17</v>
      </c>
      <c r="Y5" s="90"/>
      <c r="Z5" s="51"/>
    </row>
    <row r="6" spans="1:26" ht="16.5" customHeight="1" x14ac:dyDescent="0.15">
      <c r="B6" s="91" t="s">
        <v>47</v>
      </c>
      <c r="C6" s="1" t="s">
        <v>19</v>
      </c>
      <c r="D6" s="2" t="s">
        <v>48</v>
      </c>
      <c r="E6" s="3">
        <f>IF($H6="○",$L6*$E$1,$L6*$E$2)</f>
        <v>44</v>
      </c>
      <c r="F6" s="2"/>
      <c r="G6" s="2" t="s">
        <v>20</v>
      </c>
      <c r="H6" s="2"/>
      <c r="I6" s="2" t="s">
        <v>20</v>
      </c>
      <c r="J6" s="4">
        <v>2</v>
      </c>
      <c r="K6" s="4">
        <v>0</v>
      </c>
      <c r="L6" s="4">
        <f>(J6+K6)/2</f>
        <v>1</v>
      </c>
      <c r="M6" s="30"/>
      <c r="N6" s="50"/>
      <c r="O6" s="91" t="s">
        <v>49</v>
      </c>
      <c r="P6" s="1" t="s">
        <v>19</v>
      </c>
      <c r="Q6" s="2" t="s">
        <v>48</v>
      </c>
      <c r="R6" s="3">
        <f>IF($H6="○",$L6*$E$1,$L6*$E$2)</f>
        <v>44</v>
      </c>
      <c r="S6" s="2"/>
      <c r="T6" s="2" t="s">
        <v>20</v>
      </c>
      <c r="U6" s="2"/>
      <c r="V6" s="2" t="s">
        <v>20</v>
      </c>
      <c r="W6" s="4">
        <v>2</v>
      </c>
      <c r="X6" s="4">
        <v>0</v>
      </c>
      <c r="Y6" s="4">
        <f>(W6+X6)/2</f>
        <v>1</v>
      </c>
      <c r="Z6" s="30"/>
    </row>
    <row r="7" spans="1:26" ht="16.5" customHeight="1" x14ac:dyDescent="0.15">
      <c r="B7" s="91"/>
      <c r="C7" s="5" t="s">
        <v>23</v>
      </c>
      <c r="D7" s="6" t="s">
        <v>51</v>
      </c>
      <c r="E7" s="7">
        <f t="shared" ref="E7:E14" si="0">IF($H7="○",$L7*$E$1,$L7*$E$2)</f>
        <v>88</v>
      </c>
      <c r="F7" s="6"/>
      <c r="G7" s="6" t="s">
        <v>20</v>
      </c>
      <c r="H7" s="6"/>
      <c r="I7" s="6" t="s">
        <v>20</v>
      </c>
      <c r="J7" s="8">
        <v>0</v>
      </c>
      <c r="K7" s="8">
        <v>4</v>
      </c>
      <c r="L7" s="8">
        <f>(J7+K7)/2</f>
        <v>2</v>
      </c>
      <c r="M7" s="30"/>
      <c r="N7" s="50"/>
      <c r="O7" s="91"/>
      <c r="P7" s="5" t="s">
        <v>23</v>
      </c>
      <c r="Q7" s="6" t="s">
        <v>51</v>
      </c>
      <c r="R7" s="7">
        <f t="shared" ref="R7:R14" si="1">IF($H7="○",$L7*$E$1,$L7*$E$2)</f>
        <v>88</v>
      </c>
      <c r="S7" s="6"/>
      <c r="T7" s="6" t="s">
        <v>20</v>
      </c>
      <c r="U7" s="6"/>
      <c r="V7" s="6" t="s">
        <v>20</v>
      </c>
      <c r="W7" s="8">
        <v>0</v>
      </c>
      <c r="X7" s="8">
        <v>4</v>
      </c>
      <c r="Y7" s="8">
        <f>(W7+X7)/2</f>
        <v>2</v>
      </c>
      <c r="Z7" s="30"/>
    </row>
    <row r="8" spans="1:26" ht="16.5" customHeight="1" x14ac:dyDescent="0.15">
      <c r="B8" s="91"/>
      <c r="C8" s="5" t="s">
        <v>24</v>
      </c>
      <c r="D8" s="6" t="s">
        <v>51</v>
      </c>
      <c r="E8" s="7">
        <f t="shared" si="0"/>
        <v>44</v>
      </c>
      <c r="F8" s="6"/>
      <c r="G8" s="6" t="s">
        <v>20</v>
      </c>
      <c r="H8" s="6" t="s">
        <v>20</v>
      </c>
      <c r="I8" s="6"/>
      <c r="J8" s="8">
        <v>2</v>
      </c>
      <c r="K8" s="8">
        <v>0</v>
      </c>
      <c r="L8" s="8">
        <f t="shared" ref="L8:L15" si="2">(J8+K8)/2</f>
        <v>1</v>
      </c>
      <c r="M8" s="30"/>
      <c r="N8" s="50"/>
      <c r="O8" s="91"/>
      <c r="P8" s="5" t="s">
        <v>24</v>
      </c>
      <c r="Q8" s="6" t="s">
        <v>51</v>
      </c>
      <c r="R8" s="7">
        <f t="shared" si="1"/>
        <v>44</v>
      </c>
      <c r="S8" s="6"/>
      <c r="T8" s="6" t="s">
        <v>20</v>
      </c>
      <c r="U8" s="6" t="s">
        <v>20</v>
      </c>
      <c r="V8" s="6"/>
      <c r="W8" s="8">
        <v>2</v>
      </c>
      <c r="X8" s="8">
        <v>0</v>
      </c>
      <c r="Y8" s="8">
        <f>(W8+X8)/2</f>
        <v>1</v>
      </c>
      <c r="Z8" s="30"/>
    </row>
    <row r="9" spans="1:26" ht="16.5" customHeight="1" x14ac:dyDescent="0.15">
      <c r="B9" s="91"/>
      <c r="C9" s="9" t="s">
        <v>30</v>
      </c>
      <c r="D9" s="6" t="s">
        <v>53</v>
      </c>
      <c r="E9" s="7">
        <f t="shared" si="0"/>
        <v>176</v>
      </c>
      <c r="F9" s="6"/>
      <c r="G9" s="6" t="s">
        <v>20</v>
      </c>
      <c r="H9" s="6" t="s">
        <v>20</v>
      </c>
      <c r="I9" s="10"/>
      <c r="J9" s="8">
        <v>4</v>
      </c>
      <c r="K9" s="8">
        <v>4</v>
      </c>
      <c r="L9" s="8">
        <f t="shared" si="2"/>
        <v>4</v>
      </c>
      <c r="M9" s="30"/>
      <c r="N9" s="50"/>
      <c r="O9" s="91"/>
      <c r="P9" s="9" t="s">
        <v>30</v>
      </c>
      <c r="Q9" s="6" t="s">
        <v>48</v>
      </c>
      <c r="R9" s="7">
        <f t="shared" si="1"/>
        <v>176</v>
      </c>
      <c r="S9" s="6"/>
      <c r="T9" s="6" t="s">
        <v>20</v>
      </c>
      <c r="U9" s="6" t="s">
        <v>20</v>
      </c>
      <c r="V9" s="10"/>
      <c r="W9" s="8">
        <v>4</v>
      </c>
      <c r="X9" s="8">
        <v>4</v>
      </c>
      <c r="Y9" s="8">
        <f>(W9+X9)/2</f>
        <v>4</v>
      </c>
      <c r="Z9" s="30"/>
    </row>
    <row r="10" spans="1:26" ht="16.5" customHeight="1" x14ac:dyDescent="0.15">
      <c r="B10" s="91"/>
      <c r="C10" s="5" t="s">
        <v>25</v>
      </c>
      <c r="D10" s="6" t="s">
        <v>51</v>
      </c>
      <c r="E10" s="83">
        <f t="shared" si="0"/>
        <v>88</v>
      </c>
      <c r="F10" s="6"/>
      <c r="G10" s="10" t="s">
        <v>20</v>
      </c>
      <c r="H10" s="10"/>
      <c r="I10" s="10" t="s">
        <v>20</v>
      </c>
      <c r="J10" s="83">
        <v>4</v>
      </c>
      <c r="K10" s="83">
        <v>0</v>
      </c>
      <c r="L10" s="8">
        <f t="shared" si="2"/>
        <v>2</v>
      </c>
      <c r="M10" s="30"/>
      <c r="N10" s="50"/>
      <c r="O10" s="91"/>
      <c r="P10" s="5" t="s">
        <v>25</v>
      </c>
      <c r="Q10" s="6" t="s">
        <v>51</v>
      </c>
      <c r="R10" s="83">
        <f t="shared" si="1"/>
        <v>88</v>
      </c>
      <c r="S10" s="6"/>
      <c r="T10" s="10" t="s">
        <v>20</v>
      </c>
      <c r="U10" s="10"/>
      <c r="V10" s="10" t="s">
        <v>20</v>
      </c>
      <c r="W10" s="83">
        <v>4</v>
      </c>
      <c r="X10" s="83">
        <v>0</v>
      </c>
      <c r="Y10" s="8">
        <f t="shared" ref="Y10:Y11" si="3">(W10+X10)/2</f>
        <v>2</v>
      </c>
      <c r="Z10" s="30"/>
    </row>
    <row r="11" spans="1:26" ht="16.5" customHeight="1" x14ac:dyDescent="0.15">
      <c r="B11" s="91"/>
      <c r="C11" s="5" t="s">
        <v>98</v>
      </c>
      <c r="D11" s="6" t="s">
        <v>51</v>
      </c>
      <c r="E11" s="83">
        <f t="shared" si="0"/>
        <v>88</v>
      </c>
      <c r="F11" s="6"/>
      <c r="G11" s="10" t="s">
        <v>20</v>
      </c>
      <c r="H11" s="10"/>
      <c r="I11" s="10" t="s">
        <v>20</v>
      </c>
      <c r="J11" s="83">
        <v>0</v>
      </c>
      <c r="K11" s="83">
        <v>4</v>
      </c>
      <c r="L11" s="8">
        <f t="shared" si="2"/>
        <v>2</v>
      </c>
      <c r="M11" s="30"/>
      <c r="N11" s="50"/>
      <c r="O11" s="91"/>
      <c r="P11" s="5" t="s">
        <v>98</v>
      </c>
      <c r="Q11" s="6" t="s">
        <v>51</v>
      </c>
      <c r="R11" s="83">
        <f t="shared" si="1"/>
        <v>88</v>
      </c>
      <c r="S11" s="6"/>
      <c r="T11" s="10" t="s">
        <v>20</v>
      </c>
      <c r="U11" s="10"/>
      <c r="V11" s="10" t="s">
        <v>20</v>
      </c>
      <c r="W11" s="83">
        <v>0</v>
      </c>
      <c r="X11" s="83">
        <v>4</v>
      </c>
      <c r="Y11" s="8">
        <f t="shared" si="3"/>
        <v>2</v>
      </c>
      <c r="Z11" s="30"/>
    </row>
    <row r="12" spans="1:26" ht="16.5" customHeight="1" x14ac:dyDescent="0.15">
      <c r="B12" s="91"/>
      <c r="C12" s="5" t="s">
        <v>73</v>
      </c>
      <c r="D12" s="6" t="s">
        <v>51</v>
      </c>
      <c r="E12" s="8">
        <f t="shared" si="0"/>
        <v>88</v>
      </c>
      <c r="F12" s="10" t="s">
        <v>20</v>
      </c>
      <c r="G12" s="10"/>
      <c r="H12" s="6" t="s">
        <v>20</v>
      </c>
      <c r="I12" s="10"/>
      <c r="J12" s="8">
        <v>2</v>
      </c>
      <c r="K12" s="8">
        <v>2</v>
      </c>
      <c r="L12" s="8">
        <f t="shared" si="2"/>
        <v>2</v>
      </c>
      <c r="M12" s="30"/>
      <c r="N12" s="50"/>
      <c r="O12" s="91"/>
      <c r="P12" s="5" t="s">
        <v>73</v>
      </c>
      <c r="Q12" s="6" t="s">
        <v>51</v>
      </c>
      <c r="R12" s="8">
        <f t="shared" si="1"/>
        <v>88</v>
      </c>
      <c r="S12" s="10" t="s">
        <v>20</v>
      </c>
      <c r="T12" s="10"/>
      <c r="U12" s="6" t="s">
        <v>20</v>
      </c>
      <c r="V12" s="10"/>
      <c r="W12" s="8">
        <v>2</v>
      </c>
      <c r="X12" s="8">
        <v>2</v>
      </c>
      <c r="Y12" s="8">
        <f t="shared" ref="Y12:Y15" si="4">(W12+X12)/2</f>
        <v>2</v>
      </c>
      <c r="Z12" s="30"/>
    </row>
    <row r="13" spans="1:26" ht="16.5" customHeight="1" x14ac:dyDescent="0.15">
      <c r="B13" s="91"/>
      <c r="C13" s="5" t="s">
        <v>90</v>
      </c>
      <c r="D13" s="6" t="s">
        <v>51</v>
      </c>
      <c r="E13" s="8">
        <f t="shared" si="0"/>
        <v>88</v>
      </c>
      <c r="F13" s="10" t="s">
        <v>20</v>
      </c>
      <c r="G13" s="10"/>
      <c r="H13" s="6" t="s">
        <v>20</v>
      </c>
      <c r="I13" s="10"/>
      <c r="J13" s="8">
        <v>2</v>
      </c>
      <c r="K13" s="8">
        <v>2</v>
      </c>
      <c r="L13" s="8">
        <f t="shared" si="2"/>
        <v>2</v>
      </c>
      <c r="M13" s="30"/>
      <c r="N13" s="50"/>
      <c r="O13" s="91"/>
      <c r="P13" s="5" t="s">
        <v>90</v>
      </c>
      <c r="Q13" s="6" t="s">
        <v>51</v>
      </c>
      <c r="R13" s="8">
        <f t="shared" si="1"/>
        <v>88</v>
      </c>
      <c r="S13" s="10" t="s">
        <v>20</v>
      </c>
      <c r="T13" s="10"/>
      <c r="U13" s="6" t="s">
        <v>20</v>
      </c>
      <c r="V13" s="10"/>
      <c r="W13" s="8">
        <v>2</v>
      </c>
      <c r="X13" s="8">
        <v>2</v>
      </c>
      <c r="Y13" s="8">
        <f t="shared" si="4"/>
        <v>2</v>
      </c>
      <c r="Z13" s="30"/>
    </row>
    <row r="14" spans="1:26" ht="16.5" customHeight="1" x14ac:dyDescent="0.15">
      <c r="B14" s="91"/>
      <c r="C14" s="5" t="s">
        <v>102</v>
      </c>
      <c r="D14" s="6" t="s">
        <v>51</v>
      </c>
      <c r="E14" s="8">
        <f t="shared" si="0"/>
        <v>88</v>
      </c>
      <c r="F14" s="10" t="s">
        <v>20</v>
      </c>
      <c r="G14" s="10"/>
      <c r="H14" s="6" t="s">
        <v>20</v>
      </c>
      <c r="I14" s="10"/>
      <c r="J14" s="8">
        <v>2</v>
      </c>
      <c r="K14" s="8">
        <v>2</v>
      </c>
      <c r="L14" s="8">
        <f t="shared" si="2"/>
        <v>2</v>
      </c>
      <c r="M14" s="30"/>
      <c r="N14" s="50"/>
      <c r="O14" s="91"/>
      <c r="P14" s="5" t="s">
        <v>102</v>
      </c>
      <c r="Q14" s="6" t="s">
        <v>51</v>
      </c>
      <c r="R14" s="8">
        <f t="shared" si="1"/>
        <v>88</v>
      </c>
      <c r="S14" s="10" t="s">
        <v>20</v>
      </c>
      <c r="T14" s="10"/>
      <c r="U14" s="6" t="s">
        <v>20</v>
      </c>
      <c r="V14" s="10"/>
      <c r="W14" s="8">
        <v>2</v>
      </c>
      <c r="X14" s="8">
        <v>2</v>
      </c>
      <c r="Y14" s="8">
        <f t="shared" si="4"/>
        <v>2</v>
      </c>
      <c r="Z14" s="30"/>
    </row>
    <row r="15" spans="1:26" ht="16.5" customHeight="1" thickBot="1" x14ac:dyDescent="0.2">
      <c r="B15" s="91"/>
      <c r="C15" s="11" t="s">
        <v>74</v>
      </c>
      <c r="D15" s="12" t="s">
        <v>51</v>
      </c>
      <c r="E15" s="13">
        <f>IF($H15="○",$L15*$E$1,$L15*$E$2)</f>
        <v>88</v>
      </c>
      <c r="F15" s="12" t="s">
        <v>75</v>
      </c>
      <c r="G15" s="12"/>
      <c r="H15" s="12" t="s">
        <v>76</v>
      </c>
      <c r="I15" s="12"/>
      <c r="J15" s="14">
        <v>2</v>
      </c>
      <c r="K15" s="14">
        <v>2</v>
      </c>
      <c r="L15" s="14">
        <f t="shared" si="2"/>
        <v>2</v>
      </c>
      <c r="M15" s="30"/>
      <c r="N15" s="50"/>
      <c r="O15" s="91"/>
      <c r="P15" s="11" t="s">
        <v>74</v>
      </c>
      <c r="Q15" s="12" t="s">
        <v>51</v>
      </c>
      <c r="R15" s="13">
        <f>IF($H15="○",$L15*$E$1,$L15*$E$2)</f>
        <v>88</v>
      </c>
      <c r="S15" s="12" t="s">
        <v>31</v>
      </c>
      <c r="T15" s="12"/>
      <c r="U15" s="12" t="s">
        <v>31</v>
      </c>
      <c r="V15" s="12"/>
      <c r="W15" s="14">
        <v>2</v>
      </c>
      <c r="X15" s="14">
        <v>2</v>
      </c>
      <c r="Y15" s="14">
        <f t="shared" si="4"/>
        <v>2</v>
      </c>
      <c r="Z15" s="30"/>
    </row>
    <row r="16" spans="1:26" ht="16.5" customHeight="1" thickBot="1" x14ac:dyDescent="0.2">
      <c r="B16" s="92"/>
      <c r="C16" s="15" t="s">
        <v>27</v>
      </c>
      <c r="D16" s="16"/>
      <c r="E16" s="17">
        <f>SUM(E6:E15)</f>
        <v>880</v>
      </c>
      <c r="F16" s="16"/>
      <c r="G16" s="16"/>
      <c r="H16" s="16"/>
      <c r="I16" s="16"/>
      <c r="J16" s="18">
        <f>SUM(J6:J15)</f>
        <v>20</v>
      </c>
      <c r="K16" s="18">
        <f>SUM(K6:K15)</f>
        <v>20</v>
      </c>
      <c r="L16" s="18">
        <f>SUM(L6:L15)</f>
        <v>20</v>
      </c>
      <c r="M16" s="30"/>
      <c r="N16" s="50"/>
      <c r="O16" s="92"/>
      <c r="P16" s="15" t="s">
        <v>27</v>
      </c>
      <c r="Q16" s="16"/>
      <c r="R16" s="17">
        <f>SUM(R6:R15)</f>
        <v>880</v>
      </c>
      <c r="S16" s="16"/>
      <c r="T16" s="16"/>
      <c r="U16" s="16"/>
      <c r="V16" s="16"/>
      <c r="W16" s="18">
        <f>SUM(W6:W15)</f>
        <v>20</v>
      </c>
      <c r="X16" s="18">
        <f>SUM(X6:X15)</f>
        <v>20</v>
      </c>
      <c r="Y16" s="18">
        <f>SUM(Y6:Y15)</f>
        <v>20</v>
      </c>
      <c r="Z16" s="30"/>
    </row>
    <row r="17" spans="2:26" ht="16.5" customHeight="1" x14ac:dyDescent="0.15">
      <c r="B17" s="101" t="s">
        <v>58</v>
      </c>
      <c r="C17" s="19" t="s">
        <v>72</v>
      </c>
      <c r="D17" s="20" t="s">
        <v>50</v>
      </c>
      <c r="E17" s="21">
        <f t="shared" ref="E17:E25" si="5">IF($H17="○",$L17*$E$1,$L17*$E$2)</f>
        <v>176</v>
      </c>
      <c r="F17" s="22"/>
      <c r="G17" s="2" t="s">
        <v>20</v>
      </c>
      <c r="H17" s="23"/>
      <c r="I17" s="22" t="s">
        <v>20</v>
      </c>
      <c r="J17" s="24">
        <v>4</v>
      </c>
      <c r="K17" s="24">
        <v>4</v>
      </c>
      <c r="L17" s="24">
        <f t="shared" ref="L17:L25" si="6">(J17+K17)/2</f>
        <v>4</v>
      </c>
      <c r="M17" s="30"/>
      <c r="N17" s="50"/>
      <c r="O17" s="101" t="s">
        <v>59</v>
      </c>
      <c r="P17" s="19" t="s">
        <v>72</v>
      </c>
      <c r="Q17" s="20" t="s">
        <v>50</v>
      </c>
      <c r="R17" s="21">
        <f t="shared" ref="R17:R25" si="7">IF($H17="○",$L17*$E$1,$L17*$E$2)</f>
        <v>176</v>
      </c>
      <c r="S17" s="22"/>
      <c r="T17" s="2" t="s">
        <v>20</v>
      </c>
      <c r="U17" s="23"/>
      <c r="V17" s="22" t="s">
        <v>20</v>
      </c>
      <c r="W17" s="24">
        <v>4</v>
      </c>
      <c r="X17" s="24">
        <v>4</v>
      </c>
      <c r="Y17" s="25">
        <f>(W17+X17)/2</f>
        <v>4</v>
      </c>
      <c r="Z17" s="30"/>
    </row>
    <row r="18" spans="2:26" ht="16.5" customHeight="1" x14ac:dyDescent="0.15">
      <c r="B18" s="91"/>
      <c r="C18" s="5" t="s">
        <v>97</v>
      </c>
      <c r="D18" s="6" t="s">
        <v>60</v>
      </c>
      <c r="E18" s="8">
        <f t="shared" si="5"/>
        <v>88</v>
      </c>
      <c r="F18" s="10"/>
      <c r="G18" s="26" t="s">
        <v>20</v>
      </c>
      <c r="H18" s="10"/>
      <c r="I18" s="10" t="s">
        <v>20</v>
      </c>
      <c r="J18" s="27">
        <v>2</v>
      </c>
      <c r="K18" s="27">
        <v>2</v>
      </c>
      <c r="L18" s="27">
        <f t="shared" si="6"/>
        <v>2</v>
      </c>
      <c r="M18" s="30"/>
      <c r="N18" s="50"/>
      <c r="O18" s="91"/>
      <c r="P18" s="5" t="s">
        <v>97</v>
      </c>
      <c r="Q18" s="6" t="s">
        <v>60</v>
      </c>
      <c r="R18" s="8">
        <f t="shared" si="7"/>
        <v>88</v>
      </c>
      <c r="S18" s="10"/>
      <c r="T18" s="26" t="s">
        <v>20</v>
      </c>
      <c r="U18" s="10"/>
      <c r="V18" s="10" t="s">
        <v>20</v>
      </c>
      <c r="W18" s="27">
        <v>2</v>
      </c>
      <c r="X18" s="27">
        <v>2</v>
      </c>
      <c r="Y18" s="27">
        <f t="shared" ref="Y18:Y25" si="8">(W18+X18)/2</f>
        <v>2</v>
      </c>
      <c r="Z18" s="30"/>
    </row>
    <row r="19" spans="2:26" ht="16.5" customHeight="1" x14ac:dyDescent="0.15">
      <c r="B19" s="91"/>
      <c r="C19" s="5" t="s">
        <v>68</v>
      </c>
      <c r="D19" s="6" t="s">
        <v>60</v>
      </c>
      <c r="E19" s="8">
        <f t="shared" si="5"/>
        <v>176</v>
      </c>
      <c r="F19" s="6"/>
      <c r="G19" s="10" t="s">
        <v>20</v>
      </c>
      <c r="H19" s="10"/>
      <c r="I19" s="10" t="s">
        <v>20</v>
      </c>
      <c r="J19" s="8">
        <v>4</v>
      </c>
      <c r="K19" s="8">
        <v>4</v>
      </c>
      <c r="L19" s="27">
        <f t="shared" si="6"/>
        <v>4</v>
      </c>
      <c r="M19" s="30"/>
      <c r="N19" s="50"/>
      <c r="O19" s="91"/>
      <c r="P19" s="5" t="s">
        <v>68</v>
      </c>
      <c r="Q19" s="6" t="s">
        <v>60</v>
      </c>
      <c r="R19" s="8">
        <f t="shared" si="7"/>
        <v>176</v>
      </c>
      <c r="S19" s="6"/>
      <c r="T19" s="10" t="s">
        <v>20</v>
      </c>
      <c r="U19" s="10"/>
      <c r="V19" s="10" t="s">
        <v>20</v>
      </c>
      <c r="W19" s="8">
        <v>4</v>
      </c>
      <c r="X19" s="8">
        <v>4</v>
      </c>
      <c r="Y19" s="27">
        <f t="shared" si="8"/>
        <v>4</v>
      </c>
      <c r="Z19" s="30"/>
    </row>
    <row r="20" spans="2:26" ht="16.5" customHeight="1" x14ac:dyDescent="0.15">
      <c r="B20" s="91"/>
      <c r="C20" s="9" t="s">
        <v>61</v>
      </c>
      <c r="D20" s="6" t="s">
        <v>53</v>
      </c>
      <c r="E20" s="8">
        <f t="shared" si="5"/>
        <v>88</v>
      </c>
      <c r="F20" s="10"/>
      <c r="G20" s="26" t="s">
        <v>20</v>
      </c>
      <c r="H20" s="26"/>
      <c r="I20" s="10" t="s">
        <v>20</v>
      </c>
      <c r="J20" s="27">
        <v>2</v>
      </c>
      <c r="K20" s="27">
        <v>2</v>
      </c>
      <c r="L20" s="27">
        <f t="shared" si="6"/>
        <v>2</v>
      </c>
      <c r="M20" s="30"/>
      <c r="N20" s="50"/>
      <c r="O20" s="91"/>
      <c r="P20" s="9" t="s">
        <v>61</v>
      </c>
      <c r="Q20" s="6" t="s">
        <v>48</v>
      </c>
      <c r="R20" s="8">
        <f t="shared" si="7"/>
        <v>88</v>
      </c>
      <c r="S20" s="10"/>
      <c r="T20" s="26" t="s">
        <v>20</v>
      </c>
      <c r="U20" s="26"/>
      <c r="V20" s="10" t="s">
        <v>20</v>
      </c>
      <c r="W20" s="27">
        <v>2</v>
      </c>
      <c r="X20" s="27">
        <v>2</v>
      </c>
      <c r="Y20" s="27">
        <f t="shared" si="8"/>
        <v>2</v>
      </c>
      <c r="Z20" s="30"/>
    </row>
    <row r="21" spans="2:26" ht="16.5" customHeight="1" x14ac:dyDescent="0.15">
      <c r="B21" s="91"/>
      <c r="C21" s="75" t="s">
        <v>71</v>
      </c>
      <c r="D21" s="76" t="s">
        <v>53</v>
      </c>
      <c r="E21" s="77">
        <f t="shared" si="5"/>
        <v>0</v>
      </c>
      <c r="F21" s="78"/>
      <c r="G21" s="79" t="s">
        <v>85</v>
      </c>
      <c r="H21" s="78"/>
      <c r="I21" s="78" t="s">
        <v>20</v>
      </c>
      <c r="J21" s="80"/>
      <c r="K21" s="80"/>
      <c r="L21" s="80">
        <f t="shared" si="6"/>
        <v>0</v>
      </c>
      <c r="M21" s="30"/>
      <c r="N21" s="50"/>
      <c r="O21" s="91"/>
      <c r="P21" s="75" t="s">
        <v>71</v>
      </c>
      <c r="Q21" s="76" t="s">
        <v>48</v>
      </c>
      <c r="R21" s="77">
        <f t="shared" si="7"/>
        <v>0</v>
      </c>
      <c r="S21" s="78"/>
      <c r="T21" s="79" t="s">
        <v>31</v>
      </c>
      <c r="U21" s="78"/>
      <c r="V21" s="78" t="s">
        <v>20</v>
      </c>
      <c r="W21" s="80"/>
      <c r="X21" s="80"/>
      <c r="Y21" s="80">
        <f t="shared" si="8"/>
        <v>0</v>
      </c>
      <c r="Z21" s="30"/>
    </row>
    <row r="22" spans="2:26" ht="16.5" customHeight="1" x14ac:dyDescent="0.15">
      <c r="B22" s="91"/>
      <c r="C22" s="9" t="s">
        <v>77</v>
      </c>
      <c r="D22" s="6" t="s">
        <v>53</v>
      </c>
      <c r="E22" s="8">
        <f t="shared" si="5"/>
        <v>88</v>
      </c>
      <c r="F22" s="10" t="s">
        <v>20</v>
      </c>
      <c r="G22" s="26"/>
      <c r="H22" s="26" t="s">
        <v>20</v>
      </c>
      <c r="I22" s="10"/>
      <c r="J22" s="27">
        <v>2</v>
      </c>
      <c r="K22" s="27">
        <v>2</v>
      </c>
      <c r="L22" s="27">
        <f t="shared" si="6"/>
        <v>2</v>
      </c>
      <c r="M22" s="30"/>
      <c r="N22" s="50"/>
      <c r="O22" s="91"/>
      <c r="P22" s="9" t="s">
        <v>77</v>
      </c>
      <c r="Q22" s="6" t="s">
        <v>48</v>
      </c>
      <c r="R22" s="8">
        <f t="shared" si="7"/>
        <v>88</v>
      </c>
      <c r="S22" s="10" t="s">
        <v>20</v>
      </c>
      <c r="T22" s="26"/>
      <c r="U22" s="26" t="s">
        <v>20</v>
      </c>
      <c r="V22" s="10"/>
      <c r="W22" s="27">
        <v>2</v>
      </c>
      <c r="X22" s="27">
        <v>2</v>
      </c>
      <c r="Y22" s="27">
        <f t="shared" si="8"/>
        <v>2</v>
      </c>
      <c r="Z22" s="30"/>
    </row>
    <row r="23" spans="2:26" ht="16.5" customHeight="1" x14ac:dyDescent="0.15">
      <c r="B23" s="91"/>
      <c r="C23" s="5" t="s">
        <v>96</v>
      </c>
      <c r="D23" s="6" t="s">
        <v>53</v>
      </c>
      <c r="E23" s="8">
        <f t="shared" si="5"/>
        <v>88</v>
      </c>
      <c r="F23" s="10" t="s">
        <v>20</v>
      </c>
      <c r="G23" s="26"/>
      <c r="H23" s="10" t="s">
        <v>20</v>
      </c>
      <c r="I23" s="10"/>
      <c r="J23" s="27">
        <v>2</v>
      </c>
      <c r="K23" s="27">
        <v>2</v>
      </c>
      <c r="L23" s="27">
        <f t="shared" si="6"/>
        <v>2</v>
      </c>
      <c r="M23" s="30"/>
      <c r="N23" s="50"/>
      <c r="O23" s="91"/>
      <c r="P23" s="5" t="s">
        <v>96</v>
      </c>
      <c r="Q23" s="6" t="s">
        <v>48</v>
      </c>
      <c r="R23" s="8">
        <f t="shared" si="7"/>
        <v>88</v>
      </c>
      <c r="S23" s="10" t="s">
        <v>20</v>
      </c>
      <c r="T23" s="26"/>
      <c r="U23" s="10" t="s">
        <v>20</v>
      </c>
      <c r="V23" s="10"/>
      <c r="W23" s="27">
        <v>2</v>
      </c>
      <c r="X23" s="27">
        <v>2</v>
      </c>
      <c r="Y23" s="27">
        <f t="shared" si="8"/>
        <v>2</v>
      </c>
      <c r="Z23" s="30"/>
    </row>
    <row r="24" spans="2:26" ht="16.5" customHeight="1" x14ac:dyDescent="0.15">
      <c r="B24" s="91"/>
      <c r="C24" s="5" t="s">
        <v>100</v>
      </c>
      <c r="D24" s="6" t="s">
        <v>48</v>
      </c>
      <c r="E24" s="8">
        <f t="shared" si="5"/>
        <v>88</v>
      </c>
      <c r="F24" s="10" t="s">
        <v>20</v>
      </c>
      <c r="G24" s="26"/>
      <c r="H24" s="10" t="s">
        <v>20</v>
      </c>
      <c r="I24" s="10"/>
      <c r="J24" s="27">
        <v>2</v>
      </c>
      <c r="K24" s="27">
        <v>2</v>
      </c>
      <c r="L24" s="27">
        <f t="shared" si="6"/>
        <v>2</v>
      </c>
      <c r="M24" s="30"/>
      <c r="N24" s="50"/>
      <c r="O24" s="91"/>
      <c r="P24" s="5" t="s">
        <v>100</v>
      </c>
      <c r="Q24" s="6" t="s">
        <v>48</v>
      </c>
      <c r="R24" s="8">
        <f t="shared" si="7"/>
        <v>88</v>
      </c>
      <c r="S24" s="10" t="s">
        <v>20</v>
      </c>
      <c r="T24" s="26"/>
      <c r="U24" s="10" t="s">
        <v>20</v>
      </c>
      <c r="V24" s="10"/>
      <c r="W24" s="27">
        <v>2</v>
      </c>
      <c r="X24" s="27">
        <v>2</v>
      </c>
      <c r="Y24" s="27">
        <f t="shared" si="8"/>
        <v>2</v>
      </c>
      <c r="Z24" s="30"/>
    </row>
    <row r="25" spans="2:26" ht="16.5" customHeight="1" thickBot="1" x14ac:dyDescent="0.2">
      <c r="B25" s="91"/>
      <c r="C25" s="5" t="s">
        <v>81</v>
      </c>
      <c r="D25" s="6" t="s">
        <v>51</v>
      </c>
      <c r="E25" s="8">
        <f t="shared" si="5"/>
        <v>88</v>
      </c>
      <c r="F25" s="10" t="s">
        <v>20</v>
      </c>
      <c r="G25" s="10"/>
      <c r="H25" s="10" t="s">
        <v>20</v>
      </c>
      <c r="I25" s="10"/>
      <c r="J25" s="27">
        <v>2</v>
      </c>
      <c r="K25" s="27">
        <v>2</v>
      </c>
      <c r="L25" s="27">
        <f t="shared" si="6"/>
        <v>2</v>
      </c>
      <c r="M25" s="30"/>
      <c r="N25" s="50"/>
      <c r="O25" s="91"/>
      <c r="P25" s="5" t="s">
        <v>81</v>
      </c>
      <c r="Q25" s="6" t="s">
        <v>51</v>
      </c>
      <c r="R25" s="8">
        <f t="shared" si="7"/>
        <v>88</v>
      </c>
      <c r="S25" s="10" t="s">
        <v>20</v>
      </c>
      <c r="T25" s="10"/>
      <c r="U25" s="10" t="s">
        <v>20</v>
      </c>
      <c r="V25" s="10"/>
      <c r="W25" s="27">
        <v>2</v>
      </c>
      <c r="X25" s="27">
        <v>2</v>
      </c>
      <c r="Y25" s="27">
        <f t="shared" si="8"/>
        <v>2</v>
      </c>
      <c r="Z25" s="30"/>
    </row>
    <row r="26" spans="2:26" ht="16.5" customHeight="1" thickBot="1" x14ac:dyDescent="0.2">
      <c r="B26" s="92"/>
      <c r="C26" s="15" t="s">
        <v>27</v>
      </c>
      <c r="D26" s="16"/>
      <c r="E26" s="28">
        <f>SUM(E17:E25)</f>
        <v>880</v>
      </c>
      <c r="F26" s="29"/>
      <c r="G26" s="29"/>
      <c r="H26" s="29"/>
      <c r="I26" s="29"/>
      <c r="J26" s="28">
        <f>SUM(J17:J25)</f>
        <v>20</v>
      </c>
      <c r="K26" s="28">
        <f>SUM(K17:K25)</f>
        <v>20</v>
      </c>
      <c r="L26" s="28">
        <f>SUM(L17:L25)</f>
        <v>20</v>
      </c>
      <c r="M26" s="30"/>
      <c r="N26" s="50"/>
      <c r="O26" s="92"/>
      <c r="P26" s="15" t="s">
        <v>27</v>
      </c>
      <c r="Q26" s="16"/>
      <c r="R26" s="28">
        <f>SUM(R17:R25)</f>
        <v>880</v>
      </c>
      <c r="S26" s="29"/>
      <c r="T26" s="29"/>
      <c r="U26" s="29"/>
      <c r="V26" s="29"/>
      <c r="W26" s="28">
        <f>SUM(W17:W25)</f>
        <v>20</v>
      </c>
      <c r="X26" s="28">
        <f>SUM(X17:X25)</f>
        <v>20</v>
      </c>
      <c r="Y26" s="28">
        <f>SUM(Y17:Y25)</f>
        <v>20</v>
      </c>
      <c r="Z26" s="30"/>
    </row>
    <row r="27" spans="2:26" ht="16.5" customHeight="1" x14ac:dyDescent="0.15">
      <c r="B27" s="101"/>
      <c r="C27" s="1"/>
      <c r="D27" s="2"/>
      <c r="E27" s="4">
        <f>IF($H27="○",$L27*$E$1,$L27*$E$2)</f>
        <v>0</v>
      </c>
      <c r="F27" s="23"/>
      <c r="G27" s="23"/>
      <c r="H27" s="23"/>
      <c r="I27" s="23"/>
      <c r="J27" s="25"/>
      <c r="K27" s="25"/>
      <c r="L27" s="25">
        <f>(J27+K27)/2</f>
        <v>0</v>
      </c>
      <c r="M27" s="30"/>
      <c r="N27" s="50"/>
      <c r="O27" s="101" t="s">
        <v>64</v>
      </c>
      <c r="P27" s="1" t="s">
        <v>103</v>
      </c>
      <c r="Q27" s="2" t="s">
        <v>60</v>
      </c>
      <c r="R27" s="4">
        <f>IF($U27="○",$Y27*$E$1,$Y27*$E$2)</f>
        <v>88</v>
      </c>
      <c r="S27" s="23"/>
      <c r="T27" s="23" t="s">
        <v>20</v>
      </c>
      <c r="U27" s="23"/>
      <c r="V27" s="23" t="s">
        <v>20</v>
      </c>
      <c r="W27" s="25">
        <v>4</v>
      </c>
      <c r="X27" s="25">
        <v>0</v>
      </c>
      <c r="Y27" s="25">
        <f>(W27+X27)/2</f>
        <v>2</v>
      </c>
      <c r="Z27" s="30"/>
    </row>
    <row r="28" spans="2:26" ht="16.5" customHeight="1" x14ac:dyDescent="0.15">
      <c r="B28" s="105"/>
      <c r="C28" s="5"/>
      <c r="D28" s="6"/>
      <c r="E28" s="8">
        <f t="shared" ref="E28:E36" si="9">IF($H28="○",$L28*$E$1,$L28*$E$2)</f>
        <v>0</v>
      </c>
      <c r="F28" s="10"/>
      <c r="G28" s="10"/>
      <c r="H28" s="10"/>
      <c r="I28" s="10"/>
      <c r="J28" s="27"/>
      <c r="K28" s="27"/>
      <c r="L28" s="27">
        <f t="shared" ref="L28:L36" si="10">(J28+K28)/2</f>
        <v>0</v>
      </c>
      <c r="M28" s="30"/>
      <c r="N28" s="50"/>
      <c r="O28" s="105"/>
      <c r="P28" s="84" t="s">
        <v>65</v>
      </c>
      <c r="Q28" s="85" t="s">
        <v>60</v>
      </c>
      <c r="R28" s="86">
        <f>IF($U28="○",$Y28*$E$1,$Y28*$E$2)</f>
        <v>0</v>
      </c>
      <c r="S28" s="87"/>
      <c r="T28" s="87" t="s">
        <v>20</v>
      </c>
      <c r="U28" s="87"/>
      <c r="V28" s="87" t="s">
        <v>20</v>
      </c>
      <c r="W28" s="88">
        <v>0</v>
      </c>
      <c r="X28" s="88">
        <v>0</v>
      </c>
      <c r="Y28" s="88">
        <f t="shared" ref="Y28:Y36" si="11">(W28+X28)/2</f>
        <v>0</v>
      </c>
      <c r="Z28" s="30"/>
    </row>
    <row r="29" spans="2:26" ht="16.5" customHeight="1" x14ac:dyDescent="0.15">
      <c r="B29" s="105"/>
      <c r="C29" s="5"/>
      <c r="D29" s="6"/>
      <c r="E29" s="8">
        <f t="shared" si="9"/>
        <v>0</v>
      </c>
      <c r="F29" s="10"/>
      <c r="G29" s="10"/>
      <c r="H29" s="10"/>
      <c r="I29" s="10"/>
      <c r="J29" s="27"/>
      <c r="K29" s="27"/>
      <c r="L29" s="27">
        <f t="shared" si="10"/>
        <v>0</v>
      </c>
      <c r="M29" s="30"/>
      <c r="N29" s="50"/>
      <c r="O29" s="105"/>
      <c r="P29" s="84" t="s">
        <v>66</v>
      </c>
      <c r="Q29" s="85" t="s">
        <v>50</v>
      </c>
      <c r="R29" s="86">
        <f>IF($U29="○",$Y29*$E$1,$Y29*$E$2)</f>
        <v>0</v>
      </c>
      <c r="S29" s="87"/>
      <c r="T29" s="87" t="s">
        <v>20</v>
      </c>
      <c r="U29" s="87"/>
      <c r="V29" s="87" t="s">
        <v>20</v>
      </c>
      <c r="W29" s="88">
        <v>0</v>
      </c>
      <c r="X29" s="88">
        <v>0</v>
      </c>
      <c r="Y29" s="88">
        <f t="shared" si="11"/>
        <v>0</v>
      </c>
      <c r="Z29" s="30"/>
    </row>
    <row r="30" spans="2:26" ht="16.5" customHeight="1" x14ac:dyDescent="0.15">
      <c r="B30" s="105"/>
      <c r="C30" s="5"/>
      <c r="D30" s="6"/>
      <c r="E30" s="8"/>
      <c r="F30" s="10"/>
      <c r="G30" s="10"/>
      <c r="H30" s="10"/>
      <c r="I30" s="10"/>
      <c r="J30" s="27"/>
      <c r="K30" s="27"/>
      <c r="L30" s="27"/>
      <c r="M30" s="30"/>
      <c r="N30" s="50"/>
      <c r="O30" s="105"/>
      <c r="P30" s="5" t="s">
        <v>84</v>
      </c>
      <c r="Q30" s="6" t="s">
        <v>50</v>
      </c>
      <c r="R30" s="8">
        <f t="shared" ref="R30:R35" si="12">IF($U30="○",$Y30*$E$1,$Y30*$E$2)</f>
        <v>88</v>
      </c>
      <c r="S30" s="10"/>
      <c r="T30" s="10" t="s">
        <v>20</v>
      </c>
      <c r="U30" s="10"/>
      <c r="V30" s="10" t="s">
        <v>20</v>
      </c>
      <c r="W30" s="27">
        <v>4</v>
      </c>
      <c r="X30" s="27">
        <v>0</v>
      </c>
      <c r="Y30" s="27">
        <f t="shared" ref="Y30" si="13">(W30+X30)/2</f>
        <v>2</v>
      </c>
      <c r="Z30" s="30"/>
    </row>
    <row r="31" spans="2:26" ht="16.5" customHeight="1" x14ac:dyDescent="0.15">
      <c r="B31" s="105"/>
      <c r="C31" s="5"/>
      <c r="D31" s="6"/>
      <c r="E31" s="8"/>
      <c r="F31" s="10"/>
      <c r="G31" s="10"/>
      <c r="H31" s="10"/>
      <c r="I31" s="10"/>
      <c r="J31" s="27"/>
      <c r="K31" s="27"/>
      <c r="L31" s="27"/>
      <c r="M31" s="30"/>
      <c r="N31" s="50"/>
      <c r="O31" s="105"/>
      <c r="P31" s="5" t="s">
        <v>67</v>
      </c>
      <c r="Q31" s="6" t="s">
        <v>50</v>
      </c>
      <c r="R31" s="8">
        <f t="shared" si="12"/>
        <v>88</v>
      </c>
      <c r="S31" s="10"/>
      <c r="T31" s="10" t="s">
        <v>20</v>
      </c>
      <c r="U31" s="10"/>
      <c r="V31" s="10" t="s">
        <v>20</v>
      </c>
      <c r="W31" s="27">
        <v>2</v>
      </c>
      <c r="X31" s="27">
        <v>2</v>
      </c>
      <c r="Y31" s="27">
        <f t="shared" si="11"/>
        <v>2</v>
      </c>
      <c r="Z31" s="30"/>
    </row>
    <row r="32" spans="2:26" ht="16.5" customHeight="1" x14ac:dyDescent="0.15">
      <c r="B32" s="105"/>
      <c r="C32" s="5"/>
      <c r="D32" s="6"/>
      <c r="E32" s="8"/>
      <c r="F32" s="10"/>
      <c r="G32" s="10"/>
      <c r="H32" s="10"/>
      <c r="I32" s="10"/>
      <c r="J32" s="27"/>
      <c r="K32" s="27"/>
      <c r="L32" s="27"/>
      <c r="M32" s="30"/>
      <c r="N32" s="50"/>
      <c r="O32" s="105"/>
      <c r="P32" s="5" t="s">
        <v>38</v>
      </c>
      <c r="Q32" s="6" t="s">
        <v>50</v>
      </c>
      <c r="R32" s="8">
        <f t="shared" si="12"/>
        <v>220</v>
      </c>
      <c r="S32" s="10"/>
      <c r="T32" s="10" t="s">
        <v>20</v>
      </c>
      <c r="U32" s="10"/>
      <c r="V32" s="10" t="s">
        <v>20</v>
      </c>
      <c r="W32" s="27">
        <v>0</v>
      </c>
      <c r="X32" s="27">
        <v>10</v>
      </c>
      <c r="Y32" s="27">
        <f t="shared" si="11"/>
        <v>5</v>
      </c>
      <c r="Z32" s="30"/>
    </row>
    <row r="33" spans="2:26" ht="16.5" customHeight="1" x14ac:dyDescent="0.15">
      <c r="B33" s="105"/>
      <c r="C33" s="5"/>
      <c r="D33" s="6"/>
      <c r="E33" s="8">
        <f t="shared" si="9"/>
        <v>0</v>
      </c>
      <c r="F33" s="10"/>
      <c r="G33" s="10"/>
      <c r="H33" s="10"/>
      <c r="I33" s="10"/>
      <c r="J33" s="27"/>
      <c r="K33" s="27"/>
      <c r="L33" s="27">
        <f t="shared" ref="L33" si="14">(J33+K33)/2</f>
        <v>0</v>
      </c>
      <c r="M33" s="30"/>
      <c r="N33" s="50"/>
      <c r="O33" s="105"/>
      <c r="P33" s="5" t="s">
        <v>83</v>
      </c>
      <c r="Q33" s="6" t="s">
        <v>51</v>
      </c>
      <c r="R33" s="8">
        <f t="shared" si="12"/>
        <v>88</v>
      </c>
      <c r="S33" s="10" t="s">
        <v>20</v>
      </c>
      <c r="T33" s="10"/>
      <c r="U33" s="10" t="s">
        <v>20</v>
      </c>
      <c r="V33" s="10"/>
      <c r="W33" s="8">
        <v>2</v>
      </c>
      <c r="X33" s="8">
        <v>2</v>
      </c>
      <c r="Y33" s="27">
        <f t="shared" ref="Y33" si="15">(W33+X33)/2</f>
        <v>2</v>
      </c>
      <c r="Z33" s="30"/>
    </row>
    <row r="34" spans="2:26" ht="16.5" customHeight="1" x14ac:dyDescent="0.15">
      <c r="B34" s="105"/>
      <c r="C34" s="5"/>
      <c r="D34" s="6"/>
      <c r="E34" s="8">
        <f t="shared" si="9"/>
        <v>0</v>
      </c>
      <c r="F34" s="10"/>
      <c r="G34" s="10"/>
      <c r="H34" s="10"/>
      <c r="I34" s="10"/>
      <c r="J34" s="27"/>
      <c r="K34" s="27"/>
      <c r="L34" s="27">
        <f t="shared" si="10"/>
        <v>0</v>
      </c>
      <c r="M34" s="30"/>
      <c r="N34" s="50"/>
      <c r="O34" s="105"/>
      <c r="P34" s="5" t="s">
        <v>101</v>
      </c>
      <c r="Q34" s="6" t="s">
        <v>51</v>
      </c>
      <c r="R34" s="8">
        <f t="shared" si="12"/>
        <v>88</v>
      </c>
      <c r="S34" s="10" t="s">
        <v>20</v>
      </c>
      <c r="T34" s="10"/>
      <c r="U34" s="10" t="s">
        <v>20</v>
      </c>
      <c r="V34" s="10"/>
      <c r="W34" s="8">
        <v>2</v>
      </c>
      <c r="X34" s="8">
        <v>2</v>
      </c>
      <c r="Y34" s="27">
        <f t="shared" si="11"/>
        <v>2</v>
      </c>
      <c r="Z34" s="30"/>
    </row>
    <row r="35" spans="2:26" ht="16.5" customHeight="1" x14ac:dyDescent="0.15">
      <c r="B35" s="105"/>
      <c r="C35" s="5"/>
      <c r="D35" s="6"/>
      <c r="E35" s="8">
        <f t="shared" si="9"/>
        <v>0</v>
      </c>
      <c r="F35" s="10"/>
      <c r="G35" s="10"/>
      <c r="H35" s="10"/>
      <c r="I35" s="10"/>
      <c r="J35" s="27"/>
      <c r="K35" s="27"/>
      <c r="L35" s="27">
        <f t="shared" ref="L35" si="16">(J35+K35)/2</f>
        <v>0</v>
      </c>
      <c r="M35" s="30"/>
      <c r="N35" s="50"/>
      <c r="O35" s="105"/>
      <c r="P35" s="5" t="s">
        <v>86</v>
      </c>
      <c r="Q35" s="6" t="s">
        <v>51</v>
      </c>
      <c r="R35" s="8">
        <f t="shared" si="12"/>
        <v>88</v>
      </c>
      <c r="S35" s="10" t="s">
        <v>20</v>
      </c>
      <c r="T35" s="10"/>
      <c r="U35" s="10" t="s">
        <v>20</v>
      </c>
      <c r="V35" s="10"/>
      <c r="W35" s="8">
        <v>2</v>
      </c>
      <c r="X35" s="8">
        <v>2</v>
      </c>
      <c r="Y35" s="27">
        <f t="shared" ref="Y35" si="17">(W35+X35)/2</f>
        <v>2</v>
      </c>
      <c r="Z35" s="30"/>
    </row>
    <row r="36" spans="2:26" ht="16.5" customHeight="1" thickBot="1" x14ac:dyDescent="0.2">
      <c r="B36" s="105"/>
      <c r="C36" s="5"/>
      <c r="D36" s="6"/>
      <c r="E36" s="8">
        <f t="shared" si="9"/>
        <v>0</v>
      </c>
      <c r="F36" s="10"/>
      <c r="G36" s="10"/>
      <c r="H36" s="10"/>
      <c r="I36" s="10"/>
      <c r="J36" s="27"/>
      <c r="K36" s="27"/>
      <c r="L36" s="27">
        <f t="shared" si="10"/>
        <v>0</v>
      </c>
      <c r="M36" s="30"/>
      <c r="N36" s="50"/>
      <c r="O36" s="105"/>
      <c r="P36" s="11" t="s">
        <v>82</v>
      </c>
      <c r="Q36" s="12" t="s">
        <v>53</v>
      </c>
      <c r="R36" s="14">
        <f>IF($U36="○",$Y36*$E$1,$Y36*$E$2)</f>
        <v>132</v>
      </c>
      <c r="S36" s="31" t="s">
        <v>20</v>
      </c>
      <c r="T36" s="31"/>
      <c r="U36" s="31" t="s">
        <v>20</v>
      </c>
      <c r="V36" s="31"/>
      <c r="W36" s="32">
        <v>4</v>
      </c>
      <c r="X36" s="32">
        <v>2</v>
      </c>
      <c r="Y36" s="14">
        <f t="shared" si="11"/>
        <v>3</v>
      </c>
      <c r="Z36" s="30"/>
    </row>
    <row r="37" spans="2:26" ht="16.5" customHeight="1" thickBot="1" x14ac:dyDescent="0.2">
      <c r="B37" s="106"/>
      <c r="C37" s="52" t="s">
        <v>27</v>
      </c>
      <c r="D37" s="18"/>
      <c r="E37" s="28">
        <f>SUM(E27:E36)</f>
        <v>0</v>
      </c>
      <c r="F37" s="29"/>
      <c r="G37" s="29"/>
      <c r="H37" s="29"/>
      <c r="I37" s="29"/>
      <c r="J37" s="28">
        <f>SUM(J27:J36)</f>
        <v>0</v>
      </c>
      <c r="K37" s="28">
        <f>SUM(K27:K36)</f>
        <v>0</v>
      </c>
      <c r="L37" s="28">
        <f>SUM(L27:L36)</f>
        <v>0</v>
      </c>
      <c r="M37" s="30"/>
      <c r="N37" s="50"/>
      <c r="O37" s="106"/>
      <c r="P37" s="41" t="s">
        <v>27</v>
      </c>
      <c r="Q37" s="33"/>
      <c r="R37" s="34">
        <f>SUM(R27:R36)</f>
        <v>880</v>
      </c>
      <c r="S37" s="35"/>
      <c r="T37" s="35"/>
      <c r="U37" s="35"/>
      <c r="V37" s="35"/>
      <c r="W37" s="34">
        <f>SUM(W27:W36)</f>
        <v>20</v>
      </c>
      <c r="X37" s="34">
        <f>SUM(X27:X36)</f>
        <v>20</v>
      </c>
      <c r="Y37" s="34">
        <f>SUM(Y27:Y36)</f>
        <v>20</v>
      </c>
      <c r="Z37" s="30"/>
    </row>
    <row r="38" spans="2:26" ht="16.5" customHeight="1" thickBot="1" x14ac:dyDescent="0.2">
      <c r="B38" s="53"/>
      <c r="C38" s="54"/>
      <c r="D38" s="36"/>
      <c r="E38" s="36"/>
      <c r="F38" s="37"/>
      <c r="G38" s="37"/>
      <c r="H38" s="37"/>
      <c r="I38" s="37"/>
      <c r="J38" s="36"/>
      <c r="K38" s="36"/>
      <c r="L38" s="36"/>
      <c r="M38" s="30"/>
      <c r="N38" s="50"/>
    </row>
    <row r="39" spans="2:26" ht="16.5" customHeight="1" thickBot="1" x14ac:dyDescent="0.2">
      <c r="G39" s="16" t="s">
        <v>40</v>
      </c>
      <c r="H39" s="102" t="s">
        <v>13</v>
      </c>
      <c r="I39" s="103"/>
      <c r="J39" s="99" t="s">
        <v>14</v>
      </c>
      <c r="K39" s="104"/>
      <c r="L39" s="55" t="s">
        <v>27</v>
      </c>
      <c r="N39" s="50"/>
      <c r="O39" s="56"/>
      <c r="P39" s="57"/>
      <c r="Q39" s="58"/>
      <c r="R39" s="59"/>
      <c r="T39" s="16" t="s">
        <v>40</v>
      </c>
      <c r="U39" s="97" t="s">
        <v>13</v>
      </c>
      <c r="V39" s="98"/>
      <c r="W39" s="99" t="s">
        <v>14</v>
      </c>
      <c r="X39" s="100"/>
      <c r="Y39" s="55" t="s">
        <v>27</v>
      </c>
    </row>
    <row r="40" spans="2:26" ht="16.5" customHeight="1" x14ac:dyDescent="0.15">
      <c r="B40" s="56"/>
      <c r="D40" s="58"/>
      <c r="E40" s="59"/>
      <c r="G40" s="38" t="s">
        <v>41</v>
      </c>
      <c r="H40" s="60">
        <f>SUMIF(F6:F15,"○",E6:E15)</f>
        <v>352</v>
      </c>
      <c r="I40" s="61">
        <f>H40/L40</f>
        <v>0.4</v>
      </c>
      <c r="J40" s="62">
        <f>SUMIF(G6:G15,"○",E6:E15)</f>
        <v>528</v>
      </c>
      <c r="K40" s="63">
        <f>J40/L40</f>
        <v>0.6</v>
      </c>
      <c r="L40" s="64">
        <f>E16</f>
        <v>880</v>
      </c>
      <c r="N40" s="50"/>
      <c r="P40" s="57"/>
      <c r="Q40" s="58"/>
      <c r="R40" s="59"/>
      <c r="T40" s="38" t="s">
        <v>41</v>
      </c>
      <c r="U40" s="60">
        <f>SUMIF(S6:S15,"○",R6:R15)</f>
        <v>352</v>
      </c>
      <c r="V40" s="61">
        <f>U40/Y40</f>
        <v>0.4</v>
      </c>
      <c r="W40" s="62">
        <f>SUMIF(T6:T15,"○",R6:R15)</f>
        <v>528</v>
      </c>
      <c r="X40" s="63">
        <f>W40/Y40</f>
        <v>0.6</v>
      </c>
      <c r="Y40" s="64">
        <f>R16</f>
        <v>880</v>
      </c>
    </row>
    <row r="41" spans="2:26" ht="16.5" customHeight="1" x14ac:dyDescent="0.15">
      <c r="D41" s="58"/>
      <c r="E41" s="59"/>
      <c r="G41" s="39" t="s">
        <v>42</v>
      </c>
      <c r="H41" s="65">
        <f>SUMIF(F17:F25,"○",E17:E25)</f>
        <v>352</v>
      </c>
      <c r="I41" s="66">
        <f>H41/L41</f>
        <v>0.4</v>
      </c>
      <c r="J41" s="67">
        <f>SUMIF(G17:G25,"○",E17:E25)</f>
        <v>528</v>
      </c>
      <c r="K41" s="68">
        <f>J41/L41</f>
        <v>0.6</v>
      </c>
      <c r="L41" s="69">
        <f>E26</f>
        <v>880</v>
      </c>
      <c r="N41" s="50"/>
      <c r="P41" s="57"/>
      <c r="Q41" s="58"/>
      <c r="R41" s="59"/>
      <c r="T41" s="39" t="s">
        <v>42</v>
      </c>
      <c r="U41" s="65">
        <f>SUMIF(S17:S25,"○",R17:R25)</f>
        <v>352</v>
      </c>
      <c r="V41" s="66">
        <f>U41/Y41</f>
        <v>0.4</v>
      </c>
      <c r="W41" s="67">
        <f>SUMIF(T17:T25,"○",R17:R25)</f>
        <v>528</v>
      </c>
      <c r="X41" s="68">
        <f>W41/Y41</f>
        <v>0.6</v>
      </c>
      <c r="Y41" s="69">
        <f>R26</f>
        <v>880</v>
      </c>
    </row>
    <row r="42" spans="2:26" ht="16.5" customHeight="1" thickBot="1" x14ac:dyDescent="0.2">
      <c r="D42" s="58"/>
      <c r="E42" s="59"/>
      <c r="G42" s="40"/>
      <c r="H42" s="70">
        <f>SUMIF(F27:F36,"○",E27:E36)</f>
        <v>0</v>
      </c>
      <c r="I42" s="71"/>
      <c r="J42" s="72">
        <f>SUMIF(G27:G36,"○",E27:E36)</f>
        <v>0</v>
      </c>
      <c r="K42" s="73"/>
      <c r="L42" s="74">
        <f>E37</f>
        <v>0</v>
      </c>
      <c r="N42" s="50"/>
      <c r="P42" s="57"/>
      <c r="Q42" s="58"/>
      <c r="R42" s="59"/>
      <c r="T42" s="40" t="s">
        <v>43</v>
      </c>
      <c r="U42" s="70">
        <f>SUMIF(S27:S36,"○",R27:R36)</f>
        <v>396</v>
      </c>
      <c r="V42" s="71">
        <f>U42/Y42</f>
        <v>0.45</v>
      </c>
      <c r="W42" s="72">
        <f>SUMIF(T27:T36,"○",R27:R36)</f>
        <v>484</v>
      </c>
      <c r="X42" s="73">
        <f>W42/Y42</f>
        <v>0.55000000000000004</v>
      </c>
      <c r="Y42" s="74">
        <f>R37</f>
        <v>880</v>
      </c>
    </row>
    <row r="43" spans="2:26" ht="16.5" customHeight="1" thickBot="1" x14ac:dyDescent="0.2">
      <c r="D43" s="58"/>
      <c r="E43" s="59"/>
      <c r="G43" s="40" t="s">
        <v>27</v>
      </c>
      <c r="H43" s="70">
        <f>SUM(H40:H42)</f>
        <v>704</v>
      </c>
      <c r="I43" s="71">
        <f>H43/L43</f>
        <v>0.4</v>
      </c>
      <c r="J43" s="72">
        <f>SUM(J40:J42)</f>
        <v>1056</v>
      </c>
      <c r="K43" s="73">
        <f>J43/L43</f>
        <v>0.6</v>
      </c>
      <c r="L43" s="74">
        <f>SUM(L40:L42)</f>
        <v>1760</v>
      </c>
      <c r="N43" s="50"/>
      <c r="Q43" s="58"/>
      <c r="R43" s="59"/>
      <c r="T43" s="40" t="s">
        <v>27</v>
      </c>
      <c r="U43" s="70">
        <f>SUM(U40:U42)</f>
        <v>1100</v>
      </c>
      <c r="V43" s="71">
        <f>U43/Y43</f>
        <v>0.41666666666666669</v>
      </c>
      <c r="W43" s="72">
        <f>SUM(W40:W42)</f>
        <v>1540</v>
      </c>
      <c r="X43" s="73">
        <f>W43/Y43</f>
        <v>0.58333333333333337</v>
      </c>
      <c r="Y43" s="74">
        <f>SUM(Y40:Y42)</f>
        <v>2640</v>
      </c>
    </row>
    <row r="44" spans="2:26" ht="16.5" customHeight="1" x14ac:dyDescent="0.15">
      <c r="N44" s="50"/>
    </row>
  </sheetData>
  <mergeCells count="26">
    <mergeCell ref="U4:V4"/>
    <mergeCell ref="W4:X4"/>
    <mergeCell ref="U39:V39"/>
    <mergeCell ref="W39:X39"/>
    <mergeCell ref="B17:B26"/>
    <mergeCell ref="O17:O26"/>
    <mergeCell ref="B27:B37"/>
    <mergeCell ref="O27:O37"/>
    <mergeCell ref="H39:I39"/>
    <mergeCell ref="J39:K39"/>
    <mergeCell ref="Y4:Y5"/>
    <mergeCell ref="B6:B16"/>
    <mergeCell ref="O6:O16"/>
    <mergeCell ref="J4:K4"/>
    <mergeCell ref="L4:L5"/>
    <mergeCell ref="O4:O5"/>
    <mergeCell ref="P4:P5"/>
    <mergeCell ref="Q4:Q5"/>
    <mergeCell ref="R4:R5"/>
    <mergeCell ref="B4:B5"/>
    <mergeCell ref="C4:C5"/>
    <mergeCell ref="D4:D5"/>
    <mergeCell ref="E4:E5"/>
    <mergeCell ref="F4:G4"/>
    <mergeCell ref="H4:I4"/>
    <mergeCell ref="S4:T4"/>
  </mergeCells>
  <phoneticPr fontId="2"/>
  <pageMargins left="0.78740157480314965" right="0.78740157480314965" top="0.21" bottom="0.24" header="0" footer="0"/>
  <pageSetup paperSize="8" scale="9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62"/>
  <sheetViews>
    <sheetView view="pageBreakPreview" topLeftCell="A27" zoomScale="81" zoomScaleNormal="95" zoomScaleSheetLayoutView="81" workbookViewId="0">
      <selection activeCell="E35" sqref="E35"/>
    </sheetView>
  </sheetViews>
  <sheetFormatPr defaultColWidth="9.25" defaultRowHeight="13.5" x14ac:dyDescent="0.15"/>
  <cols>
    <col min="1" max="1" width="1.75" style="107" customWidth="1"/>
    <col min="2" max="2" width="9.25" style="107" customWidth="1"/>
    <col min="3" max="3" width="28.625" style="108" customWidth="1"/>
    <col min="4" max="4" width="10" style="107" customWidth="1"/>
    <col min="5" max="5" width="9.125" style="107" customWidth="1"/>
    <col min="6" max="12" width="7" style="107" customWidth="1"/>
    <col min="13" max="13" width="50.5" style="109" customWidth="1"/>
    <col min="14" max="16384" width="9.25" style="107"/>
  </cols>
  <sheetData>
    <row r="1" spans="1:13" hidden="1" x14ac:dyDescent="0.15">
      <c r="D1" s="107" t="s">
        <v>0</v>
      </c>
      <c r="E1" s="107">
        <v>44</v>
      </c>
    </row>
    <row r="2" spans="1:13" hidden="1" x14ac:dyDescent="0.15">
      <c r="D2" s="107" t="s">
        <v>1</v>
      </c>
      <c r="E2" s="107">
        <v>44</v>
      </c>
    </row>
    <row r="3" spans="1:13" ht="21" x14ac:dyDescent="0.15">
      <c r="A3" s="110" t="s">
        <v>107</v>
      </c>
      <c r="B3" s="110"/>
    </row>
    <row r="4" spans="1:13" ht="14.25" thickBot="1" x14ac:dyDescent="0.2"/>
    <row r="5" spans="1:13" ht="18" customHeight="1" thickBot="1" x14ac:dyDescent="0.2">
      <c r="B5" s="111" t="s">
        <v>4</v>
      </c>
      <c r="C5" s="112" t="s">
        <v>5</v>
      </c>
      <c r="D5" s="111" t="s">
        <v>6</v>
      </c>
      <c r="E5" s="113" t="s">
        <v>7</v>
      </c>
      <c r="F5" s="114" t="s">
        <v>8</v>
      </c>
      <c r="G5" s="115"/>
      <c r="H5" s="114" t="s">
        <v>9</v>
      </c>
      <c r="I5" s="115"/>
      <c r="J5" s="114" t="s">
        <v>10</v>
      </c>
      <c r="K5" s="115"/>
      <c r="L5" s="111" t="s">
        <v>11</v>
      </c>
      <c r="M5" s="111" t="s">
        <v>108</v>
      </c>
    </row>
    <row r="6" spans="1:13" ht="18" customHeight="1" thickBot="1" x14ac:dyDescent="0.2">
      <c r="B6" s="116"/>
      <c r="C6" s="117"/>
      <c r="D6" s="116"/>
      <c r="E6" s="118"/>
      <c r="F6" s="119" t="s">
        <v>13</v>
      </c>
      <c r="G6" s="119" t="s">
        <v>14</v>
      </c>
      <c r="H6" s="119" t="s">
        <v>0</v>
      </c>
      <c r="I6" s="119" t="s">
        <v>15</v>
      </c>
      <c r="J6" s="119" t="s">
        <v>16</v>
      </c>
      <c r="K6" s="119" t="s">
        <v>17</v>
      </c>
      <c r="L6" s="116"/>
      <c r="M6" s="120"/>
    </row>
    <row r="7" spans="1:13" ht="32.65" customHeight="1" x14ac:dyDescent="0.15">
      <c r="B7" s="121" t="s">
        <v>109</v>
      </c>
      <c r="C7" s="122" t="s">
        <v>110</v>
      </c>
      <c r="D7" s="123" t="s">
        <v>51</v>
      </c>
      <c r="E7" s="124">
        <f>IF($H7="○",$L7*$E$1,$L7*$E$2)</f>
        <v>88</v>
      </c>
      <c r="F7" s="123"/>
      <c r="G7" s="123" t="s">
        <v>20</v>
      </c>
      <c r="H7" s="123"/>
      <c r="I7" s="123" t="s">
        <v>20</v>
      </c>
      <c r="J7" s="123">
        <v>4</v>
      </c>
      <c r="K7" s="123">
        <v>0</v>
      </c>
      <c r="L7" s="123">
        <f>(J7+K7)/2</f>
        <v>2</v>
      </c>
      <c r="M7" s="125" t="s">
        <v>111</v>
      </c>
    </row>
    <row r="8" spans="1:13" ht="32.65" customHeight="1" x14ac:dyDescent="0.15">
      <c r="B8" s="121"/>
      <c r="C8" s="126" t="s">
        <v>112</v>
      </c>
      <c r="D8" s="127" t="s">
        <v>113</v>
      </c>
      <c r="E8" s="128">
        <f t="shared" ref="E8:E15" si="0">IF($H8="○",$L8*$E$1,$L8*$E$2)</f>
        <v>88</v>
      </c>
      <c r="F8" s="127"/>
      <c r="G8" s="127" t="s">
        <v>20</v>
      </c>
      <c r="H8" s="127" t="s">
        <v>20</v>
      </c>
      <c r="I8" s="127"/>
      <c r="J8" s="127">
        <v>0</v>
      </c>
      <c r="K8" s="127">
        <v>4</v>
      </c>
      <c r="L8" s="129">
        <f t="shared" ref="L8:L13" si="1">(J8+K8)/2</f>
        <v>2</v>
      </c>
      <c r="M8" s="130" t="s">
        <v>114</v>
      </c>
    </row>
    <row r="9" spans="1:13" x14ac:dyDescent="0.15">
      <c r="B9" s="121"/>
      <c r="C9" s="131" t="s">
        <v>115</v>
      </c>
      <c r="D9" s="129" t="s">
        <v>51</v>
      </c>
      <c r="E9" s="128">
        <f t="shared" si="0"/>
        <v>88</v>
      </c>
      <c r="F9" s="129"/>
      <c r="G9" s="129" t="s">
        <v>116</v>
      </c>
      <c r="H9" s="129"/>
      <c r="I9" s="129" t="s">
        <v>117</v>
      </c>
      <c r="J9" s="129">
        <v>2</v>
      </c>
      <c r="K9" s="129">
        <v>2</v>
      </c>
      <c r="L9" s="129">
        <f t="shared" si="1"/>
        <v>2</v>
      </c>
      <c r="M9" s="132" t="s">
        <v>118</v>
      </c>
    </row>
    <row r="10" spans="1:13" ht="37.35" customHeight="1" x14ac:dyDescent="0.15">
      <c r="B10" s="121"/>
      <c r="C10" s="131" t="s">
        <v>119</v>
      </c>
      <c r="D10" s="129" t="s">
        <v>51</v>
      </c>
      <c r="E10" s="129">
        <f t="shared" si="0"/>
        <v>132</v>
      </c>
      <c r="F10" s="129"/>
      <c r="G10" s="129" t="s">
        <v>120</v>
      </c>
      <c r="H10" s="129"/>
      <c r="I10" s="129" t="s">
        <v>120</v>
      </c>
      <c r="J10" s="129">
        <v>6</v>
      </c>
      <c r="K10" s="129">
        <v>0</v>
      </c>
      <c r="L10" s="129">
        <f t="shared" si="1"/>
        <v>3</v>
      </c>
      <c r="M10" s="133" t="s">
        <v>121</v>
      </c>
    </row>
    <row r="11" spans="1:13" ht="37.35" customHeight="1" x14ac:dyDescent="0.15">
      <c r="B11" s="121"/>
      <c r="C11" s="131" t="s">
        <v>122</v>
      </c>
      <c r="D11" s="129" t="s">
        <v>51</v>
      </c>
      <c r="E11" s="129">
        <f t="shared" si="0"/>
        <v>132</v>
      </c>
      <c r="F11" s="134"/>
      <c r="G11" s="129" t="s">
        <v>120</v>
      </c>
      <c r="H11" s="129"/>
      <c r="I11" s="129" t="s">
        <v>117</v>
      </c>
      <c r="J11" s="129">
        <v>0</v>
      </c>
      <c r="K11" s="129">
        <v>6</v>
      </c>
      <c r="L11" s="129">
        <f t="shared" si="1"/>
        <v>3</v>
      </c>
      <c r="M11" s="133" t="s">
        <v>123</v>
      </c>
    </row>
    <row r="12" spans="1:13" ht="37.35" customHeight="1" x14ac:dyDescent="0.15">
      <c r="B12" s="121"/>
      <c r="C12" s="131" t="s">
        <v>124</v>
      </c>
      <c r="D12" s="129" t="s">
        <v>51</v>
      </c>
      <c r="E12" s="129">
        <f>IF($H12="○",$L12*$E$1,$L12*$E$2)</f>
        <v>132</v>
      </c>
      <c r="F12" s="134" t="s">
        <v>20</v>
      </c>
      <c r="G12" s="134"/>
      <c r="H12" s="134" t="s">
        <v>20</v>
      </c>
      <c r="I12" s="129"/>
      <c r="J12" s="129">
        <v>4</v>
      </c>
      <c r="K12" s="129">
        <v>2</v>
      </c>
      <c r="L12" s="129">
        <f t="shared" si="1"/>
        <v>3</v>
      </c>
      <c r="M12" s="135" t="s">
        <v>125</v>
      </c>
    </row>
    <row r="13" spans="1:13" ht="37.35" customHeight="1" x14ac:dyDescent="0.15">
      <c r="B13" s="121"/>
      <c r="C13" s="136" t="s">
        <v>126</v>
      </c>
      <c r="D13" s="129" t="s">
        <v>51</v>
      </c>
      <c r="E13" s="129">
        <f t="shared" si="0"/>
        <v>132</v>
      </c>
      <c r="F13" s="137" t="s">
        <v>20</v>
      </c>
      <c r="G13" s="137"/>
      <c r="H13" s="137" t="s">
        <v>20</v>
      </c>
      <c r="I13" s="138"/>
      <c r="J13" s="138">
        <v>2</v>
      </c>
      <c r="K13" s="138">
        <v>4</v>
      </c>
      <c r="L13" s="129">
        <f t="shared" si="1"/>
        <v>3</v>
      </c>
      <c r="M13" s="139"/>
    </row>
    <row r="14" spans="1:13" ht="37.35" customHeight="1" x14ac:dyDescent="0.15">
      <c r="B14" s="121"/>
      <c r="C14" s="136" t="s">
        <v>127</v>
      </c>
      <c r="D14" s="138" t="s">
        <v>51</v>
      </c>
      <c r="E14" s="138">
        <f t="shared" si="0"/>
        <v>88</v>
      </c>
      <c r="F14" s="138" t="s">
        <v>20</v>
      </c>
      <c r="G14" s="138"/>
      <c r="H14" s="138" t="s">
        <v>20</v>
      </c>
      <c r="I14" s="138"/>
      <c r="J14" s="138">
        <v>2</v>
      </c>
      <c r="K14" s="138">
        <v>2</v>
      </c>
      <c r="L14" s="138">
        <f>(J14+K14)/2</f>
        <v>2</v>
      </c>
      <c r="M14" s="140"/>
    </row>
    <row r="15" spans="1:13" ht="37.35" customHeight="1" thickBot="1" x14ac:dyDescent="0.2">
      <c r="B15" s="121"/>
      <c r="C15" s="141" t="s">
        <v>70</v>
      </c>
      <c r="D15" s="142" t="s">
        <v>69</v>
      </c>
      <c r="E15" s="138">
        <f t="shared" si="0"/>
        <v>88</v>
      </c>
      <c r="F15" s="142" t="s">
        <v>20</v>
      </c>
      <c r="G15" s="142"/>
      <c r="H15" s="142" t="s">
        <v>20</v>
      </c>
      <c r="I15" s="142"/>
      <c r="J15" s="142">
        <v>2</v>
      </c>
      <c r="K15" s="142">
        <v>2</v>
      </c>
      <c r="L15" s="138">
        <f>(J15+K15)/2</f>
        <v>2</v>
      </c>
      <c r="M15" s="143" t="s">
        <v>128</v>
      </c>
    </row>
    <row r="16" spans="1:13" ht="16.5" customHeight="1" thickBot="1" x14ac:dyDescent="0.2">
      <c r="B16" s="144"/>
      <c r="C16" s="145" t="s">
        <v>27</v>
      </c>
      <c r="D16" s="146"/>
      <c r="E16" s="147">
        <f>SUM(E7:E15)</f>
        <v>968</v>
      </c>
      <c r="F16" s="146"/>
      <c r="G16" s="146"/>
      <c r="H16" s="146"/>
      <c r="I16" s="146"/>
      <c r="J16" s="146">
        <f>SUM(J7:J15)</f>
        <v>22</v>
      </c>
      <c r="K16" s="146">
        <f>SUM(K7:K15)</f>
        <v>22</v>
      </c>
      <c r="L16" s="146">
        <f>SUM(L7:L15)</f>
        <v>22</v>
      </c>
      <c r="M16" s="148"/>
    </row>
    <row r="17" spans="2:13" x14ac:dyDescent="0.15">
      <c r="B17" s="149" t="s">
        <v>129</v>
      </c>
      <c r="C17" s="131" t="s">
        <v>130</v>
      </c>
      <c r="D17" s="129" t="s">
        <v>51</v>
      </c>
      <c r="E17" s="123">
        <f t="shared" ref="E17:E27" si="2">IF($H17="○",$L17*$E$1,$L17*$E$2)</f>
        <v>44</v>
      </c>
      <c r="F17" s="150"/>
      <c r="G17" s="123" t="s">
        <v>20</v>
      </c>
      <c r="H17" s="123" t="s">
        <v>20</v>
      </c>
      <c r="I17" s="150"/>
      <c r="J17" s="150">
        <v>2</v>
      </c>
      <c r="K17" s="150">
        <v>0</v>
      </c>
      <c r="L17" s="150">
        <f>(J17+K17)/2</f>
        <v>1</v>
      </c>
      <c r="M17" s="133" t="s">
        <v>131</v>
      </c>
    </row>
    <row r="18" spans="2:13" x14ac:dyDescent="0.15">
      <c r="B18" s="121"/>
      <c r="C18" s="126" t="s">
        <v>132</v>
      </c>
      <c r="D18" s="129" t="s">
        <v>51</v>
      </c>
      <c r="E18" s="129">
        <f t="shared" si="2"/>
        <v>44</v>
      </c>
      <c r="F18" s="151"/>
      <c r="G18" s="151" t="s">
        <v>20</v>
      </c>
      <c r="H18" s="151"/>
      <c r="I18" s="151" t="s">
        <v>20</v>
      </c>
      <c r="J18" s="151">
        <v>2</v>
      </c>
      <c r="K18" s="151">
        <v>0</v>
      </c>
      <c r="L18" s="134">
        <f t="shared" ref="L18:L20" si="3">(J18+K18)/2</f>
        <v>1</v>
      </c>
      <c r="M18" s="133" t="s">
        <v>133</v>
      </c>
    </row>
    <row r="19" spans="2:13" x14ac:dyDescent="0.15">
      <c r="B19" s="121"/>
      <c r="C19" s="126" t="s">
        <v>134</v>
      </c>
      <c r="D19" s="129" t="s">
        <v>51</v>
      </c>
      <c r="E19" s="129">
        <f t="shared" si="2"/>
        <v>88</v>
      </c>
      <c r="F19" s="151"/>
      <c r="G19" s="151" t="s">
        <v>20</v>
      </c>
      <c r="H19" s="151"/>
      <c r="I19" s="151" t="s">
        <v>20</v>
      </c>
      <c r="J19" s="151">
        <v>0</v>
      </c>
      <c r="K19" s="151">
        <v>4</v>
      </c>
      <c r="L19" s="134">
        <f t="shared" si="3"/>
        <v>2</v>
      </c>
      <c r="M19" s="133" t="s">
        <v>135</v>
      </c>
    </row>
    <row r="20" spans="2:13" x14ac:dyDescent="0.15">
      <c r="B20" s="121"/>
      <c r="C20" s="126" t="s">
        <v>136</v>
      </c>
      <c r="D20" s="129" t="s">
        <v>51</v>
      </c>
      <c r="E20" s="129">
        <f t="shared" si="2"/>
        <v>88</v>
      </c>
      <c r="F20" s="151"/>
      <c r="G20" s="151" t="s">
        <v>20</v>
      </c>
      <c r="H20" s="151"/>
      <c r="I20" s="151" t="s">
        <v>20</v>
      </c>
      <c r="J20" s="151">
        <v>0</v>
      </c>
      <c r="K20" s="151">
        <v>4</v>
      </c>
      <c r="L20" s="134">
        <f t="shared" si="3"/>
        <v>2</v>
      </c>
      <c r="M20" s="133" t="s">
        <v>137</v>
      </c>
    </row>
    <row r="21" spans="2:13" x14ac:dyDescent="0.15">
      <c r="B21" s="121"/>
      <c r="C21" s="126" t="s">
        <v>138</v>
      </c>
      <c r="D21" s="129" t="s">
        <v>51</v>
      </c>
      <c r="E21" s="129">
        <f t="shared" si="2"/>
        <v>132</v>
      </c>
      <c r="F21" s="151"/>
      <c r="G21" s="134" t="s">
        <v>20</v>
      </c>
      <c r="H21" s="134"/>
      <c r="I21" s="134" t="s">
        <v>20</v>
      </c>
      <c r="J21" s="151">
        <v>6</v>
      </c>
      <c r="K21" s="151">
        <v>0</v>
      </c>
      <c r="L21" s="134">
        <f>(J21+K21)/2</f>
        <v>3</v>
      </c>
      <c r="M21" s="132" t="s">
        <v>139</v>
      </c>
    </row>
    <row r="22" spans="2:13" x14ac:dyDescent="0.15">
      <c r="B22" s="121"/>
      <c r="C22" s="131" t="s">
        <v>140</v>
      </c>
      <c r="D22" s="129" t="s">
        <v>51</v>
      </c>
      <c r="E22" s="129">
        <f t="shared" si="2"/>
        <v>88</v>
      </c>
      <c r="F22" s="151"/>
      <c r="G22" s="134" t="s">
        <v>20</v>
      </c>
      <c r="H22" s="134" t="s">
        <v>20</v>
      </c>
      <c r="I22" s="134"/>
      <c r="J22" s="151">
        <v>2</v>
      </c>
      <c r="K22" s="151">
        <v>2</v>
      </c>
      <c r="L22" s="134">
        <f>(J22+K22)/2</f>
        <v>2</v>
      </c>
      <c r="M22" s="133" t="s">
        <v>141</v>
      </c>
    </row>
    <row r="23" spans="2:13" ht="37.35" customHeight="1" x14ac:dyDescent="0.15">
      <c r="B23" s="121"/>
      <c r="C23" s="131" t="s">
        <v>142</v>
      </c>
      <c r="D23" s="129" t="s">
        <v>51</v>
      </c>
      <c r="E23" s="129">
        <f t="shared" si="2"/>
        <v>44</v>
      </c>
      <c r="F23" s="151"/>
      <c r="G23" s="134" t="s">
        <v>20</v>
      </c>
      <c r="H23" s="134"/>
      <c r="I23" s="134" t="s">
        <v>20</v>
      </c>
      <c r="J23" s="151">
        <v>2</v>
      </c>
      <c r="K23" s="151">
        <v>0</v>
      </c>
      <c r="L23" s="134">
        <f>(J23+K23)/2</f>
        <v>1</v>
      </c>
      <c r="M23" s="152" t="s">
        <v>143</v>
      </c>
    </row>
    <row r="24" spans="2:13" ht="37.35" customHeight="1" x14ac:dyDescent="0.15">
      <c r="B24" s="121"/>
      <c r="C24" s="131" t="s">
        <v>144</v>
      </c>
      <c r="D24" s="129" t="s">
        <v>51</v>
      </c>
      <c r="E24" s="129">
        <f t="shared" si="2"/>
        <v>44</v>
      </c>
      <c r="F24" s="151"/>
      <c r="G24" s="134" t="s">
        <v>20</v>
      </c>
      <c r="H24" s="134"/>
      <c r="I24" s="134" t="s">
        <v>20</v>
      </c>
      <c r="J24" s="151">
        <v>0</v>
      </c>
      <c r="K24" s="151">
        <v>2</v>
      </c>
      <c r="L24" s="134">
        <f>(J24+K24)/2</f>
        <v>1</v>
      </c>
      <c r="M24" s="152" t="s">
        <v>145</v>
      </c>
    </row>
    <row r="25" spans="2:13" ht="63.95" customHeight="1" x14ac:dyDescent="0.15">
      <c r="B25" s="121"/>
      <c r="C25" s="131" t="s">
        <v>146</v>
      </c>
      <c r="D25" s="129" t="s">
        <v>51</v>
      </c>
      <c r="E25" s="129">
        <f t="shared" si="2"/>
        <v>132</v>
      </c>
      <c r="F25" s="134" t="s">
        <v>20</v>
      </c>
      <c r="G25" s="134"/>
      <c r="H25" s="134" t="s">
        <v>20</v>
      </c>
      <c r="I25" s="134"/>
      <c r="J25" s="134">
        <v>4</v>
      </c>
      <c r="K25" s="134">
        <v>2</v>
      </c>
      <c r="L25" s="134">
        <f t="shared" ref="L25:L28" si="4">(J25+K25)/2</f>
        <v>3</v>
      </c>
      <c r="M25" s="153" t="s">
        <v>147</v>
      </c>
    </row>
    <row r="26" spans="2:13" ht="63.95" customHeight="1" x14ac:dyDescent="0.15">
      <c r="B26" s="121"/>
      <c r="C26" s="131" t="s">
        <v>148</v>
      </c>
      <c r="D26" s="129" t="s">
        <v>51</v>
      </c>
      <c r="E26" s="129">
        <f t="shared" si="2"/>
        <v>132</v>
      </c>
      <c r="F26" s="134" t="s">
        <v>20</v>
      </c>
      <c r="G26" s="134"/>
      <c r="H26" s="134" t="s">
        <v>20</v>
      </c>
      <c r="I26" s="134"/>
      <c r="J26" s="134">
        <v>2</v>
      </c>
      <c r="K26" s="134">
        <v>4</v>
      </c>
      <c r="L26" s="134">
        <f t="shared" si="4"/>
        <v>3</v>
      </c>
      <c r="M26" s="154"/>
    </row>
    <row r="27" spans="2:13" x14ac:dyDescent="0.15">
      <c r="B27" s="121"/>
      <c r="C27" s="136" t="s">
        <v>39</v>
      </c>
      <c r="D27" s="138" t="s">
        <v>51</v>
      </c>
      <c r="E27" s="129">
        <f t="shared" si="2"/>
        <v>44</v>
      </c>
      <c r="F27" s="137" t="s">
        <v>20</v>
      </c>
      <c r="G27" s="137"/>
      <c r="H27" s="137" t="s">
        <v>20</v>
      </c>
      <c r="I27" s="137"/>
      <c r="J27" s="137">
        <v>0</v>
      </c>
      <c r="K27" s="137">
        <v>2</v>
      </c>
      <c r="L27" s="134">
        <f t="shared" si="4"/>
        <v>1</v>
      </c>
      <c r="M27" s="155" t="s">
        <v>149</v>
      </c>
    </row>
    <row r="28" spans="2:13" ht="37.35" customHeight="1" thickBot="1" x14ac:dyDescent="0.2">
      <c r="B28" s="121"/>
      <c r="C28" s="141" t="s">
        <v>70</v>
      </c>
      <c r="D28" s="142" t="s">
        <v>69</v>
      </c>
      <c r="E28" s="138">
        <f>IF($H28="○",$L28*$E$1,$L28*$E$2)</f>
        <v>88</v>
      </c>
      <c r="F28" s="156" t="s">
        <v>20</v>
      </c>
      <c r="G28" s="156"/>
      <c r="H28" s="156" t="s">
        <v>20</v>
      </c>
      <c r="I28" s="156"/>
      <c r="J28" s="156">
        <v>2</v>
      </c>
      <c r="K28" s="156">
        <v>2</v>
      </c>
      <c r="L28" s="156">
        <f t="shared" si="4"/>
        <v>2</v>
      </c>
      <c r="M28" s="157" t="s">
        <v>150</v>
      </c>
    </row>
    <row r="29" spans="2:13" ht="16.5" customHeight="1" thickBot="1" x14ac:dyDescent="0.2">
      <c r="B29" s="144"/>
      <c r="C29" s="158" t="s">
        <v>27</v>
      </c>
      <c r="D29" s="148"/>
      <c r="E29" s="159">
        <f>SUM(E17:E28)</f>
        <v>968</v>
      </c>
      <c r="F29" s="159"/>
      <c r="G29" s="159"/>
      <c r="H29" s="159"/>
      <c r="I29" s="159"/>
      <c r="J29" s="159">
        <f>SUM(J17:J28)</f>
        <v>22</v>
      </c>
      <c r="K29" s="159">
        <f>SUM(K17:K28)</f>
        <v>22</v>
      </c>
      <c r="L29" s="159">
        <f>SUM(L17:L28)</f>
        <v>22</v>
      </c>
      <c r="M29" s="160"/>
    </row>
    <row r="30" spans="2:13" ht="37.35" customHeight="1" x14ac:dyDescent="0.15">
      <c r="B30" s="149" t="s">
        <v>151</v>
      </c>
      <c r="C30" s="131" t="s">
        <v>152</v>
      </c>
      <c r="D30" s="129" t="s">
        <v>51</v>
      </c>
      <c r="E30" s="123">
        <f t="shared" ref="E30:E37" si="5">IF($H30="○",$L30*$E$1,$L30*$E$2)</f>
        <v>132</v>
      </c>
      <c r="F30" s="150"/>
      <c r="G30" s="123" t="s">
        <v>20</v>
      </c>
      <c r="H30" s="123"/>
      <c r="I30" s="150" t="s">
        <v>20</v>
      </c>
      <c r="J30" s="150">
        <v>6</v>
      </c>
      <c r="K30" s="150">
        <v>0</v>
      </c>
      <c r="L30" s="150">
        <f>(J30+K30)/2</f>
        <v>3</v>
      </c>
      <c r="M30" s="133" t="s">
        <v>153</v>
      </c>
    </row>
    <row r="31" spans="2:13" ht="37.35" customHeight="1" x14ac:dyDescent="0.15">
      <c r="B31" s="121"/>
      <c r="C31" s="126" t="s">
        <v>154</v>
      </c>
      <c r="D31" s="129" t="s">
        <v>51</v>
      </c>
      <c r="E31" s="129">
        <f t="shared" si="5"/>
        <v>88</v>
      </c>
      <c r="F31" s="151"/>
      <c r="G31" s="134" t="s">
        <v>20</v>
      </c>
      <c r="H31" s="134"/>
      <c r="I31" s="134" t="s">
        <v>20</v>
      </c>
      <c r="J31" s="134">
        <v>4</v>
      </c>
      <c r="K31" s="134">
        <v>0</v>
      </c>
      <c r="L31" s="134">
        <f>(J31+K31)/2</f>
        <v>2</v>
      </c>
      <c r="M31" s="133" t="s">
        <v>155</v>
      </c>
    </row>
    <row r="32" spans="2:13" ht="37.35" customHeight="1" x14ac:dyDescent="0.15">
      <c r="B32" s="121"/>
      <c r="C32" s="126" t="s">
        <v>156</v>
      </c>
      <c r="D32" s="129" t="s">
        <v>51</v>
      </c>
      <c r="E32" s="129">
        <f t="shared" si="5"/>
        <v>88</v>
      </c>
      <c r="F32" s="151"/>
      <c r="G32" s="134" t="s">
        <v>20</v>
      </c>
      <c r="H32" s="134"/>
      <c r="I32" s="134" t="s">
        <v>20</v>
      </c>
      <c r="J32" s="151">
        <v>4</v>
      </c>
      <c r="K32" s="151">
        <v>0</v>
      </c>
      <c r="L32" s="134">
        <f>(J32+K32)/2</f>
        <v>2</v>
      </c>
      <c r="M32" s="133" t="s">
        <v>157</v>
      </c>
    </row>
    <row r="33" spans="2:13" ht="37.35" customHeight="1" x14ac:dyDescent="0.15">
      <c r="B33" s="121"/>
      <c r="C33" s="131" t="s">
        <v>158</v>
      </c>
      <c r="D33" s="129" t="s">
        <v>51</v>
      </c>
      <c r="E33" s="129">
        <f t="shared" si="5"/>
        <v>264</v>
      </c>
      <c r="F33" s="134"/>
      <c r="G33" s="134" t="s">
        <v>20</v>
      </c>
      <c r="H33" s="134" t="s">
        <v>20</v>
      </c>
      <c r="I33" s="134"/>
      <c r="J33" s="134">
        <v>0</v>
      </c>
      <c r="K33" s="134">
        <v>12</v>
      </c>
      <c r="L33" s="134">
        <f t="shared" ref="L33:L38" si="6">(J33+K33)/2</f>
        <v>6</v>
      </c>
      <c r="M33" s="133" t="s">
        <v>159</v>
      </c>
    </row>
    <row r="34" spans="2:13" ht="50.1" customHeight="1" x14ac:dyDescent="0.15">
      <c r="B34" s="121"/>
      <c r="C34" s="131" t="s">
        <v>160</v>
      </c>
      <c r="D34" s="129" t="s">
        <v>51</v>
      </c>
      <c r="E34" s="129">
        <f t="shared" si="5"/>
        <v>88</v>
      </c>
      <c r="F34" s="134" t="s">
        <v>20</v>
      </c>
      <c r="G34" s="134"/>
      <c r="H34" s="134" t="s">
        <v>20</v>
      </c>
      <c r="I34" s="134"/>
      <c r="J34" s="134">
        <v>2</v>
      </c>
      <c r="K34" s="134">
        <v>2</v>
      </c>
      <c r="L34" s="134">
        <f t="shared" si="6"/>
        <v>2</v>
      </c>
      <c r="M34" s="153" t="s">
        <v>161</v>
      </c>
    </row>
    <row r="35" spans="2:13" ht="50.1" customHeight="1" x14ac:dyDescent="0.15">
      <c r="B35" s="121"/>
      <c r="C35" s="131" t="s">
        <v>162</v>
      </c>
      <c r="D35" s="129" t="s">
        <v>51</v>
      </c>
      <c r="E35" s="129">
        <f>IF($H35="○",$L35*$E$1,$L35*$E$2)</f>
        <v>88</v>
      </c>
      <c r="F35" s="134" t="s">
        <v>20</v>
      </c>
      <c r="G35" s="134"/>
      <c r="H35" s="134" t="s">
        <v>20</v>
      </c>
      <c r="I35" s="134"/>
      <c r="J35" s="134">
        <v>2</v>
      </c>
      <c r="K35" s="134">
        <v>2</v>
      </c>
      <c r="L35" s="134">
        <f t="shared" si="6"/>
        <v>2</v>
      </c>
      <c r="M35" s="161"/>
    </row>
    <row r="36" spans="2:13" x14ac:dyDescent="0.15">
      <c r="B36" s="121"/>
      <c r="C36" s="136" t="s">
        <v>163</v>
      </c>
      <c r="D36" s="129" t="s">
        <v>51</v>
      </c>
      <c r="E36" s="129">
        <f>IF($H36="○",$L36*$E$1,$L36*$E$2)</f>
        <v>44</v>
      </c>
      <c r="F36" s="137" t="s">
        <v>20</v>
      </c>
      <c r="G36" s="134"/>
      <c r="H36" s="137" t="s">
        <v>20</v>
      </c>
      <c r="I36" s="134"/>
      <c r="J36" s="137">
        <v>0</v>
      </c>
      <c r="K36" s="137">
        <v>2</v>
      </c>
      <c r="L36" s="134">
        <f t="shared" si="6"/>
        <v>1</v>
      </c>
      <c r="M36" s="162" t="s">
        <v>164</v>
      </c>
    </row>
    <row r="37" spans="2:13" x14ac:dyDescent="0.15">
      <c r="B37" s="121"/>
      <c r="C37" s="163" t="s">
        <v>165</v>
      </c>
      <c r="D37" s="164" t="s">
        <v>51</v>
      </c>
      <c r="E37" s="164">
        <f t="shared" si="5"/>
        <v>88</v>
      </c>
      <c r="F37" s="165" t="s">
        <v>20</v>
      </c>
      <c r="G37" s="166"/>
      <c r="H37" s="165" t="s">
        <v>20</v>
      </c>
      <c r="I37" s="166"/>
      <c r="J37" s="165">
        <v>2</v>
      </c>
      <c r="K37" s="165">
        <v>2</v>
      </c>
      <c r="L37" s="166">
        <f t="shared" si="6"/>
        <v>2</v>
      </c>
      <c r="M37" s="167" t="s">
        <v>166</v>
      </c>
    </row>
    <row r="38" spans="2:13" ht="37.35" customHeight="1" thickBot="1" x14ac:dyDescent="0.2">
      <c r="B38" s="121"/>
      <c r="C38" s="168" t="s">
        <v>70</v>
      </c>
      <c r="D38" s="169" t="s">
        <v>69</v>
      </c>
      <c r="E38" s="170">
        <f>IF($H38="○",$L38*$E$1,$L38*$E$2)</f>
        <v>88</v>
      </c>
      <c r="F38" s="171" t="s">
        <v>20</v>
      </c>
      <c r="G38" s="171"/>
      <c r="H38" s="171" t="s">
        <v>20</v>
      </c>
      <c r="I38" s="171"/>
      <c r="J38" s="171">
        <v>2</v>
      </c>
      <c r="K38" s="171">
        <v>2</v>
      </c>
      <c r="L38" s="171">
        <f t="shared" si="6"/>
        <v>2</v>
      </c>
      <c r="M38" s="172" t="s">
        <v>167</v>
      </c>
    </row>
    <row r="39" spans="2:13" ht="16.5" customHeight="1" thickBot="1" x14ac:dyDescent="0.2">
      <c r="B39" s="144"/>
      <c r="C39" s="173" t="s">
        <v>27</v>
      </c>
      <c r="D39" s="174"/>
      <c r="E39" s="175">
        <f>SUM(E30:E38)</f>
        <v>968</v>
      </c>
      <c r="F39" s="175"/>
      <c r="G39" s="175"/>
      <c r="H39" s="175"/>
      <c r="I39" s="175"/>
      <c r="J39" s="175">
        <f>SUM(J30:J38)</f>
        <v>22</v>
      </c>
      <c r="K39" s="175">
        <f>SUM(K30:K38)</f>
        <v>22</v>
      </c>
      <c r="L39" s="175">
        <f>SUM(L30:L38)</f>
        <v>22</v>
      </c>
      <c r="M39" s="176"/>
    </row>
    <row r="40" spans="2:13" ht="16.5" customHeight="1" thickBot="1" x14ac:dyDescent="0.2">
      <c r="B40" s="177"/>
      <c r="C40" s="178"/>
      <c r="D40" s="179"/>
      <c r="E40" s="179"/>
      <c r="F40" s="180"/>
      <c r="G40" s="180"/>
      <c r="H40" s="180"/>
      <c r="I40" s="180"/>
      <c r="J40" s="179"/>
      <c r="K40" s="179"/>
      <c r="L40" s="179"/>
      <c r="M40" s="180"/>
    </row>
    <row r="41" spans="2:13" ht="16.5" customHeight="1" thickBot="1" x14ac:dyDescent="0.2">
      <c r="B41" s="107" t="s">
        <v>168</v>
      </c>
      <c r="C41" s="181"/>
      <c r="D41" s="182"/>
      <c r="E41" s="182"/>
      <c r="F41" s="182"/>
      <c r="G41" s="148" t="s">
        <v>40</v>
      </c>
      <c r="H41" s="183" t="s">
        <v>13</v>
      </c>
      <c r="I41" s="184"/>
      <c r="J41" s="185" t="s">
        <v>14</v>
      </c>
      <c r="K41" s="186"/>
      <c r="L41" s="148" t="s">
        <v>27</v>
      </c>
      <c r="M41" s="187"/>
    </row>
    <row r="42" spans="2:13" ht="16.5" customHeight="1" x14ac:dyDescent="0.15">
      <c r="B42" s="107" t="s">
        <v>169</v>
      </c>
      <c r="C42" s="181"/>
      <c r="D42" s="188"/>
      <c r="E42" s="189"/>
      <c r="F42" s="182"/>
      <c r="G42" s="190" t="s">
        <v>41</v>
      </c>
      <c r="H42" s="191">
        <f>SUMIF(F7:F15,"○",E7:E15)</f>
        <v>440</v>
      </c>
      <c r="I42" s="192">
        <f>H42/L42</f>
        <v>0.45454545454545453</v>
      </c>
      <c r="J42" s="193">
        <f>SUMIF(G7:G15,"○",E7:E15)</f>
        <v>528</v>
      </c>
      <c r="K42" s="194">
        <f>J42/L42</f>
        <v>0.54545454545454541</v>
      </c>
      <c r="L42" s="195">
        <f>E16</f>
        <v>968</v>
      </c>
      <c r="M42" s="187"/>
    </row>
    <row r="43" spans="2:13" ht="16.5" customHeight="1" x14ac:dyDescent="0.15">
      <c r="B43" s="196" t="s">
        <v>170</v>
      </c>
      <c r="C43" s="181"/>
      <c r="D43" s="188"/>
      <c r="E43" s="189"/>
      <c r="F43" s="182"/>
      <c r="G43" s="197" t="s">
        <v>42</v>
      </c>
      <c r="H43" s="198">
        <f>SUMIF(F17:F28,"○",E17:E28)</f>
        <v>396</v>
      </c>
      <c r="I43" s="199">
        <f>H43/L43</f>
        <v>0.40909090909090912</v>
      </c>
      <c r="J43" s="200">
        <f>SUMIF(G17:G28,"○",E17:E28)</f>
        <v>572</v>
      </c>
      <c r="K43" s="201">
        <f>J43/L43</f>
        <v>0.59090909090909094</v>
      </c>
      <c r="L43" s="202">
        <f>E29</f>
        <v>968</v>
      </c>
      <c r="M43" s="187"/>
    </row>
    <row r="44" spans="2:13" ht="16.5" customHeight="1" x14ac:dyDescent="0.15">
      <c r="B44" s="196" t="s">
        <v>171</v>
      </c>
      <c r="C44" s="181"/>
      <c r="D44" s="188"/>
      <c r="E44" s="189"/>
      <c r="F44" s="182"/>
      <c r="G44" s="197" t="s">
        <v>43</v>
      </c>
      <c r="H44" s="198">
        <f>SUMIF(F30:F38,"○",E30:E38)</f>
        <v>396</v>
      </c>
      <c r="I44" s="199">
        <f>H44/L44</f>
        <v>0.40909090909090912</v>
      </c>
      <c r="J44" s="200">
        <f>SUMIF(G30:G38,"○",E30:E38)</f>
        <v>572</v>
      </c>
      <c r="K44" s="201">
        <f>J44/L44</f>
        <v>0.59090909090909094</v>
      </c>
      <c r="L44" s="202">
        <f>E39</f>
        <v>968</v>
      </c>
      <c r="M44" s="187"/>
    </row>
    <row r="45" spans="2:13" ht="16.5" customHeight="1" thickBot="1" x14ac:dyDescent="0.2">
      <c r="B45" s="196" t="s">
        <v>172</v>
      </c>
      <c r="C45" s="181"/>
      <c r="D45" s="188"/>
      <c r="E45" s="189"/>
      <c r="F45" s="182"/>
      <c r="G45" s="203" t="s">
        <v>27</v>
      </c>
      <c r="H45" s="204">
        <f>SUM(H42:H44)</f>
        <v>1232</v>
      </c>
      <c r="I45" s="205">
        <f>H45/L45</f>
        <v>0.42424242424242425</v>
      </c>
      <c r="J45" s="206">
        <f>SUM(J42:J44)</f>
        <v>1672</v>
      </c>
      <c r="K45" s="207">
        <f>J45/L45</f>
        <v>0.5757575757575758</v>
      </c>
      <c r="L45" s="208">
        <f>SUM(L42:L44)</f>
        <v>2904</v>
      </c>
      <c r="M45" s="187"/>
    </row>
    <row r="46" spans="2:13" ht="16.5" customHeight="1" x14ac:dyDescent="0.15">
      <c r="B46" s="107" t="s">
        <v>173</v>
      </c>
    </row>
    <row r="47" spans="2:13" ht="16.5" customHeight="1" x14ac:dyDescent="0.15">
      <c r="B47" s="107" t="s">
        <v>174</v>
      </c>
    </row>
    <row r="48" spans="2:13" ht="16.5" customHeight="1" x14ac:dyDescent="0.15">
      <c r="B48" s="107" t="s">
        <v>175</v>
      </c>
    </row>
    <row r="49" spans="2:7" ht="16.5" customHeight="1" x14ac:dyDescent="0.15">
      <c r="B49" s="107" t="s">
        <v>176</v>
      </c>
    </row>
    <row r="50" spans="2:7" ht="16.5" customHeight="1" x14ac:dyDescent="0.15">
      <c r="B50" s="196" t="s">
        <v>177</v>
      </c>
    </row>
    <row r="51" spans="2:7" x14ac:dyDescent="0.15">
      <c r="B51" s="107" t="s">
        <v>178</v>
      </c>
    </row>
    <row r="55" spans="2:7" x14ac:dyDescent="0.15">
      <c r="D55" s="209"/>
      <c r="E55" s="209"/>
      <c r="F55" s="209"/>
      <c r="G55" s="209"/>
    </row>
    <row r="56" spans="2:7" x14ac:dyDescent="0.15">
      <c r="C56" s="107"/>
      <c r="D56" s="209"/>
      <c r="E56" s="210"/>
      <c r="F56" s="209"/>
      <c r="G56" s="209"/>
    </row>
    <row r="57" spans="2:7" x14ac:dyDescent="0.15">
      <c r="B57" s="209"/>
      <c r="C57" s="211"/>
      <c r="D57" s="209"/>
      <c r="E57" s="210"/>
      <c r="F57" s="209"/>
      <c r="G57" s="209"/>
    </row>
    <row r="58" spans="2:7" x14ac:dyDescent="0.15">
      <c r="B58" s="209"/>
      <c r="C58" s="211"/>
      <c r="D58" s="209"/>
      <c r="E58" s="210"/>
      <c r="F58" s="209"/>
      <c r="G58" s="209"/>
    </row>
    <row r="59" spans="2:7" x14ac:dyDescent="0.15">
      <c r="B59" s="209"/>
      <c r="C59" s="211"/>
      <c r="D59" s="209"/>
      <c r="E59" s="210"/>
      <c r="F59" s="209"/>
      <c r="G59" s="209"/>
    </row>
    <row r="60" spans="2:7" x14ac:dyDescent="0.15">
      <c r="B60" s="209"/>
      <c r="C60" s="211"/>
      <c r="D60" s="209"/>
      <c r="E60" s="210"/>
      <c r="F60" s="209"/>
      <c r="G60" s="209"/>
    </row>
    <row r="61" spans="2:7" ht="12.95" customHeight="1" x14ac:dyDescent="0.15">
      <c r="B61" s="209"/>
      <c r="C61" s="212"/>
      <c r="D61" s="209"/>
      <c r="E61" s="210"/>
      <c r="F61" s="209"/>
      <c r="G61" s="209"/>
    </row>
    <row r="62" spans="2:7" x14ac:dyDescent="0.15">
      <c r="B62" s="209"/>
      <c r="C62" s="212"/>
      <c r="D62" s="209"/>
      <c r="E62" s="210"/>
      <c r="F62" s="209"/>
      <c r="G62" s="209"/>
    </row>
  </sheetData>
  <mergeCells count="17">
    <mergeCell ref="B30:B39"/>
    <mergeCell ref="M34:M35"/>
    <mergeCell ref="H41:I41"/>
    <mergeCell ref="J41:K41"/>
    <mergeCell ref="J5:K5"/>
    <mergeCell ref="L5:L6"/>
    <mergeCell ref="M5:M6"/>
    <mergeCell ref="B7:B16"/>
    <mergeCell ref="M12:M14"/>
    <mergeCell ref="B17:B29"/>
    <mergeCell ref="M25:M26"/>
    <mergeCell ref="B5:B6"/>
    <mergeCell ref="C5:C6"/>
    <mergeCell ref="D5:D6"/>
    <mergeCell ref="E5:E6"/>
    <mergeCell ref="F5:G5"/>
    <mergeCell ref="H5:I5"/>
  </mergeCells>
  <phoneticPr fontId="2"/>
  <pageMargins left="0.78740157480314965" right="0.78740157480314965" top="0.21" bottom="0.24" header="0" footer="0"/>
  <pageSetup paperSize="8" scale="83" fitToHeight="0" orientation="portrait" r:id="rId1"/>
  <headerFooter alignWithMargins="0"/>
  <rowBreaks count="2" manualBreakCount="2">
    <brk id="2" max="25" man="1"/>
    <brk id="5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72"/>
  <sheetViews>
    <sheetView view="pageBreakPreview" topLeftCell="A27" zoomScale="78" zoomScaleNormal="68" zoomScaleSheetLayoutView="78" workbookViewId="0">
      <selection activeCell="A41" sqref="A41"/>
    </sheetView>
  </sheetViews>
  <sheetFormatPr defaultColWidth="9.25" defaultRowHeight="13.5" x14ac:dyDescent="0.15"/>
  <cols>
    <col min="1" max="1" width="1.75" style="213" customWidth="1"/>
    <col min="2" max="2" width="7.125" style="213" customWidth="1"/>
    <col min="3" max="3" width="11" style="214" customWidth="1"/>
    <col min="4" max="4" width="28.625" style="215" customWidth="1"/>
    <col min="5" max="5" width="50.5" style="214" customWidth="1"/>
    <col min="6" max="6" width="4.5" style="214" bestFit="1" customWidth="1"/>
    <col min="7" max="8" width="5.375" style="213" bestFit="1" customWidth="1"/>
    <col min="9" max="9" width="25.75" style="215" customWidth="1"/>
    <col min="10" max="10" width="4.5" style="214" bestFit="1" customWidth="1"/>
    <col min="11" max="12" width="5.375" style="213" bestFit="1" customWidth="1"/>
    <col min="13" max="13" width="25.75" style="215" customWidth="1"/>
    <col min="14" max="14" width="4.5" style="214" bestFit="1" customWidth="1"/>
    <col min="15" max="16" width="5.375" style="213" bestFit="1" customWidth="1"/>
    <col min="17" max="16384" width="9.25" style="213"/>
  </cols>
  <sheetData>
    <row r="1" spans="1:16" hidden="1" x14ac:dyDescent="0.15">
      <c r="G1" s="213">
        <v>44</v>
      </c>
      <c r="H1" s="213">
        <v>44</v>
      </c>
      <c r="K1" s="213">
        <v>44</v>
      </c>
      <c r="L1" s="213">
        <v>44</v>
      </c>
      <c r="O1" s="213">
        <v>44</v>
      </c>
      <c r="P1" s="213">
        <v>44</v>
      </c>
    </row>
    <row r="2" spans="1:16" hidden="1" x14ac:dyDescent="0.15">
      <c r="G2" s="213">
        <v>44</v>
      </c>
      <c r="H2" s="213">
        <v>44</v>
      </c>
      <c r="K2" s="213">
        <v>44</v>
      </c>
      <c r="L2" s="213">
        <v>44</v>
      </c>
      <c r="O2" s="213">
        <v>44</v>
      </c>
      <c r="P2" s="213">
        <v>44</v>
      </c>
    </row>
    <row r="3" spans="1:16" ht="21" x14ac:dyDescent="0.15">
      <c r="A3" s="216" t="s">
        <v>179</v>
      </c>
      <c r="B3" s="216"/>
      <c r="C3" s="217"/>
    </row>
    <row r="4" spans="1:16" ht="14.25" thickBot="1" x14ac:dyDescent="0.2">
      <c r="D4" s="108"/>
      <c r="E4" s="109"/>
      <c r="F4" s="109"/>
      <c r="G4" s="107"/>
      <c r="H4" s="107"/>
      <c r="I4" s="108"/>
      <c r="J4" s="109"/>
      <c r="K4" s="107"/>
      <c r="L4" s="107"/>
      <c r="M4" s="108"/>
      <c r="N4" s="109"/>
      <c r="O4" s="107"/>
      <c r="P4" s="107"/>
    </row>
    <row r="5" spans="1:16" ht="14.25" x14ac:dyDescent="0.15">
      <c r="B5" s="218"/>
      <c r="C5" s="219"/>
      <c r="D5" s="220" t="s">
        <v>180</v>
      </c>
      <c r="E5" s="221"/>
      <c r="F5" s="221"/>
      <c r="G5" s="221"/>
      <c r="H5" s="222"/>
      <c r="I5" s="223" t="s">
        <v>181</v>
      </c>
      <c r="J5" s="224"/>
      <c r="K5" s="224"/>
      <c r="L5" s="225"/>
      <c r="M5" s="226" t="s">
        <v>180</v>
      </c>
      <c r="N5" s="227"/>
      <c r="O5" s="227"/>
      <c r="P5" s="228"/>
    </row>
    <row r="6" spans="1:16" ht="14.25" x14ac:dyDescent="0.15">
      <c r="B6" s="229"/>
      <c r="C6" s="230"/>
      <c r="D6" s="231" t="s">
        <v>182</v>
      </c>
      <c r="E6" s="232"/>
      <c r="F6" s="232"/>
      <c r="G6" s="232"/>
      <c r="H6" s="233"/>
      <c r="I6" s="234" t="s">
        <v>183</v>
      </c>
      <c r="J6" s="235"/>
      <c r="K6" s="235"/>
      <c r="L6" s="236"/>
      <c r="M6" s="237" t="s">
        <v>184</v>
      </c>
      <c r="N6" s="238"/>
      <c r="O6" s="238"/>
      <c r="P6" s="239"/>
    </row>
    <row r="7" spans="1:16" ht="15" thickBot="1" x14ac:dyDescent="0.2">
      <c r="B7" s="229"/>
      <c r="C7" s="230"/>
      <c r="D7" s="240" t="s">
        <v>185</v>
      </c>
      <c r="E7" s="241"/>
      <c r="F7" s="241"/>
      <c r="G7" s="241"/>
      <c r="H7" s="242"/>
      <c r="I7" s="243" t="s">
        <v>186</v>
      </c>
      <c r="J7" s="244"/>
      <c r="K7" s="244"/>
      <c r="L7" s="245"/>
      <c r="M7" s="246" t="s">
        <v>187</v>
      </c>
      <c r="N7" s="247"/>
      <c r="O7" s="247"/>
      <c r="P7" s="248"/>
    </row>
    <row r="8" spans="1:16" ht="15" thickBot="1" x14ac:dyDescent="0.2">
      <c r="B8" s="229"/>
      <c r="C8" s="230"/>
      <c r="D8" s="240" t="s">
        <v>188</v>
      </c>
      <c r="E8" s="241"/>
      <c r="F8" s="241"/>
      <c r="G8" s="241"/>
      <c r="H8" s="242"/>
      <c r="I8" s="243" t="s">
        <v>189</v>
      </c>
      <c r="J8" s="244"/>
      <c r="K8" s="244"/>
      <c r="L8" s="245"/>
      <c r="M8" s="246" t="s">
        <v>188</v>
      </c>
      <c r="N8" s="247"/>
      <c r="O8" s="247"/>
      <c r="P8" s="248"/>
    </row>
    <row r="9" spans="1:16" ht="33.950000000000003" customHeight="1" thickBot="1" x14ac:dyDescent="0.2">
      <c r="B9" s="229"/>
      <c r="C9" s="230"/>
      <c r="D9" s="249" t="s">
        <v>190</v>
      </c>
      <c r="E9" s="250"/>
      <c r="F9" s="250"/>
      <c r="G9" s="250"/>
      <c r="H9" s="251"/>
      <c r="I9" s="252" t="s">
        <v>191</v>
      </c>
      <c r="J9" s="253"/>
      <c r="K9" s="253"/>
      <c r="L9" s="254"/>
      <c r="M9" s="255" t="s">
        <v>192</v>
      </c>
      <c r="N9" s="253"/>
      <c r="O9" s="253"/>
      <c r="P9" s="254"/>
    </row>
    <row r="10" spans="1:16" ht="18" customHeight="1" x14ac:dyDescent="0.15">
      <c r="B10" s="229"/>
      <c r="C10" s="230"/>
      <c r="D10" s="256" t="s">
        <v>5</v>
      </c>
      <c r="E10" s="257" t="s">
        <v>108</v>
      </c>
      <c r="F10" s="257" t="s">
        <v>193</v>
      </c>
      <c r="G10" s="258" t="s">
        <v>194</v>
      </c>
      <c r="H10" s="259" t="s">
        <v>195</v>
      </c>
      <c r="I10" s="260" t="s">
        <v>5</v>
      </c>
      <c r="J10" s="261" t="s">
        <v>193</v>
      </c>
      <c r="K10" s="262" t="s">
        <v>194</v>
      </c>
      <c r="L10" s="263" t="s">
        <v>196</v>
      </c>
      <c r="M10" s="264" t="s">
        <v>5</v>
      </c>
      <c r="N10" s="265" t="s">
        <v>193</v>
      </c>
      <c r="O10" s="265" t="s">
        <v>194</v>
      </c>
      <c r="P10" s="266" t="s">
        <v>196</v>
      </c>
    </row>
    <row r="11" spans="1:16" ht="18" customHeight="1" thickBot="1" x14ac:dyDescent="0.2">
      <c r="B11" s="267"/>
      <c r="C11" s="268"/>
      <c r="D11" s="269"/>
      <c r="E11" s="270"/>
      <c r="F11" s="270"/>
      <c r="G11" s="271"/>
      <c r="H11" s="272"/>
      <c r="I11" s="273"/>
      <c r="J11" s="274"/>
      <c r="K11" s="275"/>
      <c r="L11" s="276"/>
      <c r="M11" s="277"/>
      <c r="N11" s="278"/>
      <c r="O11" s="279"/>
      <c r="P11" s="280"/>
    </row>
    <row r="12" spans="1:16" ht="26.65" customHeight="1" x14ac:dyDescent="0.15">
      <c r="B12" s="281" t="s">
        <v>197</v>
      </c>
      <c r="C12" s="282" t="s">
        <v>198</v>
      </c>
      <c r="D12" s="283" t="s">
        <v>110</v>
      </c>
      <c r="E12" s="284" t="s">
        <v>199</v>
      </c>
      <c r="F12" s="285" t="s">
        <v>200</v>
      </c>
      <c r="G12" s="286">
        <v>44</v>
      </c>
      <c r="H12" s="287">
        <f>SUM(G12:G17)</f>
        <v>132</v>
      </c>
      <c r="I12" s="283" t="s">
        <v>110</v>
      </c>
      <c r="J12" s="285" t="s">
        <v>200</v>
      </c>
      <c r="K12" s="286">
        <v>88</v>
      </c>
      <c r="L12" s="287">
        <f>SUM(K12:K17)</f>
        <v>440</v>
      </c>
      <c r="M12" s="283" t="s">
        <v>110</v>
      </c>
      <c r="N12" s="285" t="s">
        <v>200</v>
      </c>
      <c r="O12" s="286">
        <v>88</v>
      </c>
      <c r="P12" s="287">
        <f>SUM(O12:O17)</f>
        <v>440</v>
      </c>
    </row>
    <row r="13" spans="1:16" ht="26.65" customHeight="1" x14ac:dyDescent="0.15">
      <c r="B13" s="288"/>
      <c r="C13" s="289"/>
      <c r="D13" s="290" t="s">
        <v>201</v>
      </c>
      <c r="E13" s="291" t="s">
        <v>202</v>
      </c>
      <c r="F13" s="292" t="s">
        <v>203</v>
      </c>
      <c r="G13" s="293">
        <v>88</v>
      </c>
      <c r="H13" s="294"/>
      <c r="I13" s="290" t="s">
        <v>201</v>
      </c>
      <c r="J13" s="295" t="s">
        <v>204</v>
      </c>
      <c r="K13" s="293">
        <v>88</v>
      </c>
      <c r="L13" s="294"/>
      <c r="M13" s="290" t="s">
        <v>30</v>
      </c>
      <c r="N13" s="295" t="s">
        <v>204</v>
      </c>
      <c r="O13" s="293">
        <v>88</v>
      </c>
      <c r="P13" s="294"/>
    </row>
    <row r="14" spans="1:16" ht="26.65" customHeight="1" x14ac:dyDescent="0.15">
      <c r="B14" s="288"/>
      <c r="C14" s="296"/>
      <c r="D14" s="297"/>
      <c r="E14" s="298"/>
      <c r="F14" s="299"/>
      <c r="G14" s="300"/>
      <c r="H14" s="301"/>
      <c r="I14" s="302" t="s">
        <v>205</v>
      </c>
      <c r="J14" s="292" t="s">
        <v>200</v>
      </c>
      <c r="K14" s="303">
        <v>44</v>
      </c>
      <c r="L14" s="301"/>
      <c r="M14" s="302" t="s">
        <v>205</v>
      </c>
      <c r="N14" s="292" t="s">
        <v>200</v>
      </c>
      <c r="O14" s="303">
        <v>44</v>
      </c>
      <c r="P14" s="301"/>
    </row>
    <row r="15" spans="1:16" ht="26.65" customHeight="1" x14ac:dyDescent="0.15">
      <c r="B15" s="288"/>
      <c r="C15" s="296"/>
      <c r="D15" s="304"/>
      <c r="E15" s="305"/>
      <c r="F15" s="306"/>
      <c r="G15" s="307"/>
      <c r="H15" s="301"/>
      <c r="I15" s="308" t="s">
        <v>52</v>
      </c>
      <c r="J15" s="292" t="s">
        <v>206</v>
      </c>
      <c r="K15" s="309">
        <v>88</v>
      </c>
      <c r="L15" s="301"/>
      <c r="M15" s="308" t="s">
        <v>52</v>
      </c>
      <c r="N15" s="292" t="s">
        <v>206</v>
      </c>
      <c r="O15" s="309">
        <v>88</v>
      </c>
      <c r="P15" s="301"/>
    </row>
    <row r="16" spans="1:16" ht="26.65" customHeight="1" x14ac:dyDescent="0.15">
      <c r="B16" s="288"/>
      <c r="C16" s="296"/>
      <c r="D16" s="304"/>
      <c r="E16" s="305"/>
      <c r="F16" s="306"/>
      <c r="G16" s="307"/>
      <c r="H16" s="301"/>
      <c r="I16" s="308" t="s">
        <v>54</v>
      </c>
      <c r="J16" s="292" t="s">
        <v>200</v>
      </c>
      <c r="K16" s="309">
        <v>44</v>
      </c>
      <c r="L16" s="301"/>
      <c r="M16" s="308" t="s">
        <v>54</v>
      </c>
      <c r="N16" s="292" t="s">
        <v>200</v>
      </c>
      <c r="O16" s="309">
        <v>44</v>
      </c>
      <c r="P16" s="301"/>
    </row>
    <row r="17" spans="2:16" ht="26.65" customHeight="1" x14ac:dyDescent="0.15">
      <c r="B17" s="288"/>
      <c r="C17" s="310"/>
      <c r="D17" s="311"/>
      <c r="E17" s="312"/>
      <c r="F17" s="313"/>
      <c r="G17" s="314"/>
      <c r="H17" s="315"/>
      <c r="I17" s="316" t="s">
        <v>26</v>
      </c>
      <c r="J17" s="317" t="s">
        <v>207</v>
      </c>
      <c r="K17" s="318">
        <v>88</v>
      </c>
      <c r="L17" s="315"/>
      <c r="M17" s="316" t="s">
        <v>26</v>
      </c>
      <c r="N17" s="317" t="s">
        <v>207</v>
      </c>
      <c r="O17" s="318">
        <v>88</v>
      </c>
      <c r="P17" s="315"/>
    </row>
    <row r="18" spans="2:16" ht="26.65" customHeight="1" x14ac:dyDescent="0.15">
      <c r="B18" s="319"/>
      <c r="C18" s="320" t="s">
        <v>208</v>
      </c>
      <c r="D18" s="321" t="s">
        <v>22</v>
      </c>
      <c r="E18" s="322" t="s">
        <v>118</v>
      </c>
      <c r="F18" s="323" t="s">
        <v>206</v>
      </c>
      <c r="G18" s="324">
        <v>88</v>
      </c>
      <c r="H18" s="325">
        <f>SUM(G18:G26)</f>
        <v>792</v>
      </c>
      <c r="I18" s="321" t="s">
        <v>22</v>
      </c>
      <c r="J18" s="323" t="s">
        <v>206</v>
      </c>
      <c r="K18" s="324">
        <v>88</v>
      </c>
      <c r="L18" s="325">
        <f>SUM(K18:K26)</f>
        <v>616</v>
      </c>
      <c r="M18" s="321" t="s">
        <v>22</v>
      </c>
      <c r="N18" s="323" t="s">
        <v>206</v>
      </c>
      <c r="O18" s="326">
        <v>88</v>
      </c>
      <c r="P18" s="325">
        <f>SUM(O18:O26)</f>
        <v>440</v>
      </c>
    </row>
    <row r="19" spans="2:16" ht="26.65" customHeight="1" x14ac:dyDescent="0.15">
      <c r="B19" s="319"/>
      <c r="C19" s="320"/>
      <c r="D19" s="290" t="s">
        <v>209</v>
      </c>
      <c r="E19" s="291" t="s">
        <v>210</v>
      </c>
      <c r="F19" s="292" t="s">
        <v>204</v>
      </c>
      <c r="G19" s="293">
        <v>44</v>
      </c>
      <c r="H19" s="294"/>
      <c r="I19" s="290" t="s">
        <v>209</v>
      </c>
      <c r="J19" s="292" t="s">
        <v>204</v>
      </c>
      <c r="K19" s="293">
        <v>88</v>
      </c>
      <c r="L19" s="294"/>
      <c r="M19" s="302" t="s">
        <v>211</v>
      </c>
      <c r="N19" s="292" t="s">
        <v>212</v>
      </c>
      <c r="O19" s="327">
        <v>88</v>
      </c>
      <c r="P19" s="294"/>
    </row>
    <row r="20" spans="2:16" ht="26.65" customHeight="1" x14ac:dyDescent="0.15">
      <c r="B20" s="319"/>
      <c r="C20" s="320"/>
      <c r="D20" s="290" t="s">
        <v>213</v>
      </c>
      <c r="E20" s="291" t="s">
        <v>214</v>
      </c>
      <c r="F20" s="292" t="s">
        <v>215</v>
      </c>
      <c r="G20" s="293">
        <v>44</v>
      </c>
      <c r="H20" s="294"/>
      <c r="I20" s="328"/>
      <c r="J20" s="329"/>
      <c r="K20" s="330"/>
      <c r="L20" s="294"/>
      <c r="M20" s="290" t="s">
        <v>213</v>
      </c>
      <c r="N20" s="292" t="s">
        <v>216</v>
      </c>
      <c r="O20" s="331">
        <v>88</v>
      </c>
      <c r="P20" s="294"/>
    </row>
    <row r="21" spans="2:16" ht="26.65" customHeight="1" x14ac:dyDescent="0.15">
      <c r="B21" s="319"/>
      <c r="C21" s="332"/>
      <c r="D21" s="302" t="s">
        <v>217</v>
      </c>
      <c r="E21" s="333" t="s">
        <v>121</v>
      </c>
      <c r="F21" s="292" t="s">
        <v>200</v>
      </c>
      <c r="G21" s="303">
        <v>132</v>
      </c>
      <c r="H21" s="301"/>
      <c r="I21" s="302" t="s">
        <v>217</v>
      </c>
      <c r="J21" s="292" t="s">
        <v>218</v>
      </c>
      <c r="K21" s="303">
        <v>88</v>
      </c>
      <c r="L21" s="301"/>
      <c r="M21" s="297"/>
      <c r="N21" s="299"/>
      <c r="O21" s="334"/>
      <c r="P21" s="301"/>
    </row>
    <row r="22" spans="2:16" ht="26.65" customHeight="1" x14ac:dyDescent="0.15">
      <c r="B22" s="319"/>
      <c r="C22" s="332"/>
      <c r="D22" s="302" t="s">
        <v>122</v>
      </c>
      <c r="E22" s="333" t="s">
        <v>123</v>
      </c>
      <c r="F22" s="292" t="s">
        <v>203</v>
      </c>
      <c r="G22" s="303">
        <v>132</v>
      </c>
      <c r="H22" s="301"/>
      <c r="I22" s="302" t="s">
        <v>104</v>
      </c>
      <c r="J22" s="292" t="s">
        <v>204</v>
      </c>
      <c r="K22" s="303">
        <v>176</v>
      </c>
      <c r="L22" s="301"/>
      <c r="M22" s="297"/>
      <c r="N22" s="299"/>
      <c r="O22" s="300"/>
      <c r="P22" s="301"/>
    </row>
    <row r="23" spans="2:16" ht="26.65" customHeight="1" x14ac:dyDescent="0.15">
      <c r="B23" s="319"/>
      <c r="C23" s="332"/>
      <c r="D23" s="290" t="s">
        <v>219</v>
      </c>
      <c r="E23" s="335" t="s">
        <v>139</v>
      </c>
      <c r="F23" s="292" t="s">
        <v>220</v>
      </c>
      <c r="G23" s="303">
        <v>132</v>
      </c>
      <c r="H23" s="301"/>
      <c r="I23" s="297"/>
      <c r="J23" s="299"/>
      <c r="K23" s="300"/>
      <c r="L23" s="301"/>
      <c r="M23" s="297"/>
      <c r="N23" s="299"/>
      <c r="O23" s="334"/>
      <c r="P23" s="301"/>
    </row>
    <row r="24" spans="2:16" ht="26.65" customHeight="1" x14ac:dyDescent="0.15">
      <c r="B24" s="319"/>
      <c r="C24" s="332"/>
      <c r="D24" s="302" t="s">
        <v>154</v>
      </c>
      <c r="E24" s="336" t="s">
        <v>221</v>
      </c>
      <c r="F24" s="337" t="s">
        <v>222</v>
      </c>
      <c r="G24" s="309">
        <v>88</v>
      </c>
      <c r="H24" s="301"/>
      <c r="I24" s="304"/>
      <c r="J24" s="306"/>
      <c r="K24" s="307"/>
      <c r="L24" s="301"/>
      <c r="M24" s="304"/>
      <c r="N24" s="306"/>
      <c r="O24" s="338"/>
      <c r="P24" s="301"/>
    </row>
    <row r="25" spans="2:16" ht="26.65" customHeight="1" x14ac:dyDescent="0.15">
      <c r="B25" s="319"/>
      <c r="C25" s="332"/>
      <c r="D25" s="297"/>
      <c r="E25" s="339"/>
      <c r="F25" s="306"/>
      <c r="G25" s="307"/>
      <c r="H25" s="301"/>
      <c r="I25" s="302" t="s">
        <v>80</v>
      </c>
      <c r="J25" s="292" t="s">
        <v>223</v>
      </c>
      <c r="K25" s="303">
        <v>176</v>
      </c>
      <c r="L25" s="301"/>
      <c r="M25" s="302" t="s">
        <v>80</v>
      </c>
      <c r="N25" s="292" t="s">
        <v>204</v>
      </c>
      <c r="O25" s="303">
        <v>176</v>
      </c>
      <c r="P25" s="301"/>
    </row>
    <row r="26" spans="2:16" ht="26.65" customHeight="1" x14ac:dyDescent="0.15">
      <c r="B26" s="319"/>
      <c r="C26" s="332"/>
      <c r="D26" s="340" t="s">
        <v>224</v>
      </c>
      <c r="E26" s="341" t="s">
        <v>225</v>
      </c>
      <c r="F26" s="317" t="s">
        <v>222</v>
      </c>
      <c r="G26" s="318">
        <v>132</v>
      </c>
      <c r="H26" s="315"/>
      <c r="I26" s="311"/>
      <c r="J26" s="313"/>
      <c r="K26" s="314"/>
      <c r="L26" s="315"/>
      <c r="M26" s="311"/>
      <c r="N26" s="313"/>
      <c r="O26" s="342"/>
      <c r="P26" s="315"/>
    </row>
    <row r="27" spans="2:16" ht="26.65" customHeight="1" x14ac:dyDescent="0.15">
      <c r="B27" s="319"/>
      <c r="C27" s="343" t="s">
        <v>226</v>
      </c>
      <c r="D27" s="290" t="s">
        <v>130</v>
      </c>
      <c r="E27" s="344" t="s">
        <v>227</v>
      </c>
      <c r="F27" s="295" t="s">
        <v>228</v>
      </c>
      <c r="G27" s="293">
        <v>44</v>
      </c>
      <c r="H27" s="325">
        <f>SUM(G27:G35)</f>
        <v>264</v>
      </c>
      <c r="I27" s="328"/>
      <c r="J27" s="329"/>
      <c r="K27" s="330"/>
      <c r="L27" s="325">
        <f>SUM(K27:K35)</f>
        <v>352</v>
      </c>
      <c r="M27" s="328"/>
      <c r="N27" s="329"/>
      <c r="O27" s="330"/>
      <c r="P27" s="325">
        <f>SUM(O27:O35)</f>
        <v>528</v>
      </c>
    </row>
    <row r="28" spans="2:16" ht="26.65" customHeight="1" x14ac:dyDescent="0.15">
      <c r="B28" s="319"/>
      <c r="C28" s="343"/>
      <c r="D28" s="290" t="s">
        <v>132</v>
      </c>
      <c r="E28" s="344" t="s">
        <v>229</v>
      </c>
      <c r="F28" s="292" t="s">
        <v>220</v>
      </c>
      <c r="G28" s="293">
        <v>44</v>
      </c>
      <c r="H28" s="294"/>
      <c r="I28" s="290" t="s">
        <v>132</v>
      </c>
      <c r="J28" s="292" t="s">
        <v>230</v>
      </c>
      <c r="K28" s="303">
        <v>88</v>
      </c>
      <c r="L28" s="294"/>
      <c r="M28" s="328"/>
      <c r="N28" s="329"/>
      <c r="O28" s="330"/>
      <c r="P28" s="294"/>
    </row>
    <row r="29" spans="2:16" ht="26.65" customHeight="1" x14ac:dyDescent="0.15">
      <c r="B29" s="319"/>
      <c r="C29" s="332"/>
      <c r="D29" s="302" t="s">
        <v>136</v>
      </c>
      <c r="E29" s="333" t="s">
        <v>137</v>
      </c>
      <c r="F29" s="292" t="s">
        <v>215</v>
      </c>
      <c r="G29" s="303">
        <v>88</v>
      </c>
      <c r="H29" s="301"/>
      <c r="I29" s="302" t="s">
        <v>136</v>
      </c>
      <c r="J29" s="292" t="s">
        <v>222</v>
      </c>
      <c r="K29" s="303">
        <v>88</v>
      </c>
      <c r="L29" s="301"/>
      <c r="M29" s="297"/>
      <c r="N29" s="299"/>
      <c r="O29" s="334"/>
      <c r="P29" s="301"/>
    </row>
    <row r="30" spans="2:16" ht="26.65" customHeight="1" x14ac:dyDescent="0.15">
      <c r="B30" s="319"/>
      <c r="C30" s="345"/>
      <c r="D30" s="302" t="s">
        <v>231</v>
      </c>
      <c r="E30" s="333" t="s">
        <v>232</v>
      </c>
      <c r="F30" s="292" t="s">
        <v>215</v>
      </c>
      <c r="G30" s="327">
        <v>88</v>
      </c>
      <c r="H30" s="301"/>
      <c r="I30" s="302" t="s">
        <v>231</v>
      </c>
      <c r="J30" s="292" t="s">
        <v>222</v>
      </c>
      <c r="K30" s="303">
        <v>88</v>
      </c>
      <c r="L30" s="301"/>
      <c r="M30" s="297"/>
      <c r="N30" s="306"/>
      <c r="O30" s="307"/>
      <c r="P30" s="301"/>
    </row>
    <row r="31" spans="2:16" ht="26.65" customHeight="1" x14ac:dyDescent="0.15">
      <c r="B31" s="319"/>
      <c r="C31" s="345"/>
      <c r="D31" s="297"/>
      <c r="E31" s="298"/>
      <c r="F31" s="299"/>
      <c r="G31" s="334"/>
      <c r="H31" s="301"/>
      <c r="I31" s="297"/>
      <c r="J31" s="299"/>
      <c r="K31" s="334"/>
      <c r="L31" s="301"/>
      <c r="M31" s="302" t="s">
        <v>233</v>
      </c>
      <c r="N31" s="292" t="s">
        <v>204</v>
      </c>
      <c r="O31" s="327">
        <v>88</v>
      </c>
      <c r="P31" s="301"/>
    </row>
    <row r="32" spans="2:16" ht="26.65" customHeight="1" x14ac:dyDescent="0.15">
      <c r="B32" s="319"/>
      <c r="C32" s="345"/>
      <c r="D32" s="297"/>
      <c r="E32" s="298"/>
      <c r="F32" s="299"/>
      <c r="G32" s="334"/>
      <c r="H32" s="301"/>
      <c r="I32" s="297"/>
      <c r="J32" s="299"/>
      <c r="K32" s="334"/>
      <c r="L32" s="301"/>
      <c r="M32" s="302" t="s">
        <v>234</v>
      </c>
      <c r="N32" s="292" t="s">
        <v>235</v>
      </c>
      <c r="O32" s="327">
        <v>176</v>
      </c>
      <c r="P32" s="301"/>
    </row>
    <row r="33" spans="2:16" ht="26.65" customHeight="1" x14ac:dyDescent="0.15">
      <c r="B33" s="319"/>
      <c r="C33" s="345"/>
      <c r="D33" s="297"/>
      <c r="E33" s="298"/>
      <c r="F33" s="299"/>
      <c r="G33" s="334"/>
      <c r="H33" s="301"/>
      <c r="I33" s="297"/>
      <c r="J33" s="299"/>
      <c r="K33" s="334"/>
      <c r="L33" s="301"/>
      <c r="M33" s="302" t="s">
        <v>236</v>
      </c>
      <c r="N33" s="292" t="s">
        <v>237</v>
      </c>
      <c r="O33" s="327">
        <v>88</v>
      </c>
      <c r="P33" s="301"/>
    </row>
    <row r="34" spans="2:16" ht="26.65" customHeight="1" x14ac:dyDescent="0.15">
      <c r="B34" s="319"/>
      <c r="C34" s="345"/>
      <c r="D34" s="297"/>
      <c r="E34" s="298"/>
      <c r="F34" s="299"/>
      <c r="G34" s="334"/>
      <c r="H34" s="301"/>
      <c r="I34" s="297"/>
      <c r="J34" s="299"/>
      <c r="K34" s="334"/>
      <c r="L34" s="301"/>
      <c r="M34" s="302" t="s">
        <v>238</v>
      </c>
      <c r="N34" s="292" t="s">
        <v>237</v>
      </c>
      <c r="O34" s="327">
        <v>88</v>
      </c>
      <c r="P34" s="301"/>
    </row>
    <row r="35" spans="2:16" ht="26.65" customHeight="1" x14ac:dyDescent="0.15">
      <c r="B35" s="319"/>
      <c r="C35" s="345"/>
      <c r="D35" s="346"/>
      <c r="E35" s="347"/>
      <c r="F35" s="348"/>
      <c r="G35" s="349"/>
      <c r="H35" s="315"/>
      <c r="I35" s="350" t="s">
        <v>239</v>
      </c>
      <c r="J35" s="351" t="s">
        <v>204</v>
      </c>
      <c r="K35" s="352">
        <v>88</v>
      </c>
      <c r="L35" s="315"/>
      <c r="M35" s="350" t="s">
        <v>239</v>
      </c>
      <c r="N35" s="351" t="s">
        <v>204</v>
      </c>
      <c r="O35" s="352">
        <v>88</v>
      </c>
      <c r="P35" s="315"/>
    </row>
    <row r="36" spans="2:16" ht="26.65" customHeight="1" x14ac:dyDescent="0.15">
      <c r="B36" s="319"/>
      <c r="C36" s="320" t="s">
        <v>240</v>
      </c>
      <c r="D36" s="321" t="s">
        <v>156</v>
      </c>
      <c r="E36" s="322" t="s">
        <v>241</v>
      </c>
      <c r="F36" s="323" t="s">
        <v>242</v>
      </c>
      <c r="G36" s="324">
        <v>88</v>
      </c>
      <c r="H36" s="325">
        <f>SUM(G36:G37)</f>
        <v>352</v>
      </c>
      <c r="I36" s="353" t="s">
        <v>243</v>
      </c>
      <c r="J36" s="354" t="s">
        <v>235</v>
      </c>
      <c r="K36" s="355">
        <v>88</v>
      </c>
      <c r="L36" s="356">
        <f>SUM(K36:K37)</f>
        <v>352</v>
      </c>
      <c r="M36" s="353" t="s">
        <v>243</v>
      </c>
      <c r="N36" s="354" t="s">
        <v>235</v>
      </c>
      <c r="O36" s="355">
        <v>88</v>
      </c>
      <c r="P36" s="356">
        <f>SUM(O36:O37)</f>
        <v>352</v>
      </c>
    </row>
    <row r="37" spans="2:16" ht="26.65" customHeight="1" x14ac:dyDescent="0.15">
      <c r="B37" s="319"/>
      <c r="C37" s="332"/>
      <c r="D37" s="316" t="s">
        <v>158</v>
      </c>
      <c r="E37" s="357" t="s">
        <v>159</v>
      </c>
      <c r="F37" s="317" t="s">
        <v>244</v>
      </c>
      <c r="G37" s="318">
        <v>264</v>
      </c>
      <c r="H37" s="315"/>
      <c r="I37" s="358" t="s">
        <v>158</v>
      </c>
      <c r="J37" s="359" t="s">
        <v>244</v>
      </c>
      <c r="K37" s="352">
        <v>264</v>
      </c>
      <c r="L37" s="360"/>
      <c r="M37" s="361" t="s">
        <v>158</v>
      </c>
      <c r="N37" s="362" t="s">
        <v>244</v>
      </c>
      <c r="O37" s="363">
        <v>264</v>
      </c>
      <c r="P37" s="364"/>
    </row>
    <row r="38" spans="2:16" s="378" customFormat="1" ht="26.65" customHeight="1" thickBot="1" x14ac:dyDescent="0.2">
      <c r="B38" s="365"/>
      <c r="C38" s="366" t="s">
        <v>245</v>
      </c>
      <c r="D38" s="367" t="s">
        <v>140</v>
      </c>
      <c r="E38" s="368" t="s">
        <v>141</v>
      </c>
      <c r="F38" s="369" t="s">
        <v>204</v>
      </c>
      <c r="G38" s="370">
        <v>88</v>
      </c>
      <c r="H38" s="371">
        <f>SUM(G38)</f>
        <v>88</v>
      </c>
      <c r="I38" s="372"/>
      <c r="J38" s="373"/>
      <c r="K38" s="374"/>
      <c r="L38" s="375"/>
      <c r="M38" s="346"/>
      <c r="N38" s="348"/>
      <c r="O38" s="376"/>
      <c r="P38" s="377"/>
    </row>
    <row r="39" spans="2:16" ht="26.65" customHeight="1" x14ac:dyDescent="0.15">
      <c r="B39" s="281" t="s">
        <v>246</v>
      </c>
      <c r="C39" s="379" t="s">
        <v>247</v>
      </c>
      <c r="D39" s="283" t="s">
        <v>124</v>
      </c>
      <c r="E39" s="380" t="s">
        <v>248</v>
      </c>
      <c r="F39" s="285" t="s">
        <v>206</v>
      </c>
      <c r="G39" s="286">
        <v>132</v>
      </c>
      <c r="H39" s="287">
        <f>SUM(G39:G46)</f>
        <v>836</v>
      </c>
      <c r="I39" s="283" t="s">
        <v>55</v>
      </c>
      <c r="J39" s="285" t="s">
        <v>206</v>
      </c>
      <c r="K39" s="286">
        <v>88</v>
      </c>
      <c r="L39" s="287">
        <f>SUM(K39:K46)</f>
        <v>704</v>
      </c>
      <c r="M39" s="283" t="s">
        <v>55</v>
      </c>
      <c r="N39" s="285" t="s">
        <v>206</v>
      </c>
      <c r="O39" s="381">
        <v>88</v>
      </c>
      <c r="P39" s="287">
        <f>SUM(O39:O46)</f>
        <v>704</v>
      </c>
    </row>
    <row r="40" spans="2:16" ht="26.65" customHeight="1" x14ac:dyDescent="0.15">
      <c r="B40" s="319"/>
      <c r="C40" s="332"/>
      <c r="D40" s="308" t="s">
        <v>126</v>
      </c>
      <c r="E40" s="382"/>
      <c r="F40" s="383" t="s">
        <v>206</v>
      </c>
      <c r="G40" s="303">
        <v>132</v>
      </c>
      <c r="H40" s="301"/>
      <c r="I40" s="302" t="s">
        <v>56</v>
      </c>
      <c r="J40" s="383" t="s">
        <v>206</v>
      </c>
      <c r="K40" s="303">
        <v>88</v>
      </c>
      <c r="L40" s="301"/>
      <c r="M40" s="302" t="s">
        <v>56</v>
      </c>
      <c r="N40" s="292" t="s">
        <v>206</v>
      </c>
      <c r="O40" s="327">
        <v>88</v>
      </c>
      <c r="P40" s="301"/>
    </row>
    <row r="41" spans="2:16" ht="26.65" customHeight="1" x14ac:dyDescent="0.15">
      <c r="B41" s="319"/>
      <c r="C41" s="332"/>
      <c r="D41" s="308" t="s">
        <v>249</v>
      </c>
      <c r="E41" s="382"/>
      <c r="F41" s="383" t="s">
        <v>206</v>
      </c>
      <c r="G41" s="303">
        <v>88</v>
      </c>
      <c r="H41" s="301"/>
      <c r="I41" s="302" t="s">
        <v>57</v>
      </c>
      <c r="J41" s="383" t="s">
        <v>206</v>
      </c>
      <c r="K41" s="303">
        <v>88</v>
      </c>
      <c r="L41" s="301"/>
      <c r="M41" s="302" t="s">
        <v>57</v>
      </c>
      <c r="N41" s="292" t="s">
        <v>206</v>
      </c>
      <c r="O41" s="327">
        <v>88</v>
      </c>
      <c r="P41" s="301"/>
    </row>
    <row r="42" spans="2:16" ht="45" customHeight="1" x14ac:dyDescent="0.15">
      <c r="B42" s="319"/>
      <c r="C42" s="332"/>
      <c r="D42" s="302" t="s">
        <v>146</v>
      </c>
      <c r="E42" s="384" t="s">
        <v>250</v>
      </c>
      <c r="F42" s="292" t="s">
        <v>204</v>
      </c>
      <c r="G42" s="303">
        <v>132</v>
      </c>
      <c r="H42" s="301"/>
      <c r="I42" s="302" t="s">
        <v>251</v>
      </c>
      <c r="J42" s="383" t="s">
        <v>206</v>
      </c>
      <c r="K42" s="303">
        <v>88</v>
      </c>
      <c r="L42" s="301"/>
      <c r="M42" s="302" t="s">
        <v>251</v>
      </c>
      <c r="N42" s="292" t="s">
        <v>206</v>
      </c>
      <c r="O42" s="327">
        <v>88</v>
      </c>
      <c r="P42" s="301"/>
    </row>
    <row r="43" spans="2:16" ht="45" customHeight="1" x14ac:dyDescent="0.15">
      <c r="B43" s="319"/>
      <c r="C43" s="332"/>
      <c r="D43" s="302" t="s">
        <v>148</v>
      </c>
      <c r="E43" s="385"/>
      <c r="F43" s="292" t="s">
        <v>204</v>
      </c>
      <c r="G43" s="303">
        <v>132</v>
      </c>
      <c r="H43" s="301"/>
      <c r="I43" s="302" t="s">
        <v>252</v>
      </c>
      <c r="J43" s="292" t="s">
        <v>204</v>
      </c>
      <c r="K43" s="303">
        <v>88</v>
      </c>
      <c r="L43" s="301"/>
      <c r="M43" s="302" t="s">
        <v>252</v>
      </c>
      <c r="N43" s="292" t="s">
        <v>204</v>
      </c>
      <c r="O43" s="327">
        <v>88</v>
      </c>
      <c r="P43" s="301"/>
    </row>
    <row r="44" spans="2:16" ht="45" customHeight="1" x14ac:dyDescent="0.15">
      <c r="B44" s="319"/>
      <c r="C44" s="332"/>
      <c r="D44" s="302" t="s">
        <v>160</v>
      </c>
      <c r="E44" s="386" t="s">
        <v>253</v>
      </c>
      <c r="F44" s="337" t="s">
        <v>235</v>
      </c>
      <c r="G44" s="303">
        <v>88</v>
      </c>
      <c r="H44" s="301"/>
      <c r="I44" s="308" t="s">
        <v>62</v>
      </c>
      <c r="J44" s="292" t="s">
        <v>204</v>
      </c>
      <c r="K44" s="309">
        <v>88</v>
      </c>
      <c r="L44" s="301"/>
      <c r="M44" s="308" t="s">
        <v>62</v>
      </c>
      <c r="N44" s="337" t="s">
        <v>204</v>
      </c>
      <c r="O44" s="387">
        <v>88</v>
      </c>
      <c r="P44" s="301"/>
    </row>
    <row r="45" spans="2:16" ht="45" customHeight="1" x14ac:dyDescent="0.15">
      <c r="B45" s="319"/>
      <c r="C45" s="332"/>
      <c r="D45" s="302" t="s">
        <v>162</v>
      </c>
      <c r="E45" s="388"/>
      <c r="F45" s="337" t="s">
        <v>235</v>
      </c>
      <c r="G45" s="303">
        <v>88</v>
      </c>
      <c r="H45" s="301"/>
      <c r="I45" s="308" t="s">
        <v>63</v>
      </c>
      <c r="J45" s="292" t="s">
        <v>204</v>
      </c>
      <c r="K45" s="309">
        <v>88</v>
      </c>
      <c r="L45" s="301"/>
      <c r="M45" s="308" t="s">
        <v>63</v>
      </c>
      <c r="N45" s="337" t="s">
        <v>204</v>
      </c>
      <c r="O45" s="387">
        <v>88</v>
      </c>
      <c r="P45" s="301"/>
    </row>
    <row r="46" spans="2:16" ht="26.65" customHeight="1" x14ac:dyDescent="0.15">
      <c r="B46" s="319"/>
      <c r="C46" s="332"/>
      <c r="D46" s="308" t="s">
        <v>254</v>
      </c>
      <c r="E46" s="389" t="s">
        <v>164</v>
      </c>
      <c r="F46" s="337" t="s">
        <v>244</v>
      </c>
      <c r="G46" s="309">
        <v>44</v>
      </c>
      <c r="H46" s="301"/>
      <c r="I46" s="308" t="s">
        <v>255</v>
      </c>
      <c r="J46" s="292" t="s">
        <v>230</v>
      </c>
      <c r="K46" s="309">
        <v>88</v>
      </c>
      <c r="L46" s="301"/>
      <c r="M46" s="308" t="s">
        <v>255</v>
      </c>
      <c r="N46" s="337" t="s">
        <v>230</v>
      </c>
      <c r="O46" s="387">
        <v>88</v>
      </c>
      <c r="P46" s="301"/>
    </row>
    <row r="47" spans="2:16" ht="26.65" customHeight="1" x14ac:dyDescent="0.15">
      <c r="B47" s="319"/>
      <c r="C47" s="390" t="s">
        <v>256</v>
      </c>
      <c r="D47" s="391" t="s">
        <v>165</v>
      </c>
      <c r="E47" s="392" t="s">
        <v>166</v>
      </c>
      <c r="F47" s="393" t="s">
        <v>235</v>
      </c>
      <c r="G47" s="394">
        <v>88</v>
      </c>
      <c r="H47" s="395">
        <f>SUM(G47:G47)</f>
        <v>88</v>
      </c>
      <c r="I47" s="396"/>
      <c r="J47" s="397"/>
      <c r="K47" s="398"/>
      <c r="L47" s="399"/>
      <c r="M47" s="396"/>
      <c r="N47" s="397"/>
      <c r="O47" s="400"/>
      <c r="P47" s="401"/>
    </row>
    <row r="48" spans="2:16" ht="26.65" customHeight="1" x14ac:dyDescent="0.15">
      <c r="B48" s="319"/>
      <c r="C48" s="402" t="s">
        <v>257</v>
      </c>
      <c r="D48" s="340" t="s">
        <v>39</v>
      </c>
      <c r="E48" s="403" t="s">
        <v>149</v>
      </c>
      <c r="F48" s="404" t="s">
        <v>215</v>
      </c>
      <c r="G48" s="405">
        <v>44</v>
      </c>
      <c r="H48" s="406">
        <f>SUM(G48)</f>
        <v>44</v>
      </c>
      <c r="I48" s="340" t="s">
        <v>39</v>
      </c>
      <c r="J48" s="407" t="s">
        <v>237</v>
      </c>
      <c r="K48" s="408">
        <v>88</v>
      </c>
      <c r="L48" s="409">
        <f>SUM(K48)</f>
        <v>88</v>
      </c>
      <c r="M48" s="340" t="s">
        <v>39</v>
      </c>
      <c r="N48" s="407" t="s">
        <v>237</v>
      </c>
      <c r="O48" s="410">
        <v>88</v>
      </c>
      <c r="P48" s="411">
        <f>SUM(O48)</f>
        <v>88</v>
      </c>
    </row>
    <row r="49" spans="2:16" ht="26.65" customHeight="1" x14ac:dyDescent="0.15">
      <c r="B49" s="319"/>
      <c r="C49" s="412" t="s">
        <v>258</v>
      </c>
      <c r="D49" s="413" t="s">
        <v>259</v>
      </c>
      <c r="E49" s="414"/>
      <c r="F49" s="415"/>
      <c r="G49" s="398"/>
      <c r="H49" s="399"/>
      <c r="I49" s="391" t="s">
        <v>258</v>
      </c>
      <c r="J49" s="393" t="s">
        <v>260</v>
      </c>
      <c r="K49" s="394">
        <v>88</v>
      </c>
      <c r="L49" s="395">
        <f>SUM(K49)</f>
        <v>88</v>
      </c>
      <c r="M49" s="391" t="s">
        <v>258</v>
      </c>
      <c r="N49" s="393" t="s">
        <v>260</v>
      </c>
      <c r="O49" s="416">
        <v>88</v>
      </c>
      <c r="P49" s="417">
        <v>88</v>
      </c>
    </row>
    <row r="50" spans="2:16" ht="26.65" customHeight="1" x14ac:dyDescent="0.15">
      <c r="B50" s="319"/>
      <c r="C50" s="412" t="s">
        <v>172</v>
      </c>
      <c r="D50" s="413" t="s">
        <v>261</v>
      </c>
      <c r="E50" s="418"/>
      <c r="F50" s="419"/>
      <c r="G50" s="398"/>
      <c r="H50" s="399"/>
      <c r="I50" s="396"/>
      <c r="J50" s="397"/>
      <c r="K50" s="398"/>
      <c r="L50" s="399"/>
      <c r="M50" s="396"/>
      <c r="N50" s="397"/>
      <c r="O50" s="400"/>
      <c r="P50" s="401"/>
    </row>
    <row r="51" spans="2:16" ht="26.65" customHeight="1" x14ac:dyDescent="0.15">
      <c r="B51" s="319"/>
      <c r="C51" s="343"/>
      <c r="D51" s="367" t="s">
        <v>262</v>
      </c>
      <c r="E51" s="420" t="s">
        <v>263</v>
      </c>
      <c r="F51" s="421" t="s">
        <v>206</v>
      </c>
      <c r="G51" s="370">
        <v>88</v>
      </c>
      <c r="H51" s="325">
        <f>SUM(G51:G53)</f>
        <v>264</v>
      </c>
      <c r="I51" s="346"/>
      <c r="J51" s="348"/>
      <c r="K51" s="349"/>
      <c r="L51" s="422"/>
      <c r="M51" s="346"/>
      <c r="N51" s="348"/>
      <c r="O51" s="376"/>
      <c r="P51" s="377"/>
    </row>
    <row r="52" spans="2:16" ht="26.65" customHeight="1" x14ac:dyDescent="0.15">
      <c r="B52" s="365"/>
      <c r="C52" s="289"/>
      <c r="D52" s="302" t="s">
        <v>264</v>
      </c>
      <c r="E52" s="423"/>
      <c r="F52" s="383" t="s">
        <v>265</v>
      </c>
      <c r="G52" s="327">
        <v>88</v>
      </c>
      <c r="H52" s="294"/>
      <c r="I52" s="297"/>
      <c r="J52" s="299"/>
      <c r="K52" s="300"/>
      <c r="L52" s="424"/>
      <c r="M52" s="297"/>
      <c r="N52" s="299"/>
      <c r="O52" s="334"/>
      <c r="P52" s="425"/>
    </row>
    <row r="53" spans="2:16" ht="26.65" customHeight="1" thickBot="1" x14ac:dyDescent="0.2">
      <c r="B53" s="426"/>
      <c r="C53" s="427"/>
      <c r="D53" s="428" t="s">
        <v>266</v>
      </c>
      <c r="E53" s="429"/>
      <c r="F53" s="430" t="s">
        <v>223</v>
      </c>
      <c r="G53" s="431">
        <v>88</v>
      </c>
      <c r="H53" s="432"/>
      <c r="I53" s="433"/>
      <c r="J53" s="434"/>
      <c r="K53" s="435"/>
      <c r="L53" s="436"/>
      <c r="M53" s="433"/>
      <c r="N53" s="434"/>
      <c r="O53" s="437"/>
      <c r="P53" s="438"/>
    </row>
    <row r="54" spans="2:16" ht="16.5" customHeight="1" thickBot="1" x14ac:dyDescent="0.2">
      <c r="B54" s="107"/>
      <c r="C54" s="109"/>
      <c r="D54" s="439"/>
      <c r="E54" s="440"/>
      <c r="F54" s="441" t="s">
        <v>267</v>
      </c>
      <c r="G54" s="442">
        <f>SUM(H12:H53)</f>
        <v>2860</v>
      </c>
      <c r="H54" s="443"/>
      <c r="I54" s="439"/>
      <c r="J54" s="441" t="s">
        <v>267</v>
      </c>
      <c r="K54" s="442">
        <f>SUM(L12:L53)</f>
        <v>2640</v>
      </c>
      <c r="L54" s="443"/>
      <c r="M54" s="439"/>
      <c r="N54" s="441" t="s">
        <v>267</v>
      </c>
      <c r="O54" s="442">
        <f>SUM(P12:P53)</f>
        <v>2640</v>
      </c>
      <c r="P54" s="443"/>
    </row>
    <row r="55" spans="2:16" ht="16.5" customHeight="1" x14ac:dyDescent="0.15">
      <c r="D55" s="178"/>
      <c r="E55" s="180"/>
      <c r="F55" s="180"/>
      <c r="G55" s="179"/>
      <c r="H55" s="179"/>
      <c r="I55" s="178"/>
      <c r="J55" s="180"/>
      <c r="K55" s="179"/>
      <c r="L55" s="179"/>
      <c r="M55" s="178"/>
      <c r="N55" s="180"/>
      <c r="O55" s="179"/>
      <c r="P55" s="179"/>
    </row>
    <row r="56" spans="2:16" ht="16.5" customHeight="1" x14ac:dyDescent="0.15">
      <c r="D56" s="444"/>
      <c r="E56" s="445"/>
      <c r="F56" s="445"/>
      <c r="G56" s="446"/>
      <c r="H56" s="446"/>
      <c r="I56" s="444"/>
      <c r="J56" s="445"/>
      <c r="K56" s="446"/>
      <c r="L56" s="446"/>
      <c r="M56" s="444"/>
      <c r="N56" s="445"/>
      <c r="O56" s="446"/>
      <c r="P56" s="446"/>
    </row>
    <row r="57" spans="2:16" ht="16.5" customHeight="1" x14ac:dyDescent="0.15">
      <c r="D57" s="444"/>
      <c r="E57" s="445"/>
      <c r="F57" s="445"/>
      <c r="G57" s="447"/>
      <c r="H57" s="447"/>
      <c r="I57" s="444"/>
      <c r="J57" s="445"/>
      <c r="K57" s="447"/>
      <c r="L57" s="447"/>
      <c r="M57" s="444"/>
      <c r="N57" s="445"/>
      <c r="O57" s="447"/>
      <c r="P57" s="447"/>
    </row>
    <row r="58" spans="2:16" ht="16.5" customHeight="1" x14ac:dyDescent="0.15">
      <c r="D58" s="444"/>
      <c r="E58" s="445"/>
      <c r="F58" s="445"/>
      <c r="G58" s="447"/>
      <c r="H58" s="447"/>
      <c r="I58" s="444"/>
      <c r="J58" s="445"/>
      <c r="K58" s="447"/>
      <c r="L58" s="447"/>
      <c r="M58" s="444"/>
      <c r="N58" s="445"/>
      <c r="O58" s="447"/>
      <c r="P58" s="447"/>
    </row>
    <row r="59" spans="2:16" ht="16.5" customHeight="1" x14ac:dyDescent="0.15">
      <c r="D59" s="444"/>
      <c r="E59" s="445"/>
      <c r="F59" s="445"/>
      <c r="G59" s="447"/>
      <c r="H59" s="447"/>
      <c r="I59" s="444"/>
      <c r="J59" s="445"/>
      <c r="K59" s="447"/>
      <c r="L59" s="447"/>
      <c r="M59" s="444"/>
      <c r="N59" s="445"/>
      <c r="O59" s="447"/>
      <c r="P59" s="447"/>
    </row>
    <row r="60" spans="2:16" ht="16.5" customHeight="1" x14ac:dyDescent="0.15"/>
    <row r="65" spans="4:16" x14ac:dyDescent="0.15">
      <c r="D65" s="448"/>
      <c r="G65" s="449"/>
      <c r="H65" s="449"/>
      <c r="I65" s="448"/>
      <c r="K65" s="449"/>
      <c r="L65" s="449"/>
      <c r="M65" s="448"/>
      <c r="O65" s="449"/>
      <c r="P65" s="449"/>
    </row>
    <row r="66" spans="4:16" x14ac:dyDescent="0.15">
      <c r="D66" s="449"/>
      <c r="G66" s="450"/>
      <c r="H66" s="450"/>
      <c r="I66" s="449"/>
      <c r="K66" s="450"/>
      <c r="L66" s="450"/>
      <c r="M66" s="449"/>
      <c r="O66" s="450"/>
      <c r="P66" s="450"/>
    </row>
    <row r="67" spans="4:16" x14ac:dyDescent="0.15">
      <c r="D67" s="448"/>
      <c r="G67" s="450"/>
      <c r="H67" s="450"/>
      <c r="I67" s="448"/>
      <c r="K67" s="450"/>
      <c r="L67" s="450"/>
      <c r="M67" s="448"/>
      <c r="O67" s="450"/>
      <c r="P67" s="450"/>
    </row>
    <row r="68" spans="4:16" x14ac:dyDescent="0.15">
      <c r="D68" s="448"/>
      <c r="G68" s="450"/>
      <c r="H68" s="450"/>
      <c r="I68" s="448"/>
      <c r="K68" s="450"/>
      <c r="L68" s="450"/>
      <c r="M68" s="448"/>
      <c r="O68" s="450"/>
      <c r="P68" s="450"/>
    </row>
    <row r="69" spans="4:16" x14ac:dyDescent="0.15">
      <c r="D69" s="448"/>
      <c r="G69" s="450"/>
      <c r="H69" s="450"/>
      <c r="I69" s="448"/>
      <c r="K69" s="450"/>
      <c r="L69" s="450"/>
      <c r="M69" s="448"/>
      <c r="O69" s="450"/>
      <c r="P69" s="450"/>
    </row>
    <row r="70" spans="4:16" x14ac:dyDescent="0.15">
      <c r="D70" s="448"/>
      <c r="G70" s="450"/>
      <c r="H70" s="450"/>
      <c r="I70" s="448"/>
      <c r="K70" s="450"/>
      <c r="L70" s="450"/>
      <c r="M70" s="448"/>
      <c r="O70" s="450"/>
      <c r="P70" s="450"/>
    </row>
    <row r="71" spans="4:16" ht="12.95" customHeight="1" x14ac:dyDescent="0.15">
      <c r="D71" s="451"/>
      <c r="G71" s="450"/>
      <c r="H71" s="450"/>
      <c r="I71" s="451"/>
      <c r="K71" s="450"/>
      <c r="L71" s="450"/>
      <c r="M71" s="451"/>
      <c r="O71" s="450"/>
      <c r="P71" s="450"/>
    </row>
    <row r="72" spans="4:16" x14ac:dyDescent="0.15">
      <c r="D72" s="451"/>
      <c r="G72" s="450"/>
      <c r="H72" s="450"/>
      <c r="I72" s="451"/>
      <c r="K72" s="450"/>
      <c r="L72" s="450"/>
      <c r="M72" s="451"/>
      <c r="O72" s="450"/>
      <c r="P72" s="450"/>
    </row>
  </sheetData>
  <mergeCells count="62">
    <mergeCell ref="C51:C53"/>
    <mergeCell ref="E51:E53"/>
    <mergeCell ref="H51:H53"/>
    <mergeCell ref="G54:H54"/>
    <mergeCell ref="K54:L54"/>
    <mergeCell ref="O54:P54"/>
    <mergeCell ref="B39:B53"/>
    <mergeCell ref="C39:C46"/>
    <mergeCell ref="E39:E41"/>
    <mergeCell ref="H39:H46"/>
    <mergeCell ref="L39:L46"/>
    <mergeCell ref="P39:P46"/>
    <mergeCell ref="E42:E43"/>
    <mergeCell ref="E44:E45"/>
    <mergeCell ref="D49:F49"/>
    <mergeCell ref="D50:F50"/>
    <mergeCell ref="C27:C35"/>
    <mergeCell ref="H27:H35"/>
    <mergeCell ref="L27:L35"/>
    <mergeCell ref="P27:P35"/>
    <mergeCell ref="C36:C37"/>
    <mergeCell ref="H36:H37"/>
    <mergeCell ref="L36:L37"/>
    <mergeCell ref="P36:P37"/>
    <mergeCell ref="P10:P11"/>
    <mergeCell ref="B12:B38"/>
    <mergeCell ref="C12:C17"/>
    <mergeCell ref="H12:H17"/>
    <mergeCell ref="L12:L17"/>
    <mergeCell ref="P12:P17"/>
    <mergeCell ref="C18:C26"/>
    <mergeCell ref="H18:H26"/>
    <mergeCell ref="L18:L26"/>
    <mergeCell ref="P18:P26"/>
    <mergeCell ref="J10:J11"/>
    <mergeCell ref="K10:K11"/>
    <mergeCell ref="L10:L11"/>
    <mergeCell ref="M10:M11"/>
    <mergeCell ref="N10:N11"/>
    <mergeCell ref="O10:O11"/>
    <mergeCell ref="D10:D11"/>
    <mergeCell ref="E10:E11"/>
    <mergeCell ref="F10:F11"/>
    <mergeCell ref="G10:G11"/>
    <mergeCell ref="H10:H11"/>
    <mergeCell ref="I10:I11"/>
    <mergeCell ref="D8:H8"/>
    <mergeCell ref="I8:L8"/>
    <mergeCell ref="M8:P8"/>
    <mergeCell ref="D9:H9"/>
    <mergeCell ref="I9:L9"/>
    <mergeCell ref="M9:P9"/>
    <mergeCell ref="B5:C11"/>
    <mergeCell ref="D5:H5"/>
    <mergeCell ref="I5:L5"/>
    <mergeCell ref="M5:P5"/>
    <mergeCell ref="D6:H6"/>
    <mergeCell ref="I6:L6"/>
    <mergeCell ref="M6:P6"/>
    <mergeCell ref="D7:H7"/>
    <mergeCell ref="I7:L7"/>
    <mergeCell ref="M7:P7"/>
  </mergeCells>
  <phoneticPr fontId="2"/>
  <pageMargins left="0.78740157480314965" right="0.78740157480314965" top="0.21" bottom="0.24" header="0" footer="0"/>
  <pageSetup paperSize="8" scale="65" fitToHeight="0" orientation="portrait" r:id="rId1"/>
  <headerFooter alignWithMargins="0"/>
  <rowBreaks count="1" manualBreakCount="1">
    <brk id="2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コンピュータ教育学院＿グローバル</vt:lpstr>
      <vt:lpstr>CKGビジネスカレッジ＿グローバル</vt:lpstr>
      <vt:lpstr>1.特進カリキュラム</vt:lpstr>
      <vt:lpstr>2.カリキュラム対比</vt:lpstr>
      <vt:lpstr>'1.特進カリキュラム'!Print_Area</vt:lpstr>
      <vt:lpstr>'2.カリキュラム対比'!Print_Area</vt:lpstr>
      <vt:lpstr>CKGビジネスカレッジ＿グローバル!Print_Area</vt:lpstr>
      <vt:lpstr>コンピュータ教育学院＿グローバル!Print_Area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</dc:creator>
  <cp:lastModifiedBy>yata</cp:lastModifiedBy>
  <dcterms:created xsi:type="dcterms:W3CDTF">2018-11-21T01:49:31Z</dcterms:created>
  <dcterms:modified xsi:type="dcterms:W3CDTF">2019-02-16T04:37:53Z</dcterms:modified>
</cp:coreProperties>
</file>