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ranscript\"/>
    </mc:Choice>
  </mc:AlternateContent>
  <bookViews>
    <workbookView xWindow="-100" yWindow="-100" windowWidth="22150" windowHeight="11950" activeTab="3"/>
  </bookViews>
  <sheets>
    <sheet name="コンピュータ教育学院＿一般" sheetId="9" r:id="rId1"/>
    <sheet name="ビジネスカレッジ＿一般" sheetId="15" r:id="rId2"/>
    <sheet name="コンピュータ教育学院＿留学" sheetId="13" r:id="rId3"/>
    <sheet name="ビジネスカレッジ＿留学" sheetId="14" r:id="rId4"/>
  </sheets>
  <definedNames>
    <definedName name="_xlnm.Print_Area" localSheetId="0">コンピュータ教育学院＿一般!$A$4:$P$244</definedName>
    <definedName name="_xlnm.Print_Area" localSheetId="2">コンピュータ教育学院＿留学!$A$4:$P$166</definedName>
    <definedName name="_xlnm.Print_Area" localSheetId="1">ビジネスカレッジ＿一般!$A$4:$P$167</definedName>
    <definedName name="_xlnm.Print_Area" localSheetId="3">ビジネスカレッジ＿留学!$A$4:$P$165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" i="14" l="1"/>
  <c r="R157" i="14"/>
  <c r="R158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66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7" i="14"/>
  <c r="R68" i="14"/>
  <c r="R69" i="14"/>
  <c r="E106" i="15" l="1"/>
  <c r="F106" i="15" s="1"/>
  <c r="P106" i="15" l="1"/>
  <c r="E47" i="15" l="1"/>
  <c r="P47" i="15" s="1"/>
  <c r="E8" i="15"/>
  <c r="P8" i="15" s="1"/>
  <c r="E158" i="9"/>
  <c r="F158" i="9" s="1"/>
  <c r="E76" i="9"/>
  <c r="P76" i="9" s="1"/>
  <c r="E10" i="9"/>
  <c r="F10" i="9" s="1"/>
  <c r="F47" i="15" l="1"/>
  <c r="F8" i="15"/>
  <c r="P158" i="9"/>
  <c r="F76" i="9"/>
  <c r="P10" i="9"/>
  <c r="E178" i="9"/>
  <c r="F178" i="9" s="1"/>
  <c r="E96" i="9"/>
  <c r="F96" i="9" s="1"/>
  <c r="E30" i="9"/>
  <c r="F30" i="9" s="1"/>
  <c r="E196" i="9"/>
  <c r="F196" i="9" s="1"/>
  <c r="P115" i="9"/>
  <c r="E115" i="9"/>
  <c r="F115" i="9" s="1"/>
  <c r="E48" i="9"/>
  <c r="F48" i="9" s="1"/>
  <c r="P96" i="9" l="1"/>
  <c r="P30" i="9"/>
  <c r="P178" i="9"/>
  <c r="P196" i="9"/>
  <c r="P48" i="9"/>
  <c r="E153" i="15" l="1"/>
  <c r="F153" i="15" s="1"/>
  <c r="P153" i="15" l="1"/>
  <c r="E140" i="15"/>
  <c r="F140" i="15" s="1"/>
  <c r="P140" i="15" l="1"/>
  <c r="E147" i="13" l="1"/>
  <c r="P147" i="13" s="1"/>
  <c r="E147" i="14"/>
  <c r="F147" i="14" s="1"/>
  <c r="E105" i="13"/>
  <c r="F105" i="13" s="1"/>
  <c r="E106" i="13"/>
  <c r="P106" i="13" s="1"/>
  <c r="E107" i="13"/>
  <c r="F107" i="13" s="1"/>
  <c r="E108" i="13"/>
  <c r="P108" i="13" s="1"/>
  <c r="E109" i="13"/>
  <c r="F109" i="13" s="1"/>
  <c r="E99" i="13"/>
  <c r="F99" i="13" s="1"/>
  <c r="E33" i="13"/>
  <c r="F33" i="13" s="1"/>
  <c r="E34" i="13"/>
  <c r="P34" i="13" s="1"/>
  <c r="E35" i="13"/>
  <c r="F35" i="13" s="1"/>
  <c r="E36" i="13"/>
  <c r="F36" i="13" s="1"/>
  <c r="E37" i="13"/>
  <c r="F37" i="13" s="1"/>
  <c r="E27" i="13"/>
  <c r="F27" i="13" s="1"/>
  <c r="E105" i="14"/>
  <c r="F105" i="14" s="1"/>
  <c r="E106" i="14"/>
  <c r="F106" i="14" s="1"/>
  <c r="E107" i="14"/>
  <c r="F107" i="14" s="1"/>
  <c r="E108" i="14"/>
  <c r="P108" i="14" s="1"/>
  <c r="E109" i="14"/>
  <c r="F109" i="14" s="1"/>
  <c r="E36" i="14"/>
  <c r="F36" i="14" s="1"/>
  <c r="E37" i="14"/>
  <c r="F37" i="14" s="1"/>
  <c r="E38" i="14"/>
  <c r="F38" i="14" s="1"/>
  <c r="E99" i="14"/>
  <c r="F99" i="14" s="1"/>
  <c r="E100" i="14"/>
  <c r="F100" i="14" s="1"/>
  <c r="E33" i="14"/>
  <c r="F33" i="14" s="1"/>
  <c r="E34" i="14"/>
  <c r="F34" i="14" s="1"/>
  <c r="E35" i="14"/>
  <c r="F35" i="14" s="1"/>
  <c r="E27" i="14"/>
  <c r="F27" i="14" s="1"/>
  <c r="P99" i="14" l="1"/>
  <c r="F147" i="13"/>
  <c r="P147" i="14"/>
  <c r="P109" i="13"/>
  <c r="F108" i="13"/>
  <c r="P107" i="13"/>
  <c r="F106" i="13"/>
  <c r="P105" i="13"/>
  <c r="P99" i="13"/>
  <c r="P37" i="13"/>
  <c r="P36" i="13"/>
  <c r="P35" i="13"/>
  <c r="F34" i="13"/>
  <c r="P33" i="13"/>
  <c r="P27" i="13"/>
  <c r="F108" i="14"/>
  <c r="P109" i="14"/>
  <c r="P106" i="14"/>
  <c r="P107" i="14"/>
  <c r="P105" i="14"/>
  <c r="P27" i="14"/>
  <c r="P37" i="14"/>
  <c r="P36" i="14"/>
  <c r="P34" i="14"/>
  <c r="P35" i="14"/>
  <c r="P33" i="14"/>
  <c r="E62" i="15"/>
  <c r="F62" i="15" s="1"/>
  <c r="E63" i="15"/>
  <c r="F63" i="15" s="1"/>
  <c r="E64" i="15"/>
  <c r="F64" i="15" s="1"/>
  <c r="P64" i="15" l="1"/>
  <c r="P63" i="15"/>
  <c r="P62" i="15"/>
  <c r="E138" i="15" l="1"/>
  <c r="F138" i="15" s="1"/>
  <c r="E139" i="15"/>
  <c r="F139" i="15" s="1"/>
  <c r="E137" i="15"/>
  <c r="F137" i="15" s="1"/>
  <c r="E154" i="15"/>
  <c r="P154" i="15" s="1"/>
  <c r="T160" i="15"/>
  <c r="E133" i="15"/>
  <c r="F133" i="15" s="1"/>
  <c r="E112" i="15"/>
  <c r="P112" i="15" s="1"/>
  <c r="E113" i="15"/>
  <c r="P113" i="15" s="1"/>
  <c r="T159" i="13"/>
  <c r="S159" i="13"/>
  <c r="T141" i="13"/>
  <c r="S141" i="13"/>
  <c r="T111" i="13"/>
  <c r="S111" i="13"/>
  <c r="S69" i="13"/>
  <c r="T39" i="13"/>
  <c r="S39" i="13"/>
  <c r="T69" i="13"/>
  <c r="S78" i="15"/>
  <c r="S36" i="15"/>
  <c r="P138" i="15" l="1"/>
  <c r="P139" i="15"/>
  <c r="P137" i="15"/>
  <c r="F154" i="15"/>
  <c r="P133" i="15"/>
  <c r="F112" i="15"/>
  <c r="F113" i="15"/>
  <c r="E150" i="15" l="1"/>
  <c r="F150" i="15" s="1"/>
  <c r="E131" i="15"/>
  <c r="F131" i="15" s="1"/>
  <c r="E107" i="15"/>
  <c r="F107" i="15" s="1"/>
  <c r="E84" i="15"/>
  <c r="F84" i="15" s="1"/>
  <c r="E80" i="15"/>
  <c r="F80" i="15" s="1"/>
  <c r="E48" i="15"/>
  <c r="P48" i="15" s="1"/>
  <c r="E9" i="15"/>
  <c r="F9" i="15" s="1"/>
  <c r="E132" i="15"/>
  <c r="F132" i="15" s="1"/>
  <c r="E49" i="15"/>
  <c r="F49" i="15" s="1"/>
  <c r="E9" i="9"/>
  <c r="F9" i="9" s="1"/>
  <c r="E102" i="9"/>
  <c r="F102" i="9" s="1"/>
  <c r="P49" i="15" l="1"/>
  <c r="P107" i="15"/>
  <c r="P150" i="15"/>
  <c r="P131" i="15"/>
  <c r="P84" i="15"/>
  <c r="P80" i="15"/>
  <c r="F48" i="15"/>
  <c r="P9" i="15"/>
  <c r="P132" i="15"/>
  <c r="P9" i="9"/>
  <c r="P102" i="9"/>
  <c r="E89" i="15" l="1"/>
  <c r="F89" i="15" s="1"/>
  <c r="E152" i="15"/>
  <c r="F152" i="15" s="1"/>
  <c r="P89" i="15" l="1"/>
  <c r="P152" i="15"/>
  <c r="E90" i="15" l="1"/>
  <c r="E151" i="15"/>
  <c r="P151" i="15" s="1"/>
  <c r="F90" i="15" l="1"/>
  <c r="P90" i="15"/>
  <c r="F151" i="15"/>
  <c r="O158" i="14" l="1"/>
  <c r="N158" i="14"/>
  <c r="M158" i="14"/>
  <c r="L158" i="14"/>
  <c r="L129" i="15" l="1"/>
  <c r="L148" i="15"/>
  <c r="E8" i="13" l="1"/>
  <c r="E111" i="15" l="1"/>
  <c r="F111" i="15" s="1"/>
  <c r="E114" i="15"/>
  <c r="F114" i="15" s="1"/>
  <c r="E115" i="15"/>
  <c r="P115" i="15" s="1"/>
  <c r="E116" i="15"/>
  <c r="F116" i="15" s="1"/>
  <c r="E117" i="15"/>
  <c r="F117" i="15" s="1"/>
  <c r="E118" i="15"/>
  <c r="F118" i="15" s="1"/>
  <c r="E119" i="15"/>
  <c r="P119" i="15" s="1"/>
  <c r="E120" i="15"/>
  <c r="F120" i="15" s="1"/>
  <c r="E121" i="15"/>
  <c r="F121" i="15" s="1"/>
  <c r="E122" i="15"/>
  <c r="E123" i="15"/>
  <c r="F123" i="15" s="1"/>
  <c r="E124" i="15"/>
  <c r="F124" i="15" s="1"/>
  <c r="E125" i="15"/>
  <c r="F125" i="15" s="1"/>
  <c r="E126" i="15"/>
  <c r="P126" i="15" s="1"/>
  <c r="E86" i="15"/>
  <c r="F86" i="15" s="1"/>
  <c r="E87" i="15"/>
  <c r="F87" i="15" s="1"/>
  <c r="E88" i="15"/>
  <c r="F88" i="15" s="1"/>
  <c r="E92" i="15"/>
  <c r="P92" i="15" s="1"/>
  <c r="E52" i="15"/>
  <c r="P52" i="15" s="1"/>
  <c r="E53" i="15"/>
  <c r="F53" i="15" s="1"/>
  <c r="E54" i="15"/>
  <c r="F54" i="15" s="1"/>
  <c r="E55" i="15"/>
  <c r="F55" i="15" s="1"/>
  <c r="E56" i="15"/>
  <c r="P56" i="15" s="1"/>
  <c r="E57" i="15"/>
  <c r="F57" i="15" s="1"/>
  <c r="E58" i="15"/>
  <c r="F58" i="15" s="1"/>
  <c r="E59" i="15"/>
  <c r="F59" i="15" s="1"/>
  <c r="E60" i="15"/>
  <c r="P60" i="15" s="1"/>
  <c r="E61" i="15"/>
  <c r="F61" i="15" s="1"/>
  <c r="E65" i="15"/>
  <c r="F65" i="15" s="1"/>
  <c r="E66" i="15"/>
  <c r="P66" i="15" s="1"/>
  <c r="E67" i="15"/>
  <c r="F67" i="15" s="1"/>
  <c r="E68" i="15"/>
  <c r="F68" i="15" s="1"/>
  <c r="E14" i="15"/>
  <c r="F14" i="15" s="1"/>
  <c r="E15" i="15"/>
  <c r="F15" i="15" s="1"/>
  <c r="E16" i="15"/>
  <c r="P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P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P30" i="15" s="1"/>
  <c r="E31" i="15"/>
  <c r="F31" i="15" s="1"/>
  <c r="E32" i="15"/>
  <c r="F32" i="15" s="1"/>
  <c r="E33" i="15"/>
  <c r="F33" i="15" s="1"/>
  <c r="E34" i="15"/>
  <c r="F34" i="15" s="1"/>
  <c r="E134" i="15"/>
  <c r="P134" i="15" s="1"/>
  <c r="E135" i="15"/>
  <c r="F135" i="15" s="1"/>
  <c r="E136" i="15"/>
  <c r="P136" i="15" s="1"/>
  <c r="E141" i="15"/>
  <c r="F141" i="15" s="1"/>
  <c r="E142" i="15"/>
  <c r="E143" i="15"/>
  <c r="E144" i="15"/>
  <c r="E145" i="15"/>
  <c r="F145" i="15" s="1"/>
  <c r="E85" i="15"/>
  <c r="F85" i="15" s="1"/>
  <c r="O160" i="15"/>
  <c r="N160" i="15"/>
  <c r="M160" i="15"/>
  <c r="L160" i="15"/>
  <c r="E158" i="15"/>
  <c r="P158" i="15" s="1"/>
  <c r="E156" i="15"/>
  <c r="P156" i="15" s="1"/>
  <c r="E149" i="15"/>
  <c r="P149" i="15" s="1"/>
  <c r="O148" i="15"/>
  <c r="N148" i="15"/>
  <c r="M148" i="15"/>
  <c r="E146" i="15"/>
  <c r="E130" i="15"/>
  <c r="P130" i="15" s="1"/>
  <c r="O129" i="15"/>
  <c r="N129" i="15"/>
  <c r="M129" i="15"/>
  <c r="E127" i="15"/>
  <c r="P127" i="15" s="1"/>
  <c r="S129" i="15" s="1"/>
  <c r="E110" i="15"/>
  <c r="P110" i="15" s="1"/>
  <c r="E109" i="15"/>
  <c r="E108" i="15"/>
  <c r="P108" i="15" s="1"/>
  <c r="E105" i="15"/>
  <c r="P105" i="15" s="1"/>
  <c r="O94" i="15"/>
  <c r="N94" i="15"/>
  <c r="M94" i="15"/>
  <c r="L94" i="15"/>
  <c r="E83" i="15"/>
  <c r="F83" i="15" s="1"/>
  <c r="E82" i="15"/>
  <c r="F82" i="15" s="1"/>
  <c r="E81" i="15"/>
  <c r="F81" i="15" s="1"/>
  <c r="E79" i="15"/>
  <c r="P79" i="15" s="1"/>
  <c r="O78" i="15"/>
  <c r="N78" i="15"/>
  <c r="M78" i="15"/>
  <c r="L78" i="15"/>
  <c r="H78" i="15"/>
  <c r="E77" i="15"/>
  <c r="E76" i="15"/>
  <c r="P76" i="15" s="1"/>
  <c r="E75" i="15"/>
  <c r="F75" i="15" s="1"/>
  <c r="E74" i="15"/>
  <c r="P74" i="15" s="1"/>
  <c r="E73" i="15"/>
  <c r="F73" i="15" s="1"/>
  <c r="E72" i="15"/>
  <c r="P72" i="15" s="1"/>
  <c r="E71" i="15"/>
  <c r="F71" i="15" s="1"/>
  <c r="E70" i="15"/>
  <c r="E69" i="15"/>
  <c r="P69" i="15" s="1"/>
  <c r="E51" i="15"/>
  <c r="E50" i="15"/>
  <c r="P50" i="15" s="1"/>
  <c r="E46" i="15"/>
  <c r="P46" i="15" s="1"/>
  <c r="O36" i="15"/>
  <c r="N36" i="15"/>
  <c r="M36" i="15"/>
  <c r="L36" i="15"/>
  <c r="H36" i="15"/>
  <c r="E35" i="15"/>
  <c r="F35" i="15" s="1"/>
  <c r="E13" i="15"/>
  <c r="P13" i="15" s="1"/>
  <c r="E12" i="15"/>
  <c r="F12" i="15" s="1"/>
  <c r="E11" i="15"/>
  <c r="F11" i="15" s="1"/>
  <c r="E10" i="15"/>
  <c r="F10" i="15" s="1"/>
  <c r="E7" i="15"/>
  <c r="P7" i="15" s="1"/>
  <c r="I158" i="14"/>
  <c r="H158" i="14"/>
  <c r="E157" i="14"/>
  <c r="P157" i="14" s="1"/>
  <c r="E156" i="14"/>
  <c r="P156" i="14" s="1"/>
  <c r="E155" i="14"/>
  <c r="F155" i="14" s="1"/>
  <c r="E154" i="14"/>
  <c r="P154" i="14" s="1"/>
  <c r="E153" i="14"/>
  <c r="P153" i="14" s="1"/>
  <c r="E152" i="14"/>
  <c r="P152" i="14" s="1"/>
  <c r="E151" i="14"/>
  <c r="F151" i="14" s="1"/>
  <c r="E150" i="14"/>
  <c r="P150" i="14" s="1"/>
  <c r="E149" i="14"/>
  <c r="E148" i="14"/>
  <c r="P148" i="14" s="1"/>
  <c r="E146" i="14"/>
  <c r="F146" i="14" s="1"/>
  <c r="E145" i="14"/>
  <c r="E144" i="14"/>
  <c r="E143" i="14"/>
  <c r="E142" i="14"/>
  <c r="F142" i="14" s="1"/>
  <c r="O141" i="14"/>
  <c r="N141" i="14"/>
  <c r="M141" i="14"/>
  <c r="L141" i="14"/>
  <c r="I141" i="14"/>
  <c r="H141" i="14"/>
  <c r="E140" i="14"/>
  <c r="P140" i="14" s="1"/>
  <c r="E139" i="14"/>
  <c r="F139" i="14" s="1"/>
  <c r="E138" i="14"/>
  <c r="P138" i="14" s="1"/>
  <c r="E137" i="14"/>
  <c r="P137" i="14" s="1"/>
  <c r="E136" i="14"/>
  <c r="P136" i="14" s="1"/>
  <c r="E135" i="14"/>
  <c r="F135" i="14" s="1"/>
  <c r="E134" i="14"/>
  <c r="P134" i="14" s="1"/>
  <c r="E133" i="14"/>
  <c r="P133" i="14" s="1"/>
  <c r="E132" i="14"/>
  <c r="P132" i="14" s="1"/>
  <c r="E131" i="14"/>
  <c r="F131" i="14" s="1"/>
  <c r="E130" i="14"/>
  <c r="P130" i="14" s="1"/>
  <c r="E129" i="14"/>
  <c r="P129" i="14" s="1"/>
  <c r="E128" i="14"/>
  <c r="P128" i="14" s="1"/>
  <c r="E127" i="14"/>
  <c r="F127" i="14" s="1"/>
  <c r="E126" i="14"/>
  <c r="P126" i="14" s="1"/>
  <c r="E125" i="14"/>
  <c r="P125" i="14" s="1"/>
  <c r="E124" i="14"/>
  <c r="P124" i="14" s="1"/>
  <c r="E123" i="14"/>
  <c r="F123" i="14" s="1"/>
  <c r="E122" i="14"/>
  <c r="P122" i="14" s="1"/>
  <c r="E121" i="14"/>
  <c r="P121" i="14" s="1"/>
  <c r="E120" i="14"/>
  <c r="P120" i="14" s="1"/>
  <c r="E119" i="14"/>
  <c r="F119" i="14" s="1"/>
  <c r="E118" i="14"/>
  <c r="P118" i="14" s="1"/>
  <c r="E117" i="14"/>
  <c r="P117" i="14" s="1"/>
  <c r="E116" i="14"/>
  <c r="P116" i="14" s="1"/>
  <c r="E115" i="14"/>
  <c r="F115" i="14" s="1"/>
  <c r="E114" i="14"/>
  <c r="P114" i="14" s="1"/>
  <c r="E112" i="14"/>
  <c r="P112" i="14" s="1"/>
  <c r="O111" i="14"/>
  <c r="N111" i="14"/>
  <c r="M111" i="14"/>
  <c r="L111" i="14"/>
  <c r="I111" i="14"/>
  <c r="H111" i="14"/>
  <c r="E110" i="14"/>
  <c r="P110" i="14" s="1"/>
  <c r="E104" i="14"/>
  <c r="F104" i="14" s="1"/>
  <c r="E103" i="14"/>
  <c r="P103" i="14" s="1"/>
  <c r="E102" i="14"/>
  <c r="P102" i="14" s="1"/>
  <c r="E101" i="14"/>
  <c r="P101" i="14" s="1"/>
  <c r="E98" i="14"/>
  <c r="P98" i="14" s="1"/>
  <c r="E97" i="14"/>
  <c r="P97" i="14" s="1"/>
  <c r="E96" i="14"/>
  <c r="P96" i="14" s="1"/>
  <c r="E95" i="14"/>
  <c r="F95" i="14" s="1"/>
  <c r="E94" i="14"/>
  <c r="P94" i="14" s="1"/>
  <c r="E93" i="14"/>
  <c r="P93" i="14" s="1"/>
  <c r="E92" i="14"/>
  <c r="P92" i="14" s="1"/>
  <c r="E91" i="14"/>
  <c r="F91" i="14" s="1"/>
  <c r="E90" i="14"/>
  <c r="P90" i="14" s="1"/>
  <c r="E89" i="14"/>
  <c r="P89" i="14" s="1"/>
  <c r="E88" i="14"/>
  <c r="P88" i="14" s="1"/>
  <c r="E87" i="14"/>
  <c r="F87" i="14" s="1"/>
  <c r="E86" i="14"/>
  <c r="P86" i="14" s="1"/>
  <c r="E85" i="14"/>
  <c r="P85" i="14" s="1"/>
  <c r="E84" i="14"/>
  <c r="P84" i="14" s="1"/>
  <c r="E83" i="14"/>
  <c r="F83" i="14" s="1"/>
  <c r="E82" i="14"/>
  <c r="P82" i="14" s="1"/>
  <c r="E81" i="14"/>
  <c r="E80" i="14"/>
  <c r="P80" i="14" s="1"/>
  <c r="O69" i="14"/>
  <c r="N69" i="14"/>
  <c r="M69" i="14"/>
  <c r="L69" i="14"/>
  <c r="I69" i="14"/>
  <c r="H69" i="14"/>
  <c r="E68" i="14"/>
  <c r="F68" i="14" s="1"/>
  <c r="E67" i="14"/>
  <c r="F67" i="14" s="1"/>
  <c r="E66" i="14"/>
  <c r="P66" i="14" s="1"/>
  <c r="E65" i="14"/>
  <c r="P65" i="14" s="1"/>
  <c r="E64" i="14"/>
  <c r="F64" i="14" s="1"/>
  <c r="E63" i="14"/>
  <c r="F63" i="14" s="1"/>
  <c r="E62" i="14"/>
  <c r="P62" i="14" s="1"/>
  <c r="E61" i="14"/>
  <c r="P61" i="14" s="1"/>
  <c r="E60" i="14"/>
  <c r="F60" i="14" s="1"/>
  <c r="E59" i="14"/>
  <c r="F59" i="14" s="1"/>
  <c r="E58" i="14"/>
  <c r="P58" i="14" s="1"/>
  <c r="E57" i="14"/>
  <c r="P57" i="14" s="1"/>
  <c r="E56" i="14"/>
  <c r="F56" i="14" s="1"/>
  <c r="E55" i="14"/>
  <c r="F55" i="14" s="1"/>
  <c r="E54" i="14"/>
  <c r="P54" i="14" s="1"/>
  <c r="E53" i="14"/>
  <c r="P53" i="14" s="1"/>
  <c r="E52" i="14"/>
  <c r="F52" i="14" s="1"/>
  <c r="E51" i="14"/>
  <c r="F51" i="14" s="1"/>
  <c r="E50" i="14"/>
  <c r="P50" i="14" s="1"/>
  <c r="E49" i="14"/>
  <c r="P49" i="14" s="1"/>
  <c r="E48" i="14"/>
  <c r="F48" i="14" s="1"/>
  <c r="E47" i="14"/>
  <c r="F47" i="14" s="1"/>
  <c r="E46" i="14"/>
  <c r="P46" i="14" s="1"/>
  <c r="E45" i="14"/>
  <c r="P45" i="14" s="1"/>
  <c r="E44" i="14"/>
  <c r="F44" i="14" s="1"/>
  <c r="E43" i="14"/>
  <c r="F43" i="14" s="1"/>
  <c r="E42" i="14"/>
  <c r="P42" i="14" s="1"/>
  <c r="E41" i="14"/>
  <c r="P41" i="14" s="1"/>
  <c r="E40" i="14"/>
  <c r="F40" i="14" s="1"/>
  <c r="O39" i="14"/>
  <c r="N39" i="14"/>
  <c r="M39" i="14"/>
  <c r="L39" i="14"/>
  <c r="I39" i="14"/>
  <c r="H39" i="14"/>
  <c r="P38" i="14"/>
  <c r="E32" i="14"/>
  <c r="F32" i="14" s="1"/>
  <c r="E31" i="14"/>
  <c r="P31" i="14" s="1"/>
  <c r="E30" i="14"/>
  <c r="P30" i="14" s="1"/>
  <c r="E29" i="14"/>
  <c r="P29" i="14" s="1"/>
  <c r="E28" i="14"/>
  <c r="F28" i="14" s="1"/>
  <c r="E26" i="14"/>
  <c r="P26" i="14" s="1"/>
  <c r="E25" i="14"/>
  <c r="P25" i="14" s="1"/>
  <c r="E24" i="14"/>
  <c r="P24" i="14" s="1"/>
  <c r="E23" i="14"/>
  <c r="F23" i="14" s="1"/>
  <c r="E22" i="14"/>
  <c r="P22" i="14" s="1"/>
  <c r="E21" i="14"/>
  <c r="P21" i="14" s="1"/>
  <c r="E20" i="14"/>
  <c r="P20" i="14" s="1"/>
  <c r="E19" i="14"/>
  <c r="F19" i="14" s="1"/>
  <c r="E18" i="14"/>
  <c r="P18" i="14" s="1"/>
  <c r="E17" i="14"/>
  <c r="P17" i="14" s="1"/>
  <c r="E16" i="14"/>
  <c r="P16" i="14" s="1"/>
  <c r="E15" i="14"/>
  <c r="F15" i="14" s="1"/>
  <c r="E14" i="14"/>
  <c r="P14" i="14" s="1"/>
  <c r="E13" i="14"/>
  <c r="P13" i="14" s="1"/>
  <c r="E12" i="14"/>
  <c r="P12" i="14" s="1"/>
  <c r="E11" i="14"/>
  <c r="F11" i="14" s="1"/>
  <c r="E10" i="14"/>
  <c r="P10" i="14" s="1"/>
  <c r="E9" i="14"/>
  <c r="E8" i="14"/>
  <c r="P8" i="14" s="1"/>
  <c r="O69" i="13"/>
  <c r="N69" i="13"/>
  <c r="M69" i="13"/>
  <c r="L69" i="13"/>
  <c r="I69" i="13"/>
  <c r="H69" i="13"/>
  <c r="E68" i="13"/>
  <c r="P68" i="13" s="1"/>
  <c r="E67" i="13"/>
  <c r="F67" i="13" s="1"/>
  <c r="E66" i="13"/>
  <c r="P66" i="13" s="1"/>
  <c r="E65" i="13"/>
  <c r="P65" i="13" s="1"/>
  <c r="E64" i="13"/>
  <c r="P64" i="13" s="1"/>
  <c r="E63" i="13"/>
  <c r="F63" i="13" s="1"/>
  <c r="E62" i="13"/>
  <c r="P62" i="13" s="1"/>
  <c r="E61" i="13"/>
  <c r="P61" i="13" s="1"/>
  <c r="E60" i="13"/>
  <c r="P60" i="13" s="1"/>
  <c r="E59" i="13"/>
  <c r="F59" i="13" s="1"/>
  <c r="E58" i="13"/>
  <c r="P58" i="13" s="1"/>
  <c r="E57" i="13"/>
  <c r="P57" i="13" s="1"/>
  <c r="E56" i="13"/>
  <c r="P56" i="13" s="1"/>
  <c r="E55" i="13"/>
  <c r="F55" i="13" s="1"/>
  <c r="E54" i="13"/>
  <c r="P54" i="13" s="1"/>
  <c r="E53" i="13"/>
  <c r="P53" i="13" s="1"/>
  <c r="E52" i="13"/>
  <c r="P52" i="13" s="1"/>
  <c r="E51" i="13"/>
  <c r="F51" i="13" s="1"/>
  <c r="E50" i="13"/>
  <c r="P50" i="13" s="1"/>
  <c r="E49" i="13"/>
  <c r="P49" i="13" s="1"/>
  <c r="E48" i="13"/>
  <c r="P48" i="13" s="1"/>
  <c r="E47" i="13"/>
  <c r="F47" i="13" s="1"/>
  <c r="E46" i="13"/>
  <c r="P46" i="13" s="1"/>
  <c r="E45" i="13"/>
  <c r="P45" i="13" s="1"/>
  <c r="E44" i="13"/>
  <c r="P44" i="13" s="1"/>
  <c r="E43" i="13"/>
  <c r="F43" i="13" s="1"/>
  <c r="E42" i="13"/>
  <c r="P42" i="13" s="1"/>
  <c r="E41" i="13"/>
  <c r="P41" i="13" s="1"/>
  <c r="E40" i="13"/>
  <c r="P40" i="13" s="1"/>
  <c r="O39" i="13"/>
  <c r="N39" i="13"/>
  <c r="M39" i="13"/>
  <c r="L39" i="13"/>
  <c r="I39" i="13"/>
  <c r="H39" i="13"/>
  <c r="E38" i="13"/>
  <c r="P38" i="13" s="1"/>
  <c r="E32" i="13"/>
  <c r="F32" i="13" s="1"/>
  <c r="E31" i="13"/>
  <c r="P31" i="13" s="1"/>
  <c r="E30" i="13"/>
  <c r="P30" i="13" s="1"/>
  <c r="E29" i="13"/>
  <c r="P29" i="13" s="1"/>
  <c r="E28" i="13"/>
  <c r="F28" i="13" s="1"/>
  <c r="E26" i="13"/>
  <c r="P26" i="13" s="1"/>
  <c r="E25" i="13"/>
  <c r="P25" i="13" s="1"/>
  <c r="E24" i="13"/>
  <c r="P24" i="13" s="1"/>
  <c r="E23" i="13"/>
  <c r="F23" i="13" s="1"/>
  <c r="E22" i="13"/>
  <c r="P22" i="13" s="1"/>
  <c r="E21" i="13"/>
  <c r="P21" i="13" s="1"/>
  <c r="E20" i="13"/>
  <c r="P20" i="13" s="1"/>
  <c r="E19" i="13"/>
  <c r="F19" i="13" s="1"/>
  <c r="E18" i="13"/>
  <c r="P18" i="13" s="1"/>
  <c r="E17" i="13"/>
  <c r="P17" i="13" s="1"/>
  <c r="E16" i="13"/>
  <c r="P16" i="13" s="1"/>
  <c r="E15" i="13"/>
  <c r="F15" i="13" s="1"/>
  <c r="E14" i="13"/>
  <c r="P14" i="13" s="1"/>
  <c r="E13" i="13"/>
  <c r="P13" i="13" s="1"/>
  <c r="E12" i="13"/>
  <c r="P12" i="13" s="1"/>
  <c r="E11" i="13"/>
  <c r="F11" i="13" s="1"/>
  <c r="E10" i="13"/>
  <c r="P10" i="13" s="1"/>
  <c r="E9" i="13"/>
  <c r="P8" i="13"/>
  <c r="E144" i="13"/>
  <c r="F144" i="13" s="1"/>
  <c r="E145" i="13"/>
  <c r="E146" i="13"/>
  <c r="F146" i="13" s="1"/>
  <c r="E148" i="13"/>
  <c r="F148" i="13" s="1"/>
  <c r="E149" i="13"/>
  <c r="F149" i="13" s="1"/>
  <c r="E150" i="13"/>
  <c r="P150" i="13" s="1"/>
  <c r="E151" i="13"/>
  <c r="F151" i="13" s="1"/>
  <c r="E152" i="13"/>
  <c r="F152" i="13" s="1"/>
  <c r="E153" i="13"/>
  <c r="F153" i="13" s="1"/>
  <c r="E154" i="13"/>
  <c r="P154" i="13" s="1"/>
  <c r="E155" i="13"/>
  <c r="F155" i="13" s="1"/>
  <c r="E156" i="13"/>
  <c r="F156" i="13" s="1"/>
  <c r="E157" i="13"/>
  <c r="F157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P120" i="13" s="1"/>
  <c r="E121" i="13"/>
  <c r="F121" i="13" s="1"/>
  <c r="E122" i="13"/>
  <c r="P122" i="13" s="1"/>
  <c r="E123" i="13"/>
  <c r="F123" i="13" s="1"/>
  <c r="E124" i="13"/>
  <c r="F124" i="13" s="1"/>
  <c r="E125" i="13"/>
  <c r="P125" i="13" s="1"/>
  <c r="E126" i="13"/>
  <c r="P126" i="13" s="1"/>
  <c r="E127" i="13"/>
  <c r="F127" i="13" s="1"/>
  <c r="E128" i="13"/>
  <c r="P128" i="13" s="1"/>
  <c r="E129" i="13"/>
  <c r="F129" i="13" s="1"/>
  <c r="E130" i="13"/>
  <c r="P130" i="13" s="1"/>
  <c r="E131" i="13"/>
  <c r="F131" i="13" s="1"/>
  <c r="E132" i="13"/>
  <c r="F132" i="13" s="1"/>
  <c r="E86" i="13"/>
  <c r="P86" i="13" s="1"/>
  <c r="E87" i="13"/>
  <c r="P87" i="13" s="1"/>
  <c r="E88" i="13"/>
  <c r="P88" i="13" s="1"/>
  <c r="E89" i="13"/>
  <c r="P89" i="13" s="1"/>
  <c r="E90" i="13"/>
  <c r="F90" i="13" s="1"/>
  <c r="E91" i="13"/>
  <c r="P91" i="13" s="1"/>
  <c r="E92" i="13"/>
  <c r="F92" i="13" s="1"/>
  <c r="E93" i="13"/>
  <c r="P93" i="13" s="1"/>
  <c r="E94" i="13"/>
  <c r="P94" i="13" s="1"/>
  <c r="E95" i="13"/>
  <c r="F95" i="13" s="1"/>
  <c r="E96" i="13"/>
  <c r="F96" i="13" s="1"/>
  <c r="O159" i="13"/>
  <c r="N159" i="13"/>
  <c r="M159" i="13"/>
  <c r="L159" i="13"/>
  <c r="E158" i="13"/>
  <c r="F158" i="13" s="1"/>
  <c r="E143" i="13"/>
  <c r="F143" i="13" s="1"/>
  <c r="E142" i="13"/>
  <c r="F142" i="13" s="1"/>
  <c r="O141" i="13"/>
  <c r="N141" i="13"/>
  <c r="M141" i="13"/>
  <c r="L141" i="13"/>
  <c r="E140" i="13"/>
  <c r="F140" i="13" s="1"/>
  <c r="E139" i="13"/>
  <c r="F139" i="13" s="1"/>
  <c r="E138" i="13"/>
  <c r="P138" i="13" s="1"/>
  <c r="E137" i="13"/>
  <c r="P137" i="13" s="1"/>
  <c r="E136" i="13"/>
  <c r="F136" i="13" s="1"/>
  <c r="E135" i="13"/>
  <c r="F135" i="13" s="1"/>
  <c r="E134" i="13"/>
  <c r="P134" i="13" s="1"/>
  <c r="E133" i="13"/>
  <c r="P133" i="13" s="1"/>
  <c r="E114" i="13"/>
  <c r="E113" i="13"/>
  <c r="F113" i="13" s="1"/>
  <c r="E112" i="13"/>
  <c r="P112" i="13" s="1"/>
  <c r="O111" i="13"/>
  <c r="N111" i="13"/>
  <c r="M111" i="13"/>
  <c r="L111" i="13"/>
  <c r="H111" i="13"/>
  <c r="E110" i="13"/>
  <c r="F110" i="13" s="1"/>
  <c r="E104" i="13"/>
  <c r="E103" i="13"/>
  <c r="P103" i="13" s="1"/>
  <c r="E102" i="13"/>
  <c r="F102" i="13" s="1"/>
  <c r="E101" i="13"/>
  <c r="P101" i="13" s="1"/>
  <c r="E100" i="13"/>
  <c r="F100" i="13" s="1"/>
  <c r="E98" i="13"/>
  <c r="P98" i="13" s="1"/>
  <c r="E97" i="13"/>
  <c r="P97" i="13" s="1"/>
  <c r="E85" i="13"/>
  <c r="P85" i="13" s="1"/>
  <c r="E84" i="13"/>
  <c r="P84" i="13" s="1"/>
  <c r="E83" i="13"/>
  <c r="E82" i="13"/>
  <c r="P82" i="13" s="1"/>
  <c r="E81" i="13"/>
  <c r="P81" i="13" s="1"/>
  <c r="E80" i="13"/>
  <c r="P80" i="13" s="1"/>
  <c r="P145" i="14" l="1"/>
  <c r="F145" i="14"/>
  <c r="P145" i="13"/>
  <c r="F145" i="13"/>
  <c r="P143" i="14"/>
  <c r="F143" i="14"/>
  <c r="P144" i="14"/>
  <c r="F144" i="14"/>
  <c r="P149" i="14"/>
  <c r="F149" i="14"/>
  <c r="S94" i="15"/>
  <c r="P104" i="14"/>
  <c r="P52" i="14"/>
  <c r="F96" i="14"/>
  <c r="F157" i="14"/>
  <c r="F136" i="14"/>
  <c r="F80" i="14"/>
  <c r="P119" i="14"/>
  <c r="F150" i="14"/>
  <c r="P68" i="14"/>
  <c r="P87" i="14"/>
  <c r="F94" i="14"/>
  <c r="F134" i="14"/>
  <c r="E111" i="14"/>
  <c r="P83" i="14"/>
  <c r="F90" i="14"/>
  <c r="F92" i="14"/>
  <c r="P100" i="14"/>
  <c r="F126" i="14"/>
  <c r="F128" i="14"/>
  <c r="P40" i="14"/>
  <c r="P56" i="14"/>
  <c r="P44" i="14"/>
  <c r="P60" i="14"/>
  <c r="F86" i="14"/>
  <c r="F88" i="14"/>
  <c r="P95" i="14"/>
  <c r="F103" i="14"/>
  <c r="F118" i="14"/>
  <c r="F120" i="14"/>
  <c r="P135" i="14"/>
  <c r="P48" i="14"/>
  <c r="P64" i="14"/>
  <c r="F82" i="14"/>
  <c r="F84" i="14"/>
  <c r="P91" i="14"/>
  <c r="F98" i="14"/>
  <c r="F101" i="14"/>
  <c r="F112" i="14"/>
  <c r="P127" i="14"/>
  <c r="F154" i="14"/>
  <c r="F8" i="14"/>
  <c r="F10" i="14"/>
  <c r="F12" i="14"/>
  <c r="F14" i="14"/>
  <c r="F16" i="14"/>
  <c r="F18" i="14"/>
  <c r="F20" i="14"/>
  <c r="F22" i="14"/>
  <c r="F24" i="14"/>
  <c r="F26" i="14"/>
  <c r="F29" i="14"/>
  <c r="F31" i="14"/>
  <c r="P43" i="14"/>
  <c r="P47" i="14"/>
  <c r="P51" i="14"/>
  <c r="P55" i="14"/>
  <c r="P59" i="14"/>
  <c r="P63" i="14"/>
  <c r="P67" i="14"/>
  <c r="F114" i="14"/>
  <c r="F116" i="14"/>
  <c r="P123" i="14"/>
  <c r="F130" i="14"/>
  <c r="F132" i="14"/>
  <c r="P139" i="14"/>
  <c r="F148" i="14"/>
  <c r="F152" i="14"/>
  <c r="F156" i="14"/>
  <c r="E39" i="14"/>
  <c r="P11" i="14"/>
  <c r="P15" i="14"/>
  <c r="P19" i="14"/>
  <c r="P23" i="14"/>
  <c r="P28" i="14"/>
  <c r="P32" i="14"/>
  <c r="F42" i="14"/>
  <c r="F46" i="14"/>
  <c r="F50" i="14"/>
  <c r="F54" i="14"/>
  <c r="F58" i="14"/>
  <c r="F62" i="14"/>
  <c r="F66" i="14"/>
  <c r="E141" i="14"/>
  <c r="P115" i="14"/>
  <c r="F122" i="14"/>
  <c r="F124" i="14"/>
  <c r="P131" i="14"/>
  <c r="F138" i="14"/>
  <c r="F140" i="14"/>
  <c r="P142" i="14"/>
  <c r="P146" i="14"/>
  <c r="P151" i="14"/>
  <c r="P155" i="14"/>
  <c r="F92" i="15"/>
  <c r="H94" i="15" s="1"/>
  <c r="F156" i="15"/>
  <c r="F158" i="15"/>
  <c r="F146" i="15"/>
  <c r="P146" i="15"/>
  <c r="S148" i="15" s="1"/>
  <c r="P143" i="15"/>
  <c r="F143" i="15"/>
  <c r="P142" i="15"/>
  <c r="F142" i="15"/>
  <c r="P144" i="15"/>
  <c r="F144" i="15"/>
  <c r="P122" i="15"/>
  <c r="F122" i="15"/>
  <c r="P82" i="15"/>
  <c r="P117" i="15"/>
  <c r="P124" i="15"/>
  <c r="P120" i="15"/>
  <c r="F115" i="15"/>
  <c r="P59" i="15"/>
  <c r="F126" i="15"/>
  <c r="F119" i="15"/>
  <c r="P125" i="15"/>
  <c r="P121" i="15"/>
  <c r="P118" i="15"/>
  <c r="P114" i="15"/>
  <c r="P88" i="15"/>
  <c r="P11" i="13"/>
  <c r="P28" i="13"/>
  <c r="E39" i="13"/>
  <c r="P15" i="13"/>
  <c r="P32" i="13"/>
  <c r="P111" i="15"/>
  <c r="P123" i="15"/>
  <c r="P116" i="15"/>
  <c r="P86" i="15"/>
  <c r="P87" i="15"/>
  <c r="F16" i="15"/>
  <c r="F72" i="15"/>
  <c r="P65" i="15"/>
  <c r="P55" i="15"/>
  <c r="F23" i="15"/>
  <c r="P68" i="15"/>
  <c r="F66" i="15"/>
  <c r="F60" i="15"/>
  <c r="P58" i="15"/>
  <c r="F56" i="15"/>
  <c r="P54" i="15"/>
  <c r="F52" i="15"/>
  <c r="P20" i="15"/>
  <c r="P67" i="15"/>
  <c r="P61" i="15"/>
  <c r="P57" i="15"/>
  <c r="P53" i="15"/>
  <c r="F30" i="15"/>
  <c r="P34" i="15"/>
  <c r="P28" i="15"/>
  <c r="P31" i="15"/>
  <c r="P17" i="15"/>
  <c r="P27" i="15"/>
  <c r="P21" i="15"/>
  <c r="P24" i="15"/>
  <c r="F134" i="15"/>
  <c r="P32" i="15"/>
  <c r="P25" i="15"/>
  <c r="P22" i="15"/>
  <c r="P18" i="15"/>
  <c r="P14" i="15"/>
  <c r="P33" i="15"/>
  <c r="P29" i="15"/>
  <c r="P26" i="15"/>
  <c r="P19" i="15"/>
  <c r="P15" i="15"/>
  <c r="F136" i="15"/>
  <c r="P145" i="15"/>
  <c r="P141" i="15"/>
  <c r="P135" i="15"/>
  <c r="P85" i="15"/>
  <c r="F74" i="15"/>
  <c r="P75" i="15"/>
  <c r="P11" i="15"/>
  <c r="E148" i="15"/>
  <c r="P71" i="15"/>
  <c r="F79" i="15"/>
  <c r="F50" i="15"/>
  <c r="F69" i="15"/>
  <c r="F76" i="15"/>
  <c r="F108" i="15"/>
  <c r="F110" i="15"/>
  <c r="F127" i="15"/>
  <c r="H129" i="15" s="1"/>
  <c r="P35" i="15"/>
  <c r="E78" i="15"/>
  <c r="E160" i="15"/>
  <c r="P83" i="15"/>
  <c r="E36" i="15"/>
  <c r="P10" i="15"/>
  <c r="F7" i="15"/>
  <c r="P12" i="15"/>
  <c r="E94" i="15"/>
  <c r="P81" i="15"/>
  <c r="E129" i="15"/>
  <c r="R160" i="15"/>
  <c r="P109" i="15"/>
  <c r="F109" i="15"/>
  <c r="F13" i="15"/>
  <c r="I36" i="15" s="1"/>
  <c r="P51" i="15"/>
  <c r="F51" i="15"/>
  <c r="P70" i="15"/>
  <c r="F70" i="15"/>
  <c r="P73" i="15"/>
  <c r="P77" i="15"/>
  <c r="F77" i="15"/>
  <c r="H148" i="15"/>
  <c r="F149" i="15"/>
  <c r="F130" i="15"/>
  <c r="F46" i="15"/>
  <c r="F105" i="15"/>
  <c r="F9" i="14"/>
  <c r="F13" i="14"/>
  <c r="F17" i="14"/>
  <c r="F21" i="14"/>
  <c r="F25" i="14"/>
  <c r="F30" i="14"/>
  <c r="F41" i="14"/>
  <c r="F45" i="14"/>
  <c r="F49" i="14"/>
  <c r="F53" i="14"/>
  <c r="F57" i="14"/>
  <c r="F61" i="14"/>
  <c r="F65" i="14"/>
  <c r="F81" i="14"/>
  <c r="F85" i="14"/>
  <c r="F89" i="14"/>
  <c r="F93" i="14"/>
  <c r="F97" i="14"/>
  <c r="F102" i="14"/>
  <c r="F110" i="14"/>
  <c r="F113" i="14"/>
  <c r="F117" i="14"/>
  <c r="F121" i="14"/>
  <c r="F125" i="14"/>
  <c r="F129" i="14"/>
  <c r="F133" i="14"/>
  <c r="F137" i="14"/>
  <c r="F153" i="14"/>
  <c r="E69" i="14"/>
  <c r="P9" i="14"/>
  <c r="P81" i="14"/>
  <c r="P113" i="14"/>
  <c r="E158" i="14"/>
  <c r="P19" i="13"/>
  <c r="F56" i="13"/>
  <c r="P23" i="13"/>
  <c r="F40" i="13"/>
  <c r="P47" i="13"/>
  <c r="F54" i="13"/>
  <c r="P63" i="13"/>
  <c r="P43" i="13"/>
  <c r="F50" i="13"/>
  <c r="F52" i="13"/>
  <c r="P59" i="13"/>
  <c r="F66" i="13"/>
  <c r="F68" i="13"/>
  <c r="F8" i="13"/>
  <c r="F10" i="13"/>
  <c r="F12" i="13"/>
  <c r="F14" i="13"/>
  <c r="F16" i="13"/>
  <c r="F18" i="13"/>
  <c r="F20" i="13"/>
  <c r="F22" i="13"/>
  <c r="F24" i="13"/>
  <c r="F26" i="13"/>
  <c r="F29" i="13"/>
  <c r="F31" i="13"/>
  <c r="F46" i="13"/>
  <c r="F48" i="13"/>
  <c r="P55" i="13"/>
  <c r="F62" i="13"/>
  <c r="F64" i="13"/>
  <c r="F42" i="13"/>
  <c r="F44" i="13"/>
  <c r="P51" i="13"/>
  <c r="F58" i="13"/>
  <c r="F60" i="13"/>
  <c r="P67" i="13"/>
  <c r="F9" i="13"/>
  <c r="F13" i="13"/>
  <c r="F17" i="13"/>
  <c r="F21" i="13"/>
  <c r="F25" i="13"/>
  <c r="F30" i="13"/>
  <c r="F38" i="13"/>
  <c r="F41" i="13"/>
  <c r="F45" i="13"/>
  <c r="F49" i="13"/>
  <c r="F53" i="13"/>
  <c r="F57" i="13"/>
  <c r="F61" i="13"/>
  <c r="F65" i="13"/>
  <c r="E69" i="13"/>
  <c r="P9" i="13"/>
  <c r="F150" i="13"/>
  <c r="F120" i="13"/>
  <c r="F154" i="13"/>
  <c r="P156" i="13"/>
  <c r="P148" i="13"/>
  <c r="F130" i="13"/>
  <c r="F125" i="13"/>
  <c r="P155" i="13"/>
  <c r="P151" i="13"/>
  <c r="P146" i="13"/>
  <c r="F126" i="13"/>
  <c r="P152" i="13"/>
  <c r="F128" i="13"/>
  <c r="P157" i="13"/>
  <c r="P153" i="13"/>
  <c r="P149" i="13"/>
  <c r="P144" i="13"/>
  <c r="F122" i="13"/>
  <c r="P118" i="13"/>
  <c r="P117" i="13"/>
  <c r="P129" i="13"/>
  <c r="P121" i="13"/>
  <c r="P136" i="13"/>
  <c r="P132" i="13"/>
  <c r="P124" i="13"/>
  <c r="P116" i="13"/>
  <c r="P135" i="13"/>
  <c r="P131" i="13"/>
  <c r="P127" i="13"/>
  <c r="P123" i="13"/>
  <c r="P119" i="13"/>
  <c r="P115" i="13"/>
  <c r="P96" i="13"/>
  <c r="F138" i="13"/>
  <c r="F137" i="13"/>
  <c r="F101" i="13"/>
  <c r="F94" i="13"/>
  <c r="F89" i="13"/>
  <c r="P92" i="13"/>
  <c r="F103" i="13"/>
  <c r="F93" i="13"/>
  <c r="F88" i="13"/>
  <c r="P90" i="13"/>
  <c r="F97" i="13"/>
  <c r="F98" i="13"/>
  <c r="F91" i="13"/>
  <c r="F87" i="13"/>
  <c r="F112" i="13"/>
  <c r="P102" i="13"/>
  <c r="P110" i="13"/>
  <c r="P140" i="13"/>
  <c r="E159" i="13"/>
  <c r="F82" i="13"/>
  <c r="F84" i="13"/>
  <c r="P139" i="13"/>
  <c r="F81" i="13"/>
  <c r="F86" i="13"/>
  <c r="H159" i="13"/>
  <c r="P142" i="13"/>
  <c r="F85" i="13"/>
  <c r="P113" i="13"/>
  <c r="F134" i="13"/>
  <c r="P100" i="13"/>
  <c r="E141" i="13"/>
  <c r="F104" i="13"/>
  <c r="P104" i="13"/>
  <c r="F133" i="13"/>
  <c r="F83" i="13"/>
  <c r="P83" i="13"/>
  <c r="P143" i="13"/>
  <c r="P158" i="13"/>
  <c r="F80" i="13"/>
  <c r="P95" i="13"/>
  <c r="E111" i="13"/>
  <c r="F114" i="13"/>
  <c r="P114" i="13"/>
  <c r="E229" i="9"/>
  <c r="F229" i="9" s="1"/>
  <c r="E230" i="9"/>
  <c r="P230" i="9" s="1"/>
  <c r="O236" i="9"/>
  <c r="N236" i="9"/>
  <c r="M236" i="9"/>
  <c r="L236" i="9"/>
  <c r="E235" i="9"/>
  <c r="P235" i="9" s="1"/>
  <c r="E234" i="9"/>
  <c r="P234" i="9" s="1"/>
  <c r="E233" i="9"/>
  <c r="F233" i="9" s="1"/>
  <c r="E232" i="9"/>
  <c r="F232" i="9" s="1"/>
  <c r="E231" i="9"/>
  <c r="P231" i="9" s="1"/>
  <c r="E228" i="9"/>
  <c r="P228" i="9" s="1"/>
  <c r="E227" i="9"/>
  <c r="F227" i="9" s="1"/>
  <c r="O226" i="9"/>
  <c r="N226" i="9"/>
  <c r="M226" i="9"/>
  <c r="L226" i="9"/>
  <c r="E223" i="9"/>
  <c r="P223" i="9" s="1"/>
  <c r="E222" i="9"/>
  <c r="P222" i="9" s="1"/>
  <c r="E221" i="9"/>
  <c r="F221" i="9" s="1"/>
  <c r="E220" i="9"/>
  <c r="F220" i="9" s="1"/>
  <c r="E219" i="9"/>
  <c r="P219" i="9" s="1"/>
  <c r="E218" i="9"/>
  <c r="P218" i="9" s="1"/>
  <c r="E217" i="9"/>
  <c r="F217" i="9" s="1"/>
  <c r="E216" i="9"/>
  <c r="P216" i="9" s="1"/>
  <c r="E215" i="9"/>
  <c r="P215" i="9" s="1"/>
  <c r="E214" i="9"/>
  <c r="P214" i="9" s="1"/>
  <c r="E213" i="9"/>
  <c r="F213" i="9" s="1"/>
  <c r="O212" i="9"/>
  <c r="N212" i="9"/>
  <c r="M212" i="9"/>
  <c r="L212" i="9"/>
  <c r="E209" i="9"/>
  <c r="P209" i="9" s="1"/>
  <c r="E206" i="9"/>
  <c r="F206" i="9" s="1"/>
  <c r="E203" i="9"/>
  <c r="P203" i="9" s="1"/>
  <c r="E200" i="9"/>
  <c r="P200" i="9" s="1"/>
  <c r="E198" i="9"/>
  <c r="P198" i="9" s="1"/>
  <c r="E197" i="9"/>
  <c r="F197" i="9" s="1"/>
  <c r="E195" i="9"/>
  <c r="P195" i="9" s="1"/>
  <c r="E194" i="9"/>
  <c r="P194" i="9" s="1"/>
  <c r="E193" i="9"/>
  <c r="F193" i="9" s="1"/>
  <c r="E192" i="9"/>
  <c r="F192" i="9" s="1"/>
  <c r="E191" i="9"/>
  <c r="P191" i="9" s="1"/>
  <c r="E190" i="9"/>
  <c r="P190" i="9" s="1"/>
  <c r="E189" i="9"/>
  <c r="F189" i="9" s="1"/>
  <c r="E188" i="9"/>
  <c r="F188" i="9" s="1"/>
  <c r="E187" i="9"/>
  <c r="P187" i="9" s="1"/>
  <c r="E186" i="9"/>
  <c r="P186" i="9" s="1"/>
  <c r="E185" i="9"/>
  <c r="F185" i="9" s="1"/>
  <c r="E184" i="9"/>
  <c r="F184" i="9" s="1"/>
  <c r="E183" i="9"/>
  <c r="P183" i="9" s="1"/>
  <c r="O182" i="9"/>
  <c r="N182" i="9"/>
  <c r="M182" i="9"/>
  <c r="L182" i="9"/>
  <c r="H182" i="9"/>
  <c r="E181" i="9"/>
  <c r="F181" i="9" s="1"/>
  <c r="E180" i="9"/>
  <c r="P180" i="9" s="1"/>
  <c r="E179" i="9"/>
  <c r="P179" i="9" s="1"/>
  <c r="E177" i="9"/>
  <c r="P177" i="9" s="1"/>
  <c r="E176" i="9"/>
  <c r="P176" i="9" s="1"/>
  <c r="E175" i="9"/>
  <c r="P175" i="9" s="1"/>
  <c r="E174" i="9"/>
  <c r="P174" i="9" s="1"/>
  <c r="E173" i="9"/>
  <c r="F173" i="9" s="1"/>
  <c r="E172" i="9"/>
  <c r="P172" i="9" s="1"/>
  <c r="E171" i="9"/>
  <c r="P171" i="9" s="1"/>
  <c r="E170" i="9"/>
  <c r="P170" i="9" s="1"/>
  <c r="E169" i="9"/>
  <c r="F169" i="9" s="1"/>
  <c r="E168" i="9"/>
  <c r="P168" i="9" s="1"/>
  <c r="E167" i="9"/>
  <c r="P167" i="9" s="1"/>
  <c r="E166" i="9"/>
  <c r="P166" i="9" s="1"/>
  <c r="E165" i="9"/>
  <c r="P165" i="9" s="1"/>
  <c r="E164" i="9"/>
  <c r="P164" i="9" s="1"/>
  <c r="E163" i="9"/>
  <c r="P163" i="9" s="1"/>
  <c r="E162" i="9"/>
  <c r="P162" i="9" s="1"/>
  <c r="E161" i="9"/>
  <c r="P161" i="9" s="1"/>
  <c r="E160" i="9"/>
  <c r="P160" i="9" s="1"/>
  <c r="E159" i="9"/>
  <c r="P159" i="9" s="1"/>
  <c r="E157" i="9"/>
  <c r="P157" i="9" s="1"/>
  <c r="E8" i="9"/>
  <c r="O64" i="9"/>
  <c r="N64" i="9"/>
  <c r="M64" i="9"/>
  <c r="L64" i="9"/>
  <c r="E61" i="9"/>
  <c r="P61" i="9" s="1"/>
  <c r="E58" i="9"/>
  <c r="F58" i="9" s="1"/>
  <c r="E55" i="9"/>
  <c r="P55" i="9" s="1"/>
  <c r="E52" i="9"/>
  <c r="P52" i="9" s="1"/>
  <c r="E50" i="9"/>
  <c r="P50" i="9" s="1"/>
  <c r="E49" i="9"/>
  <c r="F49" i="9" s="1"/>
  <c r="E47" i="9"/>
  <c r="P47" i="9" s="1"/>
  <c r="E46" i="9"/>
  <c r="P46" i="9" s="1"/>
  <c r="E45" i="9"/>
  <c r="P45" i="9" s="1"/>
  <c r="E44" i="9"/>
  <c r="F44" i="9" s="1"/>
  <c r="E43" i="9"/>
  <c r="P43" i="9" s="1"/>
  <c r="E42" i="9"/>
  <c r="P42" i="9" s="1"/>
  <c r="E41" i="9"/>
  <c r="P41" i="9" s="1"/>
  <c r="E40" i="9"/>
  <c r="F40" i="9" s="1"/>
  <c r="E39" i="9"/>
  <c r="P39" i="9" s="1"/>
  <c r="E38" i="9"/>
  <c r="P38" i="9" s="1"/>
  <c r="E37" i="9"/>
  <c r="P37" i="9" s="1"/>
  <c r="E36" i="9"/>
  <c r="F36" i="9" s="1"/>
  <c r="E35" i="9"/>
  <c r="P35" i="9" s="1"/>
  <c r="O34" i="9"/>
  <c r="N34" i="9"/>
  <c r="M34" i="9"/>
  <c r="L34" i="9"/>
  <c r="H34" i="9"/>
  <c r="E33" i="9"/>
  <c r="F33" i="9" s="1"/>
  <c r="E32" i="9"/>
  <c r="P32" i="9" s="1"/>
  <c r="E31" i="9"/>
  <c r="P31" i="9" s="1"/>
  <c r="E29" i="9"/>
  <c r="F29" i="9" s="1"/>
  <c r="E28" i="9"/>
  <c r="P28" i="9" s="1"/>
  <c r="E27" i="9"/>
  <c r="P27" i="9" s="1"/>
  <c r="E26" i="9"/>
  <c r="P26" i="9" s="1"/>
  <c r="E25" i="9"/>
  <c r="P25" i="9" s="1"/>
  <c r="E24" i="9"/>
  <c r="F24" i="9" s="1"/>
  <c r="E23" i="9"/>
  <c r="P23" i="9" s="1"/>
  <c r="E22" i="9"/>
  <c r="P22" i="9" s="1"/>
  <c r="E21" i="9"/>
  <c r="P21" i="9" s="1"/>
  <c r="E20" i="9"/>
  <c r="P20" i="9" s="1"/>
  <c r="E19" i="9"/>
  <c r="P19" i="9" s="1"/>
  <c r="E18" i="9"/>
  <c r="P18" i="9" s="1"/>
  <c r="E17" i="9"/>
  <c r="P17" i="9" s="1"/>
  <c r="E16" i="9"/>
  <c r="P16" i="9" s="1"/>
  <c r="E15" i="9"/>
  <c r="P15" i="9" s="1"/>
  <c r="E14" i="9"/>
  <c r="E13" i="9"/>
  <c r="F13" i="9" s="1"/>
  <c r="E12" i="9"/>
  <c r="P12" i="9" s="1"/>
  <c r="E11" i="9"/>
  <c r="P11" i="9" s="1"/>
  <c r="H100" i="9"/>
  <c r="E142" i="9"/>
  <c r="E134" i="9"/>
  <c r="F134" i="9" s="1"/>
  <c r="E135" i="9"/>
  <c r="F135" i="9" s="1"/>
  <c r="E136" i="9"/>
  <c r="F136" i="9" s="1"/>
  <c r="E137" i="9"/>
  <c r="P137" i="9" s="1"/>
  <c r="E138" i="9"/>
  <c r="F138" i="9" s="1"/>
  <c r="E139" i="9"/>
  <c r="F139" i="9" s="1"/>
  <c r="E140" i="9"/>
  <c r="P140" i="9" s="1"/>
  <c r="E141" i="9"/>
  <c r="P141" i="9" s="1"/>
  <c r="E132" i="9"/>
  <c r="F132" i="9" s="1"/>
  <c r="E133" i="9"/>
  <c r="P133" i="9" s="1"/>
  <c r="E101" i="9"/>
  <c r="P101" i="9" s="1"/>
  <c r="T94" i="15" l="1"/>
  <c r="P94" i="15"/>
  <c r="R111" i="13"/>
  <c r="R39" i="13"/>
  <c r="R69" i="13"/>
  <c r="R141" i="13"/>
  <c r="R159" i="13"/>
  <c r="I163" i="14"/>
  <c r="R94" i="15"/>
  <c r="R148" i="15"/>
  <c r="T148" i="15"/>
  <c r="T78" i="15"/>
  <c r="S160" i="15"/>
  <c r="R78" i="15"/>
  <c r="H160" i="15"/>
  <c r="T36" i="15"/>
  <c r="R36" i="15"/>
  <c r="R129" i="15"/>
  <c r="G36" i="15"/>
  <c r="T129" i="15"/>
  <c r="P14" i="9"/>
  <c r="F14" i="9"/>
  <c r="F142" i="9"/>
  <c r="P142" i="9"/>
  <c r="P189" i="9"/>
  <c r="P141" i="14"/>
  <c r="K97" i="15"/>
  <c r="P111" i="14"/>
  <c r="P39" i="14"/>
  <c r="P158" i="14"/>
  <c r="P69" i="14"/>
  <c r="F141" i="14"/>
  <c r="M162" i="14" s="1"/>
  <c r="G39" i="14"/>
  <c r="F159" i="9"/>
  <c r="F209" i="9"/>
  <c r="F218" i="9"/>
  <c r="G158" i="14"/>
  <c r="I73" i="14"/>
  <c r="F216" i="9"/>
  <c r="I162" i="14"/>
  <c r="J162" i="14" s="1"/>
  <c r="F168" i="9"/>
  <c r="K161" i="14"/>
  <c r="I78" i="15"/>
  <c r="K163" i="15"/>
  <c r="P39" i="13"/>
  <c r="I73" i="13"/>
  <c r="G94" i="15"/>
  <c r="I94" i="15"/>
  <c r="F94" i="15"/>
  <c r="M98" i="15" s="1"/>
  <c r="I160" i="15"/>
  <c r="K98" i="15"/>
  <c r="I129" i="15"/>
  <c r="P148" i="15"/>
  <c r="P160" i="15"/>
  <c r="K164" i="15"/>
  <c r="I148" i="15"/>
  <c r="I98" i="15"/>
  <c r="K165" i="15"/>
  <c r="P129" i="15"/>
  <c r="K39" i="15"/>
  <c r="K40" i="15" s="1"/>
  <c r="P36" i="15"/>
  <c r="G129" i="15"/>
  <c r="F129" i="15"/>
  <c r="M163" i="15" s="1"/>
  <c r="I163" i="15"/>
  <c r="I165" i="15"/>
  <c r="G160" i="15"/>
  <c r="F160" i="15"/>
  <c r="M165" i="15" s="1"/>
  <c r="P78" i="15"/>
  <c r="I39" i="15"/>
  <c r="F36" i="15"/>
  <c r="M39" i="15" s="1"/>
  <c r="I97" i="15"/>
  <c r="G78" i="15"/>
  <c r="F78" i="15"/>
  <c r="M97" i="15" s="1"/>
  <c r="F148" i="15"/>
  <c r="M164" i="15" s="1"/>
  <c r="I164" i="15"/>
  <c r="G148" i="15"/>
  <c r="K163" i="14"/>
  <c r="F111" i="14"/>
  <c r="M161" i="14" s="1"/>
  <c r="I161" i="14"/>
  <c r="K72" i="14"/>
  <c r="F39" i="14"/>
  <c r="M72" i="14" s="1"/>
  <c r="I72" i="14"/>
  <c r="F158" i="14"/>
  <c r="M163" i="14" s="1"/>
  <c r="F69" i="14"/>
  <c r="M73" i="14" s="1"/>
  <c r="K73" i="14"/>
  <c r="G111" i="14"/>
  <c r="G141" i="14"/>
  <c r="G69" i="14"/>
  <c r="K162" i="14"/>
  <c r="P69" i="13"/>
  <c r="G39" i="13"/>
  <c r="K72" i="13"/>
  <c r="G69" i="13"/>
  <c r="F69" i="13"/>
  <c r="M73" i="13" s="1"/>
  <c r="K73" i="13"/>
  <c r="F39" i="13"/>
  <c r="M72" i="13" s="1"/>
  <c r="I72" i="13"/>
  <c r="K164" i="13"/>
  <c r="I159" i="13"/>
  <c r="G141" i="13"/>
  <c r="K162" i="13"/>
  <c r="H141" i="13"/>
  <c r="I111" i="13"/>
  <c r="P141" i="13"/>
  <c r="P111" i="13"/>
  <c r="P159" i="13"/>
  <c r="I164" i="13"/>
  <c r="G159" i="13"/>
  <c r="F159" i="13"/>
  <c r="M164" i="13" s="1"/>
  <c r="K163" i="13"/>
  <c r="F111" i="13"/>
  <c r="M162" i="13" s="1"/>
  <c r="I162" i="13"/>
  <c r="G111" i="13"/>
  <c r="I141" i="13"/>
  <c r="I163" i="13"/>
  <c r="F141" i="13"/>
  <c r="M163" i="13" s="1"/>
  <c r="P193" i="9"/>
  <c r="F214" i="9"/>
  <c r="P185" i="9"/>
  <c r="F191" i="9"/>
  <c r="P220" i="9"/>
  <c r="P233" i="9"/>
  <c r="F235" i="9"/>
  <c r="F164" i="9"/>
  <c r="F171" i="9"/>
  <c r="P173" i="9"/>
  <c r="F198" i="9"/>
  <c r="F203" i="9"/>
  <c r="F223" i="9"/>
  <c r="F175" i="9"/>
  <c r="P169" i="9"/>
  <c r="P181" i="9"/>
  <c r="F195" i="9"/>
  <c r="F222" i="9"/>
  <c r="F161" i="9"/>
  <c r="F163" i="9"/>
  <c r="F172" i="9"/>
  <c r="F177" i="9"/>
  <c r="F180" i="9"/>
  <c r="F160" i="9"/>
  <c r="F165" i="9"/>
  <c r="F167" i="9"/>
  <c r="F176" i="9"/>
  <c r="P213" i="9"/>
  <c r="P217" i="9"/>
  <c r="P221" i="9"/>
  <c r="P227" i="9"/>
  <c r="P232" i="9"/>
  <c r="P184" i="9"/>
  <c r="P188" i="9"/>
  <c r="P192" i="9"/>
  <c r="P197" i="9"/>
  <c r="P206" i="9"/>
  <c r="F183" i="9"/>
  <c r="F187" i="9"/>
  <c r="F230" i="9"/>
  <c r="P229" i="9"/>
  <c r="F231" i="9"/>
  <c r="F228" i="9"/>
  <c r="F234" i="9"/>
  <c r="E236" i="9"/>
  <c r="F157" i="9"/>
  <c r="F162" i="9"/>
  <c r="F166" i="9"/>
  <c r="F170" i="9"/>
  <c r="F174" i="9"/>
  <c r="F179" i="9"/>
  <c r="E182" i="9"/>
  <c r="F186" i="9"/>
  <c r="F190" i="9"/>
  <c r="F194" i="9"/>
  <c r="F200" i="9"/>
  <c r="F215" i="9"/>
  <c r="F219" i="9"/>
  <c r="E212" i="9"/>
  <c r="E226" i="9"/>
  <c r="P29" i="9"/>
  <c r="P36" i="9"/>
  <c r="F35" i="9"/>
  <c r="F37" i="9"/>
  <c r="F11" i="9"/>
  <c r="F17" i="9"/>
  <c r="P24" i="9"/>
  <c r="F43" i="9"/>
  <c r="F45" i="9"/>
  <c r="P58" i="9"/>
  <c r="F12" i="9"/>
  <c r="F25" i="9"/>
  <c r="P44" i="9"/>
  <c r="F20" i="9"/>
  <c r="F28" i="9"/>
  <c r="F39" i="9"/>
  <c r="F41" i="9"/>
  <c r="P49" i="9"/>
  <c r="F55" i="9"/>
  <c r="F61" i="9"/>
  <c r="P13" i="9"/>
  <c r="F19" i="9"/>
  <c r="F27" i="9"/>
  <c r="P40" i="9"/>
  <c r="F47" i="9"/>
  <c r="F50" i="9"/>
  <c r="F16" i="9"/>
  <c r="F21" i="9"/>
  <c r="F23" i="9"/>
  <c r="P33" i="9"/>
  <c r="F15" i="9"/>
  <c r="F32" i="9"/>
  <c r="P8" i="9"/>
  <c r="F8" i="9"/>
  <c r="F18" i="9"/>
  <c r="F22" i="9"/>
  <c r="F26" i="9"/>
  <c r="F31" i="9"/>
  <c r="E34" i="9"/>
  <c r="F38" i="9"/>
  <c r="F42" i="9"/>
  <c r="F46" i="9"/>
  <c r="F52" i="9"/>
  <c r="E64" i="9"/>
  <c r="F137" i="9"/>
  <c r="I145" i="9" s="1"/>
  <c r="P136" i="9"/>
  <c r="P135" i="9"/>
  <c r="F140" i="9"/>
  <c r="P132" i="9"/>
  <c r="P134" i="9"/>
  <c r="F141" i="9"/>
  <c r="H145" i="9"/>
  <c r="E145" i="9"/>
  <c r="P139" i="9"/>
  <c r="P138" i="9"/>
  <c r="F133" i="9"/>
  <c r="I150" i="9" s="1"/>
  <c r="E116" i="9"/>
  <c r="P116" i="9" s="1"/>
  <c r="L162" i="14" l="1"/>
  <c r="I226" i="9"/>
  <c r="H226" i="9"/>
  <c r="J163" i="14"/>
  <c r="I212" i="9"/>
  <c r="L73" i="14"/>
  <c r="I241" i="9"/>
  <c r="M74" i="14"/>
  <c r="J73" i="13"/>
  <c r="J73" i="14"/>
  <c r="H236" i="9"/>
  <c r="K242" i="9"/>
  <c r="F212" i="9"/>
  <c r="M240" i="9" s="1"/>
  <c r="I182" i="9"/>
  <c r="I242" i="9"/>
  <c r="P236" i="9"/>
  <c r="P226" i="9"/>
  <c r="L163" i="15"/>
  <c r="J98" i="15"/>
  <c r="L98" i="15"/>
  <c r="L165" i="15"/>
  <c r="J165" i="15"/>
  <c r="L164" i="15"/>
  <c r="J97" i="15"/>
  <c r="I99" i="15"/>
  <c r="M99" i="15"/>
  <c r="M40" i="15"/>
  <c r="L40" i="15" s="1"/>
  <c r="K99" i="15"/>
  <c r="L97" i="15"/>
  <c r="J163" i="15"/>
  <c r="I166" i="15"/>
  <c r="J164" i="15"/>
  <c r="I40" i="15"/>
  <c r="J39" i="15"/>
  <c r="M166" i="15"/>
  <c r="K166" i="15"/>
  <c r="L39" i="15"/>
  <c r="I164" i="14"/>
  <c r="J161" i="14"/>
  <c r="J72" i="14"/>
  <c r="I74" i="14"/>
  <c r="M164" i="14"/>
  <c r="L161" i="14"/>
  <c r="L163" i="14"/>
  <c r="K164" i="14"/>
  <c r="K74" i="14"/>
  <c r="L72" i="14"/>
  <c r="M74" i="13"/>
  <c r="L73" i="13"/>
  <c r="I74" i="13"/>
  <c r="J72" i="13"/>
  <c r="K74" i="13"/>
  <c r="L72" i="13"/>
  <c r="L164" i="13"/>
  <c r="L162" i="13"/>
  <c r="J164" i="13"/>
  <c r="L163" i="13"/>
  <c r="K165" i="13"/>
  <c r="I165" i="13"/>
  <c r="J162" i="13"/>
  <c r="J163" i="13"/>
  <c r="M165" i="13"/>
  <c r="K241" i="9"/>
  <c r="I240" i="9"/>
  <c r="P182" i="9"/>
  <c r="P64" i="9"/>
  <c r="P212" i="9"/>
  <c r="H212" i="9"/>
  <c r="I34" i="9"/>
  <c r="K240" i="9"/>
  <c r="K239" i="9"/>
  <c r="F236" i="9"/>
  <c r="M242" i="9" s="1"/>
  <c r="I236" i="9"/>
  <c r="G236" i="9"/>
  <c r="F226" i="9"/>
  <c r="M241" i="9" s="1"/>
  <c r="G182" i="9"/>
  <c r="F182" i="9"/>
  <c r="M239" i="9" s="1"/>
  <c r="I239" i="9"/>
  <c r="G212" i="9"/>
  <c r="G226" i="9"/>
  <c r="I68" i="9"/>
  <c r="P34" i="9"/>
  <c r="H64" i="9"/>
  <c r="I64" i="9"/>
  <c r="K68" i="9"/>
  <c r="K67" i="9"/>
  <c r="G145" i="9"/>
  <c r="G64" i="9"/>
  <c r="F64" i="9"/>
  <c r="M68" i="9" s="1"/>
  <c r="G34" i="9"/>
  <c r="F34" i="9"/>
  <c r="M67" i="9" s="1"/>
  <c r="I67" i="9"/>
  <c r="K150" i="9"/>
  <c r="F145" i="9"/>
  <c r="M150" i="9" s="1"/>
  <c r="F116" i="9"/>
  <c r="E128" i="9"/>
  <c r="E125" i="9"/>
  <c r="E122" i="9"/>
  <c r="E119" i="9"/>
  <c r="E104" i="9"/>
  <c r="P104" i="9" s="1"/>
  <c r="E105" i="9"/>
  <c r="P105" i="9" s="1"/>
  <c r="E106" i="9"/>
  <c r="P106" i="9" s="1"/>
  <c r="E107" i="9"/>
  <c r="P107" i="9" s="1"/>
  <c r="E108" i="9"/>
  <c r="F108" i="9" s="1"/>
  <c r="E109" i="9"/>
  <c r="F109" i="9" s="1"/>
  <c r="E110" i="9"/>
  <c r="F110" i="9" s="1"/>
  <c r="E111" i="9"/>
  <c r="F111" i="9" s="1"/>
  <c r="E112" i="9"/>
  <c r="P112" i="9" s="1"/>
  <c r="E113" i="9"/>
  <c r="P113" i="9" s="1"/>
  <c r="E114" i="9"/>
  <c r="P114" i="9" s="1"/>
  <c r="E117" i="9"/>
  <c r="P117" i="9" s="1"/>
  <c r="E103" i="9"/>
  <c r="P103" i="9" s="1"/>
  <c r="E75" i="9"/>
  <c r="P75" i="9" s="1"/>
  <c r="E80" i="9"/>
  <c r="F80" i="9" s="1"/>
  <c r="E88" i="9"/>
  <c r="P88" i="9" s="1"/>
  <c r="E89" i="9"/>
  <c r="P89" i="9" s="1"/>
  <c r="E90" i="9"/>
  <c r="P90" i="9" s="1"/>
  <c r="E91" i="9"/>
  <c r="P91" i="9" s="1"/>
  <c r="E92" i="9"/>
  <c r="P92" i="9" s="1"/>
  <c r="E93" i="9"/>
  <c r="P93" i="9" s="1"/>
  <c r="E94" i="9"/>
  <c r="P94" i="9" s="1"/>
  <c r="E95" i="9"/>
  <c r="P95" i="9" s="1"/>
  <c r="E97" i="9"/>
  <c r="P97" i="9" s="1"/>
  <c r="E98" i="9"/>
  <c r="P98" i="9" s="1"/>
  <c r="E99" i="9"/>
  <c r="P99" i="9" s="1"/>
  <c r="E84" i="9"/>
  <c r="P84" i="9" s="1"/>
  <c r="E85" i="9"/>
  <c r="F85" i="9" s="1"/>
  <c r="E86" i="9"/>
  <c r="F86" i="9" s="1"/>
  <c r="E87" i="9"/>
  <c r="F87" i="9" s="1"/>
  <c r="E78" i="9"/>
  <c r="P78" i="9" s="1"/>
  <c r="E79" i="9"/>
  <c r="P79" i="9" s="1"/>
  <c r="E81" i="9"/>
  <c r="P81" i="9" s="1"/>
  <c r="E82" i="9"/>
  <c r="P82" i="9" s="1"/>
  <c r="E83" i="9"/>
  <c r="P83" i="9" s="1"/>
  <c r="E77" i="9"/>
  <c r="P77" i="9" s="1"/>
  <c r="L242" i="9" l="1"/>
  <c r="J74" i="14"/>
  <c r="L74" i="14"/>
  <c r="L241" i="9"/>
  <c r="L68" i="9"/>
  <c r="J240" i="9"/>
  <c r="K243" i="9"/>
  <c r="L240" i="9"/>
  <c r="L164" i="14"/>
  <c r="L74" i="13"/>
  <c r="L99" i="15"/>
  <c r="L166" i="15"/>
  <c r="J99" i="15"/>
  <c r="J40" i="15"/>
  <c r="J166" i="15"/>
  <c r="J164" i="14"/>
  <c r="J74" i="13"/>
  <c r="J165" i="13"/>
  <c r="L165" i="13"/>
  <c r="I243" i="9"/>
  <c r="M243" i="9"/>
  <c r="J241" i="9"/>
  <c r="J242" i="9"/>
  <c r="J239" i="9"/>
  <c r="L239" i="9"/>
  <c r="K69" i="9"/>
  <c r="L67" i="9"/>
  <c r="F128" i="9"/>
  <c r="P128" i="9"/>
  <c r="F119" i="9"/>
  <c r="P119" i="9"/>
  <c r="F125" i="9"/>
  <c r="P125" i="9"/>
  <c r="F122" i="9"/>
  <c r="P122" i="9"/>
  <c r="I69" i="9"/>
  <c r="J67" i="9"/>
  <c r="M69" i="9"/>
  <c r="J68" i="9"/>
  <c r="E131" i="9"/>
  <c r="F117" i="9"/>
  <c r="F105" i="9"/>
  <c r="F112" i="9"/>
  <c r="F104" i="9"/>
  <c r="P108" i="9"/>
  <c r="F103" i="9"/>
  <c r="F113" i="9"/>
  <c r="F106" i="9"/>
  <c r="P110" i="9"/>
  <c r="P109" i="9"/>
  <c r="F101" i="9"/>
  <c r="F114" i="9"/>
  <c r="F107" i="9"/>
  <c r="P111" i="9"/>
  <c r="P80" i="9"/>
  <c r="P86" i="9"/>
  <c r="P85" i="9"/>
  <c r="F84" i="9"/>
  <c r="P87" i="9"/>
  <c r="L69" i="9" l="1"/>
  <c r="H131" i="9"/>
  <c r="L243" i="9"/>
  <c r="J243" i="9"/>
  <c r="K149" i="9"/>
  <c r="I131" i="9"/>
  <c r="F131" i="9"/>
  <c r="M149" i="9" s="1"/>
  <c r="G131" i="9"/>
  <c r="I149" i="9"/>
  <c r="J69" i="9"/>
  <c r="F94" i="9"/>
  <c r="F92" i="9" l="1"/>
  <c r="F91" i="9"/>
  <c r="F75" i="9" l="1"/>
  <c r="O145" i="9" l="1"/>
  <c r="M145" i="9"/>
  <c r="N145" i="9"/>
  <c r="L145" i="9"/>
  <c r="P145" i="9" l="1"/>
  <c r="M131" i="9" l="1"/>
  <c r="N131" i="9"/>
  <c r="L131" i="9"/>
  <c r="P131" i="9" l="1"/>
  <c r="F98" i="9" l="1"/>
  <c r="F97" i="9"/>
  <c r="F78" i="9"/>
  <c r="F79" i="9"/>
  <c r="F81" i="9"/>
  <c r="F93" i="9"/>
  <c r="F95" i="9"/>
  <c r="O100" i="9"/>
  <c r="N100" i="9"/>
  <c r="L100" i="9"/>
  <c r="M100" i="9"/>
  <c r="F90" i="9"/>
  <c r="F89" i="9"/>
  <c r="F82" i="9"/>
  <c r="F83" i="9"/>
  <c r="F88" i="9"/>
  <c r="F99" i="9"/>
  <c r="K148" i="9" l="1"/>
  <c r="K151" i="9" s="1"/>
  <c r="G100" i="9"/>
  <c r="F77" i="9"/>
  <c r="E100" i="9"/>
  <c r="P100" i="9"/>
  <c r="O131" i="9"/>
  <c r="I100" i="9" l="1"/>
  <c r="I148" i="9"/>
  <c r="F100" i="9"/>
  <c r="M148" i="9" s="1"/>
  <c r="L149" i="9"/>
  <c r="J148" i="9" l="1"/>
  <c r="I151" i="9"/>
  <c r="J149" i="9"/>
  <c r="M151" i="9" l="1"/>
  <c r="L148" i="9"/>
  <c r="L150" i="9"/>
  <c r="J150" i="9"/>
  <c r="L151" i="9" l="1"/>
  <c r="J151" i="9"/>
</calcChain>
</file>

<file path=xl/sharedStrings.xml><?xml version="1.0" encoding="utf-8"?>
<sst xmlns="http://schemas.openxmlformats.org/spreadsheetml/2006/main" count="2692" uniqueCount="316">
  <si>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</si>
  <si>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</si>
  <si>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</si>
  <si>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</si>
  <si>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</si>
  <si>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</si>
  <si>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</si>
  <si>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</si>
  <si>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</si>
  <si>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</si>
  <si>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</si>
  <si>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</si>
  <si>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</si>
  <si>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</si>
  <si>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</si>
  <si>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</si>
  <si>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</si>
  <si>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</si>
  <si>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</si>
  <si>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</si>
  <si>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</si>
  <si>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</si>
  <si>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</si>
  <si>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</si>
  <si>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</si>
  <si>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</si>
  <si>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</si>
  <si>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ITP ストラテジ</t>
    <phoneticPr fontId="4"/>
  </si>
  <si>
    <t>ITP テクノロジー</t>
    <phoneticPr fontId="4"/>
  </si>
  <si>
    <t>ITP マネジメント</t>
    <phoneticPr fontId="4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</si>
  <si>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</si>
  <si>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</si>
  <si>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</si>
  <si>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</si>
  <si>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</si>
  <si>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</si>
  <si>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</si>
  <si>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</si>
  <si>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</si>
  <si>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単位</t>
    <rPh sb="0" eb="2">
      <t>タンイ</t>
    </rPh>
    <phoneticPr fontId="4"/>
  </si>
  <si>
    <t>ITP 総合</t>
    <rPh sb="4" eb="6">
      <t>ソウゴウ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</si>
  <si>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</si>
  <si>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</si>
  <si>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</si>
  <si>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</si>
  <si>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</si>
  <si>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</si>
  <si>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</si>
  <si>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</si>
  <si>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</si>
  <si>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FE テクノロジー</t>
    <phoneticPr fontId="1"/>
  </si>
  <si>
    <t>FE ストラテジ</t>
    <phoneticPr fontId="1"/>
  </si>
  <si>
    <t>FE マネジメント</t>
    <phoneticPr fontId="1"/>
  </si>
  <si>
    <t>FE 総合</t>
    <rPh sb="3" eb="5">
      <t>ソウゴウ</t>
    </rPh>
    <phoneticPr fontId="4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</si>
  <si>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</si>
  <si>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</si>
  <si>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</si>
  <si>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</si>
  <si>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</si>
  <si>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</si>
  <si>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言語知識①（N3)</t>
    <rPh sb="0" eb="2">
      <t>ゲンゴ</t>
    </rPh>
    <rPh sb="2" eb="4">
      <t>チシキ</t>
    </rPh>
    <phoneticPr fontId="1"/>
  </si>
  <si>
    <t>言語知識②（N3)</t>
  </si>
  <si>
    <t>言語知識③(N3)</t>
  </si>
  <si>
    <t>言語知識④（N3)</t>
  </si>
  <si>
    <t>聴解・読解①（N3)</t>
    <rPh sb="0" eb="2">
      <t>チョウカイ</t>
    </rPh>
    <rPh sb="3" eb="5">
      <t>ドッカイ</t>
    </rPh>
    <phoneticPr fontId="1"/>
  </si>
  <si>
    <t>聴解・読解②（N3)</t>
    <rPh sb="0" eb="2">
      <t>チョウカイ</t>
    </rPh>
    <rPh sb="3" eb="5">
      <t>ドッカイ</t>
    </rPh>
    <phoneticPr fontId="1"/>
  </si>
  <si>
    <t>聴解・読解③（N3)</t>
    <rPh sb="0" eb="2">
      <t>チョウカイ</t>
    </rPh>
    <rPh sb="3" eb="5">
      <t>ドッカイ</t>
    </rPh>
    <phoneticPr fontId="1"/>
  </si>
  <si>
    <t>聴解・読解④（N3)</t>
    <rPh sb="0" eb="2">
      <t>チョウカイ</t>
    </rPh>
    <rPh sb="3" eb="5">
      <t>ドッカイ</t>
    </rPh>
    <phoneticPr fontId="1"/>
  </si>
  <si>
    <t>日本語資格対策①（中級）</t>
  </si>
  <si>
    <t>日本語資格対策②（中級）</t>
  </si>
  <si>
    <t>日本語資格対策③（中級）</t>
  </si>
  <si>
    <t>日本語資格対策④（中級）</t>
  </si>
  <si>
    <t>情報概論①</t>
    <rPh sb="0" eb="2">
      <t>ジョウホウ</t>
    </rPh>
    <rPh sb="2" eb="4">
      <t>ガイロン</t>
    </rPh>
    <phoneticPr fontId="1"/>
  </si>
  <si>
    <t>情報概論②</t>
    <rPh sb="0" eb="2">
      <t>ジョウホウ</t>
    </rPh>
    <rPh sb="2" eb="4">
      <t>ガイロン</t>
    </rPh>
    <phoneticPr fontId="1"/>
  </si>
  <si>
    <t>情報概論③</t>
    <rPh sb="0" eb="2">
      <t>ジョウホウ</t>
    </rPh>
    <rPh sb="2" eb="4">
      <t>ガイロン</t>
    </rPh>
    <phoneticPr fontId="1"/>
  </si>
  <si>
    <t>情報概論④</t>
    <rPh sb="0" eb="2">
      <t>ジョウホウ</t>
    </rPh>
    <rPh sb="2" eb="4">
      <t>ガイロン</t>
    </rPh>
    <phoneticPr fontId="1"/>
  </si>
  <si>
    <t>アルゴリズム</t>
  </si>
  <si>
    <t>漢字①</t>
    <rPh sb="0" eb="2">
      <t>カンジ</t>
    </rPh>
    <phoneticPr fontId="1"/>
  </si>
  <si>
    <t>漢字②</t>
    <rPh sb="0" eb="2">
      <t>カンジ</t>
    </rPh>
    <phoneticPr fontId="1"/>
  </si>
  <si>
    <t>漢字③</t>
    <rPh sb="0" eb="2">
      <t>カンジ</t>
    </rPh>
    <phoneticPr fontId="1"/>
  </si>
  <si>
    <t>漢字④</t>
    <rPh sb="0" eb="2">
      <t>カンジ</t>
    </rPh>
    <phoneticPr fontId="1"/>
  </si>
  <si>
    <t>情報検定対策①</t>
  </si>
  <si>
    <t>言語知識①（N2)</t>
    <rPh sb="0" eb="2">
      <t>ゲンゴ</t>
    </rPh>
    <rPh sb="2" eb="4">
      <t>チシキ</t>
    </rPh>
    <phoneticPr fontId="1"/>
  </si>
  <si>
    <t>言語知識②（N2)</t>
  </si>
  <si>
    <t>言語知識③(N2)</t>
  </si>
  <si>
    <t>言語知識④（N2)</t>
  </si>
  <si>
    <t>聴解・読解①（N2)</t>
    <rPh sb="0" eb="2">
      <t>チョウカイ</t>
    </rPh>
    <rPh sb="3" eb="5">
      <t>ドッカイ</t>
    </rPh>
    <phoneticPr fontId="1"/>
  </si>
  <si>
    <t>聴解・読解②（N2)</t>
    <rPh sb="0" eb="2">
      <t>チョウカイ</t>
    </rPh>
    <rPh sb="3" eb="5">
      <t>ドッカイ</t>
    </rPh>
    <phoneticPr fontId="1"/>
  </si>
  <si>
    <t>聴解・読解③（N2)</t>
    <rPh sb="0" eb="2">
      <t>チョウカイ</t>
    </rPh>
    <rPh sb="3" eb="5">
      <t>ドッカイ</t>
    </rPh>
    <phoneticPr fontId="1"/>
  </si>
  <si>
    <t>聴解・読解④（N2)</t>
    <rPh sb="0" eb="2">
      <t>チョウカイ</t>
    </rPh>
    <rPh sb="3" eb="5">
      <t>ドッカイ</t>
    </rPh>
    <phoneticPr fontId="1"/>
  </si>
  <si>
    <t>日本語資格対策①（中上級）</t>
    <rPh sb="10" eb="11">
      <t>ジョウ</t>
    </rPh>
    <phoneticPr fontId="1"/>
  </si>
  <si>
    <t>日本語資格対策②（中上級）</t>
  </si>
  <si>
    <t>日本語資格対策③（中上級）</t>
  </si>
  <si>
    <t>日本語資格対策④（中上級）</t>
  </si>
  <si>
    <t>ＣＡＤ①</t>
  </si>
  <si>
    <t>ＣＡＤ②</t>
  </si>
  <si>
    <t>ＣＡＤ③</t>
  </si>
  <si>
    <t>ＣＡＤ④</t>
  </si>
  <si>
    <t>情報検定対策②</t>
  </si>
  <si>
    <t>情報検定対策③</t>
  </si>
  <si>
    <t>情報検定対策④</t>
  </si>
  <si>
    <t>キャリアプラン①</t>
    <phoneticPr fontId="1"/>
  </si>
  <si>
    <t>日本語資格対策①（上級）</t>
    <rPh sb="9" eb="10">
      <t>ジョウ</t>
    </rPh>
    <phoneticPr fontId="1"/>
  </si>
  <si>
    <t>ＬＩＮＵＸ基礎</t>
    <rPh sb="5" eb="7">
      <t>キソ</t>
    </rPh>
    <phoneticPr fontId="1"/>
  </si>
  <si>
    <t>Ｗｅｂアルバム制作</t>
    <rPh sb="7" eb="9">
      <t>セイサク</t>
    </rPh>
    <phoneticPr fontId="1"/>
  </si>
  <si>
    <t>卒業制作</t>
    <rPh sb="0" eb="2">
      <t>ソツギョウ</t>
    </rPh>
    <rPh sb="2" eb="4">
      <t>セイサク</t>
    </rPh>
    <phoneticPr fontId="1"/>
  </si>
  <si>
    <t>プログラミング②（ＪａｖａＳｃｒｉｐｔ）</t>
  </si>
  <si>
    <t>プログラミング③（ＪａｖａＳｃｒｉｐｔ）</t>
  </si>
  <si>
    <t>プログラミング④（ＪａｖａＳｃｒｉｐｔ）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</si>
  <si>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</si>
  <si>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</si>
  <si>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</si>
  <si>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</si>
  <si>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</si>
  <si>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</si>
  <si>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</si>
  <si>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選択から２単位以上</t>
    <rPh sb="0" eb="2">
      <t>センタク</t>
    </rPh>
    <rPh sb="5" eb="7">
      <t>タンイ</t>
    </rPh>
    <rPh sb="7" eb="9">
      <t>イジョウ</t>
    </rPh>
    <phoneticPr fontId="1"/>
  </si>
  <si>
    <t>JAVA</t>
    <phoneticPr fontId="1"/>
  </si>
  <si>
    <t>HTS</t>
    <phoneticPr fontId="1"/>
  </si>
  <si>
    <t>AP テクノロジー</t>
    <phoneticPr fontId="1"/>
  </si>
  <si>
    <t>AP ストラテジ</t>
    <phoneticPr fontId="1"/>
  </si>
  <si>
    <t>AP マネジメント</t>
    <phoneticPr fontId="1"/>
  </si>
  <si>
    <t>AP 総合</t>
    <rPh sb="3" eb="5">
      <t>ソウゴウ</t>
    </rPh>
    <phoneticPr fontId="4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</si>
  <si>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</si>
  <si>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高度 テクノロジー</t>
    <rPh sb="0" eb="2">
      <t>コウド</t>
    </rPh>
    <phoneticPr fontId="1"/>
  </si>
  <si>
    <t>高度 ストラテジ</t>
    <phoneticPr fontId="1"/>
  </si>
  <si>
    <t>高度 マネジメント</t>
    <phoneticPr fontId="1"/>
  </si>
  <si>
    <t>高度 総合</t>
    <rPh sb="3" eb="5">
      <t>ソウゴウ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</si>
  <si>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</si>
  <si>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</si>
  <si>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</si>
  <si>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キャリアプラン①</t>
  </si>
  <si>
    <t>プログラミングⅠ①</t>
  </si>
  <si>
    <t>プログラミングⅠ②</t>
  </si>
  <si>
    <t>プログラミングⅠ③</t>
  </si>
  <si>
    <t>プログラミングⅠ④</t>
  </si>
  <si>
    <t>日本語資格対策②（上級）</t>
  </si>
  <si>
    <t>日本語資格対策③（上級）</t>
  </si>
  <si>
    <t>日本語資格対策④（上級）</t>
  </si>
  <si>
    <t>ビジネスマナー</t>
  </si>
  <si>
    <t>ＩＴＰ①</t>
  </si>
  <si>
    <t>ＩＴＰ②</t>
  </si>
  <si>
    <t>ＩＴＰ③</t>
  </si>
  <si>
    <t>ＩＴＰ④</t>
  </si>
  <si>
    <t>データベース演習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</si>
  <si>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</si>
  <si>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プログラミング①（ＪａｖａＳｃｒｉｐｔ）</t>
  </si>
  <si>
    <t>ＪａｖａＳｃｒｉｐｔ演習</t>
  </si>
  <si>
    <t>ＰＨＰ①</t>
  </si>
  <si>
    <t>ＰＨＰ②</t>
  </si>
  <si>
    <t>○</t>
    <phoneticPr fontId="1"/>
  </si>
  <si>
    <t>○</t>
    <phoneticPr fontId="1"/>
  </si>
  <si>
    <t>モチベーションマネージメント</t>
    <phoneticPr fontId="1"/>
  </si>
  <si>
    <t>ITP テクノロジー</t>
  </si>
  <si>
    <t>ITP ストラテジ</t>
  </si>
  <si>
    <t>ITP マネジメント</t>
  </si>
  <si>
    <t>アスリート養成</t>
    <phoneticPr fontId="1"/>
  </si>
  <si>
    <t>RPA実習</t>
    <rPh sb="3" eb="5">
      <t>ジッシュウ</t>
    </rPh>
    <phoneticPr fontId="1"/>
  </si>
  <si>
    <t>Webデザイン実習</t>
    <phoneticPr fontId="1"/>
  </si>
  <si>
    <t>スポーツ心理</t>
    <phoneticPr fontId="1"/>
  </si>
  <si>
    <t>ＪａｖａＳｃｒｉｐｔ①</t>
    <phoneticPr fontId="1"/>
  </si>
  <si>
    <t>ＪａｖａＳｃｒｉｐｔ②</t>
    <phoneticPr fontId="1"/>
  </si>
  <si>
    <t>ＪａｖａＳｃｒｉｐｔ③</t>
    <phoneticPr fontId="1"/>
  </si>
  <si>
    <t>ＪａｖａＳｃｒｉｐｔ④</t>
    <phoneticPr fontId="1"/>
  </si>
  <si>
    <t>JAVA①</t>
    <phoneticPr fontId="1"/>
  </si>
  <si>
    <t>JAVA②</t>
    <phoneticPr fontId="1"/>
  </si>
  <si>
    <t>JAVA③</t>
    <phoneticPr fontId="1"/>
  </si>
  <si>
    <t>JAVA④</t>
    <phoneticPr fontId="1"/>
  </si>
  <si>
    <t>JAVAⅡ①</t>
    <phoneticPr fontId="1"/>
  </si>
  <si>
    <t>JAVAⅡ②</t>
    <phoneticPr fontId="1"/>
  </si>
  <si>
    <t>クラブ活動</t>
    <phoneticPr fontId="1"/>
  </si>
  <si>
    <t>選択</t>
    <phoneticPr fontId="1"/>
  </si>
  <si>
    <t>コンピュータリテラシー</t>
    <phoneticPr fontId="1"/>
  </si>
  <si>
    <t>RPA入門</t>
    <rPh sb="3" eb="5">
      <t>ニュウモン</t>
    </rPh>
    <phoneticPr fontId="1"/>
  </si>
  <si>
    <t>ロングホームルーム</t>
    <phoneticPr fontId="1"/>
  </si>
  <si>
    <t>プレゼンテーション</t>
    <phoneticPr fontId="1"/>
  </si>
  <si>
    <t>PowerPoint</t>
    <phoneticPr fontId="1"/>
  </si>
  <si>
    <t>選必</t>
    <rPh sb="1" eb="2">
      <t>ヒツ</t>
    </rPh>
    <phoneticPr fontId="1"/>
  </si>
  <si>
    <t>RPA演習</t>
    <rPh sb="3" eb="5">
      <t>エンシュウ</t>
    </rPh>
    <phoneticPr fontId="1"/>
  </si>
  <si>
    <t>Webデザイン演習</t>
    <rPh sb="7" eb="9">
      <t>エンシュウ</t>
    </rPh>
    <phoneticPr fontId="1"/>
  </si>
  <si>
    <t>選択</t>
    <rPh sb="0" eb="2">
      <t>センタク</t>
    </rPh>
    <phoneticPr fontId="1"/>
  </si>
  <si>
    <t>必須</t>
    <rPh sb="0" eb="2">
      <t>ヒッス</t>
    </rPh>
    <phoneticPr fontId="1"/>
  </si>
  <si>
    <t>進級条件</t>
    <rPh sb="0" eb="2">
      <t>シンキュウ</t>
    </rPh>
    <rPh sb="2" eb="4">
      <t>ジョウケン</t>
    </rPh>
    <phoneticPr fontId="1"/>
  </si>
  <si>
    <t>32単位以上</t>
    <rPh sb="2" eb="4">
      <t>タンイ</t>
    </rPh>
    <rPh sb="4" eb="6">
      <t>イジョウ</t>
    </rPh>
    <phoneticPr fontId="1"/>
  </si>
  <si>
    <t>選必</t>
    <rPh sb="0" eb="1">
      <t>セン</t>
    </rPh>
    <rPh sb="1" eb="2">
      <t>ヒツ</t>
    </rPh>
    <phoneticPr fontId="1"/>
  </si>
  <si>
    <t>必須</t>
    <phoneticPr fontId="1"/>
  </si>
  <si>
    <t>４０単位以上</t>
    <rPh sb="2" eb="4">
      <t>タンイ</t>
    </rPh>
    <rPh sb="4" eb="6">
      <t>イジョウ</t>
    </rPh>
    <phoneticPr fontId="1"/>
  </si>
  <si>
    <t>３２単位以上</t>
    <rPh sb="2" eb="4">
      <t>タンイ</t>
    </rPh>
    <rPh sb="4" eb="6">
      <t>イジョウ</t>
    </rPh>
    <phoneticPr fontId="1"/>
  </si>
  <si>
    <t>トレーナー養成</t>
    <rPh sb="5" eb="7">
      <t>ヨウセイ</t>
    </rPh>
    <phoneticPr fontId="1"/>
  </si>
  <si>
    <t>○</t>
    <phoneticPr fontId="1"/>
  </si>
  <si>
    <t>JavaScript</t>
    <phoneticPr fontId="1"/>
  </si>
  <si>
    <t>Unity[C#]</t>
    <phoneticPr fontId="1"/>
  </si>
  <si>
    <t>Excel（VBA)</t>
    <phoneticPr fontId="1"/>
  </si>
  <si>
    <t>アルゴリズム</t>
    <phoneticPr fontId="1"/>
  </si>
  <si>
    <t>フローチャート</t>
    <phoneticPr fontId="1"/>
  </si>
  <si>
    <t>HTML/CSS①</t>
    <phoneticPr fontId="1"/>
  </si>
  <si>
    <t>HTML/CSS②</t>
    <phoneticPr fontId="1"/>
  </si>
  <si>
    <t>HTML/CSS③</t>
    <phoneticPr fontId="1"/>
  </si>
  <si>
    <t>データベース①</t>
    <phoneticPr fontId="1"/>
  </si>
  <si>
    <t>データベース③</t>
    <phoneticPr fontId="1"/>
  </si>
  <si>
    <t>データベース②</t>
    <phoneticPr fontId="1"/>
  </si>
  <si>
    <t>データベース④</t>
    <phoneticPr fontId="1"/>
  </si>
  <si>
    <t>パソコン入門</t>
    <rPh sb="4" eb="6">
      <t>ニュウモン</t>
    </rPh>
    <phoneticPr fontId="1"/>
  </si>
  <si>
    <t>キャリアプラン②</t>
    <phoneticPr fontId="1"/>
  </si>
  <si>
    <t>キャリアプラン②</t>
    <phoneticPr fontId="1"/>
  </si>
  <si>
    <t>キャリアプラン③</t>
    <phoneticPr fontId="1"/>
  </si>
  <si>
    <t>キャリアプラン③</t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</si>
  <si>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</si>
  <si>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</si>
  <si>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簿記③</t>
    <rPh sb="0" eb="2">
      <t>ボキ</t>
    </rPh>
    <phoneticPr fontId="1"/>
  </si>
  <si>
    <t>簿記④</t>
    <rPh sb="0" eb="2">
      <t>ボキ</t>
    </rPh>
    <phoneticPr fontId="1"/>
  </si>
  <si>
    <t>ビジネスマナー①</t>
    <phoneticPr fontId="1"/>
  </si>
  <si>
    <t>ビジネスマナー②</t>
    <phoneticPr fontId="1"/>
  </si>
  <si>
    <t>ビジネスマナー③</t>
    <phoneticPr fontId="1"/>
  </si>
  <si>
    <t>ビジネスマナー④</t>
    <phoneticPr fontId="1"/>
  </si>
  <si>
    <t>サービス接遇①</t>
    <rPh sb="4" eb="6">
      <t>セツグウ</t>
    </rPh>
    <phoneticPr fontId="1"/>
  </si>
  <si>
    <t>サービス接遇②</t>
    <rPh sb="4" eb="6">
      <t>セツグウ</t>
    </rPh>
    <phoneticPr fontId="1"/>
  </si>
  <si>
    <t>秘書検定①</t>
    <phoneticPr fontId="1"/>
  </si>
  <si>
    <t>秘書検定②</t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</si>
  <si>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</si>
  <si>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</si>
  <si>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Webデザイン①</t>
    <phoneticPr fontId="1"/>
  </si>
  <si>
    <t>Webデザイン②</t>
    <phoneticPr fontId="1"/>
  </si>
  <si>
    <t>Webデザイン③</t>
    <phoneticPr fontId="1"/>
  </si>
  <si>
    <t>Webデザイン④</t>
    <phoneticPr fontId="1"/>
  </si>
  <si>
    <t>フローチャート</t>
    <phoneticPr fontId="1"/>
  </si>
  <si>
    <t>アルゴリズム</t>
    <phoneticPr fontId="1"/>
  </si>
  <si>
    <t>Word MOS</t>
    <phoneticPr fontId="1"/>
  </si>
  <si>
    <t>Excel MOS</t>
    <phoneticPr fontId="1"/>
  </si>
  <si>
    <t>ファイナンシャルプランナー ①</t>
    <phoneticPr fontId="1"/>
  </si>
  <si>
    <t>ファイナンシャルプランナー ②</t>
    <phoneticPr fontId="1"/>
  </si>
  <si>
    <t>ファイナンシャルプランナー ③</t>
    <phoneticPr fontId="1"/>
  </si>
  <si>
    <t>スポーツ教育学基礎演習①</t>
    <phoneticPr fontId="1"/>
  </si>
  <si>
    <t>eスポーツ教育学基礎演習①</t>
    <phoneticPr fontId="1"/>
  </si>
  <si>
    <t>スポーツ教育学基礎演習②</t>
    <phoneticPr fontId="1"/>
  </si>
  <si>
    <t>eスポーツ教育学基礎演習②</t>
    <phoneticPr fontId="1"/>
  </si>
  <si>
    <t>スポーツ教育学基礎演習③</t>
    <phoneticPr fontId="1"/>
  </si>
  <si>
    <t>eスポーツ教育学基礎演習③</t>
    <phoneticPr fontId="1"/>
  </si>
  <si>
    <t>３-３．スポーツサイエンス学科（３年課程　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</si>
  <si>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４-２．スポーツサイエンス学科（３年課程）</t>
    <rPh sb="13" eb="15">
      <t>ガッカ</t>
    </rPh>
    <rPh sb="17" eb="18">
      <t>ネン</t>
    </rPh>
    <rPh sb="18" eb="20">
      <t>カテイ</t>
    </rPh>
    <phoneticPr fontId="1"/>
  </si>
  <si>
    <t>２-２．情報メディア学科（２年課程 一般コース）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</si>
  <si>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４-１．国際情報メディア学科（２年課程 グローバルコース）</t>
    <rPh sb="4" eb="6">
      <t>コクサイ</t>
    </rPh>
    <rPh sb="6" eb="8">
      <t>ジョウホウ</t>
    </rPh>
    <rPh sb="12" eb="14">
      <t>ガッカ</t>
    </rPh>
    <rPh sb="16" eb="17">
      <t>ネン</t>
    </rPh>
    <rPh sb="17" eb="19">
      <t>カテイ</t>
    </rPh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</si>
  <si>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</si>
  <si>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</si>
  <si>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情報メディア学科　
１年次</t>
    <rPh sb="0" eb="2">
      <t>ジョウホウ</t>
    </rPh>
    <rPh sb="6" eb="8">
      <t>ガッカ</t>
    </rPh>
    <rPh sb="11" eb="13">
      <t>ネンジ</t>
    </rPh>
    <phoneticPr fontId="4"/>
  </si>
  <si>
    <t>情報メディア学科　
２年次</t>
    <rPh sb="0" eb="2">
      <t>ジョウホウ</t>
    </rPh>
    <rPh sb="6" eb="8">
      <t>ガッカ</t>
    </rPh>
    <rPh sb="11" eb="13">
      <t>ネンジ</t>
    </rPh>
    <phoneticPr fontId="4"/>
  </si>
  <si>
    <t>スポーツサイエンス学科　
１年次</t>
    <rPh sb="9" eb="11">
      <t>ガッカ</t>
    </rPh>
    <rPh sb="14" eb="16">
      <t>ネンジ</t>
    </rPh>
    <phoneticPr fontId="4"/>
  </si>
  <si>
    <t>スポーツサイエンス学科　
２年次</t>
    <rPh sb="9" eb="11">
      <t>ガッカ</t>
    </rPh>
    <rPh sb="14" eb="16">
      <t>ネンジ</t>
    </rPh>
    <phoneticPr fontId="4"/>
  </si>
  <si>
    <t>スポーツサイエンス学科　
　３年次</t>
    <rPh sb="9" eb="11">
      <t>ガッカ</t>
    </rPh>
    <rPh sb="15" eb="17">
      <t>ネンジ</t>
    </rPh>
    <phoneticPr fontId="4"/>
  </si>
  <si>
    <t>国際情報メディア学科　
１年次</t>
    <rPh sb="0" eb="2">
      <t>コクサイ</t>
    </rPh>
    <rPh sb="2" eb="4">
      <t>ジョウホウ</t>
    </rPh>
    <rPh sb="8" eb="10">
      <t>ガッカ</t>
    </rPh>
    <rPh sb="13" eb="15">
      <t>ネンジ</t>
    </rPh>
    <phoneticPr fontId="4"/>
  </si>
  <si>
    <t>国際情報メディア学科
２年次</t>
    <rPh sb="0" eb="2">
      <t>コクサイ</t>
    </rPh>
    <rPh sb="2" eb="4">
      <t>ジョウホウ</t>
    </rPh>
    <rPh sb="8" eb="10">
      <t>ガッカ</t>
    </rPh>
    <rPh sb="12" eb="14">
      <t>ネンジ</t>
    </rPh>
    <phoneticPr fontId="4"/>
  </si>
  <si>
    <t>スポーツサイエンス学科
１年次</t>
    <rPh sb="9" eb="11">
      <t>ガッカ</t>
    </rPh>
    <rPh sb="13" eb="15">
      <t>ネンジ</t>
    </rPh>
    <phoneticPr fontId="4"/>
  </si>
  <si>
    <t>AIプログラミング入門</t>
    <rPh sb="9" eb="11">
      <t>ニュウモン</t>
    </rPh>
    <phoneticPr fontId="1"/>
  </si>
  <si>
    <t>AIプログラミング演習</t>
    <rPh sb="9" eb="11">
      <t>エンシュウ</t>
    </rPh>
    <phoneticPr fontId="1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</si>
  <si>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</si>
  <si>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</si>
  <si>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</si>
  <si>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</si>
  <si>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</si>
  <si>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ビジネスアプリ活用①</t>
    <phoneticPr fontId="1"/>
  </si>
  <si>
    <t>ビジネスアプリ活用②</t>
    <phoneticPr fontId="1"/>
  </si>
  <si>
    <t>プログラミング基礎①</t>
    <rPh sb="7" eb="9">
      <t>キソ</t>
    </rPh>
    <phoneticPr fontId="1"/>
  </si>
  <si>
    <t>プログラミング基礎②</t>
    <rPh sb="7" eb="9">
      <t>キソ</t>
    </rPh>
    <phoneticPr fontId="1"/>
  </si>
  <si>
    <t>プログラミング基礎③</t>
    <rPh sb="7" eb="9">
      <t>キソ</t>
    </rPh>
    <phoneticPr fontId="1"/>
  </si>
  <si>
    <t>アルゴリズム ①</t>
    <phoneticPr fontId="1"/>
  </si>
  <si>
    <t>アルゴリズム ②</t>
    <phoneticPr fontId="1"/>
  </si>
  <si>
    <t>HTML・CSS ①</t>
    <phoneticPr fontId="1"/>
  </si>
  <si>
    <t>HTML・CSS ②</t>
    <phoneticPr fontId="1"/>
  </si>
  <si>
    <t>HTML・CSS ③</t>
    <phoneticPr fontId="1"/>
  </si>
  <si>
    <t>データ分析入門①</t>
    <rPh sb="3" eb="5">
      <t>ブンセキ</t>
    </rPh>
    <rPh sb="5" eb="7">
      <t>ニュウモン</t>
    </rPh>
    <phoneticPr fontId="1"/>
  </si>
  <si>
    <t>データ分析入門②</t>
    <rPh sb="3" eb="5">
      <t>ブンセキ</t>
    </rPh>
    <rPh sb="5" eb="7">
      <t>ニュウモン</t>
    </rPh>
    <phoneticPr fontId="1"/>
  </si>
  <si>
    <t>データ分析入門③</t>
    <rPh sb="3" eb="5">
      <t>ブンセキ</t>
    </rPh>
    <rPh sb="5" eb="7">
      <t>ニュウモン</t>
    </rPh>
    <phoneticPr fontId="1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</si>
  <si>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</si>
  <si>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</si>
  <si>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</si>
  <si>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</si>
  <si>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</si>
  <si>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</si>
  <si>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</si>
  <si>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ロボット演習①</t>
    <phoneticPr fontId="1"/>
  </si>
  <si>
    <t>ロボット演習②</t>
    <phoneticPr fontId="1"/>
  </si>
  <si>
    <t>ロボット回路①
ロボットプログラミング①
ロボットOS①</t>
    <rPh sb="4" eb="6">
      <t>カイロ</t>
    </rPh>
    <phoneticPr fontId="1"/>
  </si>
  <si>
    <t>ロボット回路②
ロボットプログラミング②
ロボットOS②</t>
    <rPh sb="4" eb="6">
      <t>カイロ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</si>
  <si>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</si>
  <si>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</si>
  <si>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BC基盤構築演習①</t>
    <rPh sb="2" eb="4">
      <t>キバン</t>
    </rPh>
    <rPh sb="4" eb="6">
      <t>コウチク</t>
    </rPh>
    <rPh sb="6" eb="8">
      <t>エンシュウ</t>
    </rPh>
    <phoneticPr fontId="1"/>
  </si>
  <si>
    <t>BC基盤構築演習②</t>
    <rPh sb="2" eb="4">
      <t>キバン</t>
    </rPh>
    <rPh sb="4" eb="6">
      <t>コウチク</t>
    </rPh>
    <rPh sb="6" eb="8">
      <t>エンシュウ</t>
    </rPh>
    <phoneticPr fontId="1"/>
  </si>
  <si>
    <t>BC基盤構築演習③</t>
    <rPh sb="2" eb="4">
      <t>キバン</t>
    </rPh>
    <rPh sb="4" eb="6">
      <t>コウチク</t>
    </rPh>
    <rPh sb="6" eb="8">
      <t>エンシュウ</t>
    </rPh>
    <phoneticPr fontId="1"/>
  </si>
  <si>
    <t>BC基盤構築演習④</t>
    <phoneticPr fontId="1"/>
  </si>
  <si>
    <t>BC制作ゼミ</t>
    <rPh sb="2" eb="4">
      <t>セイサク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</si>
  <si>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</si>
  <si>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○</t>
    <phoneticPr fontId="1"/>
  </si>
  <si>
    <t>ロボット工学概論</t>
    <rPh sb="4" eb="6">
      <t>コウガク</t>
    </rPh>
    <rPh sb="6" eb="8">
      <t>ガイロン</t>
    </rPh>
    <phoneticPr fontId="1"/>
  </si>
  <si>
    <t>AI基礎演習</t>
    <rPh sb="2" eb="4">
      <t>キソ</t>
    </rPh>
    <rPh sb="4" eb="6">
      <t>エンシュウ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</si>
  <si>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</si>
  <si>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</si>
  <si>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文書作成①</t>
    <rPh sb="0" eb="2">
      <t>ブンショ</t>
    </rPh>
    <rPh sb="2" eb="4">
      <t>サクセイ</t>
    </rPh>
    <phoneticPr fontId="1"/>
  </si>
  <si>
    <t>文書作成②</t>
    <rPh sb="0" eb="2">
      <t>ブンショ</t>
    </rPh>
    <rPh sb="2" eb="4">
      <t>サクセイ</t>
    </rPh>
    <phoneticPr fontId="1"/>
  </si>
  <si>
    <t>表計算①</t>
    <rPh sb="0" eb="3">
      <t>ヒョウケイサン</t>
    </rPh>
    <phoneticPr fontId="1"/>
  </si>
  <si>
    <t>表計算②</t>
    <rPh sb="0" eb="3">
      <t>ヒョウケイサン</t>
    </rPh>
    <phoneticPr fontId="1"/>
  </si>
  <si>
    <t>LINUX演習</t>
    <rPh sb="5" eb="7">
      <t>エンシュウ</t>
    </rPh>
    <phoneticPr fontId="1"/>
  </si>
  <si>
    <t>データベース演習</t>
    <rPh sb="6" eb="8">
      <t>エンシュウ</t>
    </rPh>
    <phoneticPr fontId="1"/>
  </si>
  <si>
    <t>ネットワーク概論</t>
    <rPh sb="6" eb="8">
      <t>ガイロン</t>
    </rPh>
    <phoneticPr fontId="1"/>
  </si>
  <si>
    <t>統計学①</t>
    <rPh sb="0" eb="3">
      <t>トウケイガク</t>
    </rPh>
    <phoneticPr fontId="1"/>
  </si>
  <si>
    <t>統計学②</t>
    <rPh sb="0" eb="3">
      <t>トウケイガク</t>
    </rPh>
    <phoneticPr fontId="1"/>
  </si>
  <si>
    <t>データサイエンス入門①</t>
    <rPh sb="8" eb="10">
      <t>ニュウモン</t>
    </rPh>
    <phoneticPr fontId="1"/>
  </si>
  <si>
    <t>データサイエンス入門②</t>
    <rPh sb="8" eb="10">
      <t>ニュウモン</t>
    </rPh>
    <phoneticPr fontId="1"/>
  </si>
  <si>
    <t>データマイニング①</t>
    <phoneticPr fontId="1"/>
  </si>
  <si>
    <t>データマイニング②</t>
    <phoneticPr fontId="1"/>
  </si>
  <si>
    <t>データサイエンス理論①</t>
    <rPh sb="8" eb="10">
      <t>リロン</t>
    </rPh>
    <phoneticPr fontId="1"/>
  </si>
  <si>
    <t>データサイエンス理論②</t>
    <phoneticPr fontId="1"/>
  </si>
  <si>
    <t>未来創成研究ゼミ</t>
    <rPh sb="4" eb="6">
      <t>ケンキュウ</t>
    </rPh>
    <phoneticPr fontId="1"/>
  </si>
  <si>
    <t>デザイン思考</t>
    <rPh sb="4" eb="6">
      <t>シコウ</t>
    </rPh>
    <phoneticPr fontId="1"/>
  </si>
  <si>
    <t>ビジネスモデル</t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</si>
  <si>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</si>
  <si>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ビジネスモデル研究</t>
    <rPh sb="7" eb="9">
      <t>ケンキュウ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</si>
</sst>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_ 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6"/>
      <color rgb="FF000000"/>
      <name val="ＭＳ Ｐゴシック"/>
      <family val="2"/>
      <charset val="128"/>
    </font>
    <font>
      <sz val="11"/>
      <color rgb="FFFF0000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F4D6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0" fontId="3" fillId="0" borderId="22" xfId="1" applyFill="1" applyBorder="1" applyAlignment="1">
      <alignment horizontal="center"/>
    </xf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7" borderId="20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5" fillId="6" borderId="38" xfId="1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3" borderId="30" xfId="1" applyFont="1" applyFill="1" applyBorder="1" applyAlignment="1">
      <alignment shrinkToFit="1"/>
    </xf>
    <xf numFmtId="0" fontId="5" fillId="2" borderId="30" xfId="1" applyFont="1" applyFill="1" applyBorder="1" applyAlignment="1">
      <alignment shrinkToFit="1"/>
    </xf>
    <xf numFmtId="0" fontId="5" fillId="4" borderId="30" xfId="1" applyFont="1" applyFill="1" applyBorder="1" applyAlignment="1">
      <alignment shrinkToFit="1"/>
    </xf>
    <xf numFmtId="0" fontId="5" fillId="3" borderId="30" xfId="1" applyFont="1" applyFill="1" applyBorder="1" applyAlignment="1">
      <alignment wrapText="1" shrinkToFit="1"/>
    </xf>
    <xf numFmtId="0" fontId="5" fillId="4" borderId="33" xfId="1" applyFont="1" applyFill="1" applyBorder="1" applyAlignment="1">
      <alignment shrinkToFit="1"/>
    </xf>
    <xf numFmtId="0" fontId="9" fillId="8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30" xfId="1" applyFont="1" applyFill="1" applyBorder="1" applyAlignment="1">
      <alignment shrinkToFit="1"/>
    </xf>
    <xf numFmtId="0" fontId="5" fillId="2" borderId="35" xfId="1" applyFont="1" applyFill="1" applyBorder="1"/>
    <xf numFmtId="0" fontId="12" fillId="0" borderId="41" xfId="1" applyFont="1" applyFill="1" applyBorder="1"/>
    <xf numFmtId="0" fontId="10" fillId="0" borderId="0" xfId="0" applyFont="1" applyAlignment="1">
      <alignment horizontal="center" vertical="center" wrapText="1"/>
    </xf>
    <xf numFmtId="0" fontId="5" fillId="3" borderId="38" xfId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40" xfId="0" applyBorder="1" applyAlignment="1">
      <alignment horizontal="right" vertical="center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Fill="1" applyBorder="1" applyAlignment="1">
      <alignment vertical="center"/>
    </xf>
    <xf numFmtId="0" fontId="5" fillId="6" borderId="38" xfId="1" applyFont="1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3" borderId="16" xfId="0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0" fillId="0" borderId="17" xfId="0" applyBorder="1" applyAlignment="1">
      <alignment vertical="center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5" fillId="6" borderId="38" xfId="1" applyFont="1" applyFill="1" applyBorder="1" applyAlignment="1">
      <alignment vertical="center"/>
    </xf>
    <xf numFmtId="0" fontId="0" fillId="6" borderId="40" xfId="0" applyFill="1" applyBorder="1" applyAlignment="1">
      <alignment vertical="center"/>
    </xf>
    <xf numFmtId="0" fontId="0" fillId="6" borderId="17" xfId="0" applyFill="1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CC"/>
      <color rgb="FFCCFFCC"/>
      <color rgb="FFCCFFFF"/>
      <color rgb="FFFFCCFF"/>
      <color rgb="FFFFFF99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44"/>
  <sheetViews>
    <sheetView view="pageBreakPreview" topLeftCell="A150" zoomScale="90" zoomScaleNormal="85" zoomScaleSheetLayoutView="90" workbookViewId="0">
      <selection activeCell="A231" sqref="A231"/>
    </sheetView>
  </sheetViews>
  <sheetFormatPr defaultColWidth="9.26953125" defaultRowHeight="13" x14ac:dyDescent="0.2"/>
  <cols>
    <col min="1" max="1" width="1.7265625" style="2" customWidth="1"/>
    <col min="2" max="2" width="9.26953125" style="2" customWidth="1"/>
    <col min="3" max="3" width="28.6328125" style="15" customWidth="1"/>
    <col min="4" max="4" width="10" style="2" customWidth="1"/>
    <col min="5" max="6" width="9.1796875" style="2" customWidth="1"/>
    <col min="7" max="16" width="7" style="2" customWidth="1"/>
    <col min="17" max="17" width="3.6328125" style="6" bestFit="1" customWidth="1"/>
    <col min="18" max="16384" width="9.26953125" style="2"/>
  </cols>
  <sheetData>
    <row r="1" spans="1:24" x14ac:dyDescent="0.2">
      <c r="D1" s="2" t="s">
        <v>114</v>
      </c>
      <c r="E1" s="2">
        <v>8</v>
      </c>
      <c r="F1" s="2" t="s">
        <v>111</v>
      </c>
    </row>
    <row r="2" spans="1:24" x14ac:dyDescent="0.2">
      <c r="D2" s="2" t="s">
        <v>113</v>
      </c>
      <c r="E2" s="2">
        <v>16</v>
      </c>
      <c r="F2" s="2" t="s">
        <v>115</v>
      </c>
    </row>
    <row r="3" spans="1:24" x14ac:dyDescent="0.2">
      <c r="D3" s="2" t="s">
        <v>112</v>
      </c>
      <c r="E3" s="2">
        <v>3</v>
      </c>
    </row>
    <row r="4" spans="1:24" ht="21" x14ac:dyDescent="0.2">
      <c r="A4" s="1" t="s">
        <v>19</v>
      </c>
      <c r="B4" s="3"/>
    </row>
    <row r="5" spans="1:24" ht="21.5" thickBot="1" x14ac:dyDescent="0.25">
      <c r="A5" s="1"/>
      <c r="B5" s="1" t="s">
        <v>20</v>
      </c>
    </row>
    <row r="6" spans="1:24" ht="18" customHeight="1" thickBot="1" x14ac:dyDescent="0.25">
      <c r="B6" s="156" t="s">
        <v>2</v>
      </c>
      <c r="C6" s="170" t="s">
        <v>3</v>
      </c>
      <c r="D6" s="156" t="s">
        <v>4</v>
      </c>
      <c r="E6" s="172" t="s">
        <v>109</v>
      </c>
      <c r="F6" s="172" t="s">
        <v>110</v>
      </c>
      <c r="G6" s="162" t="s">
        <v>5</v>
      </c>
      <c r="H6" s="163"/>
      <c r="I6" s="162" t="s">
        <v>6</v>
      </c>
      <c r="J6" s="163"/>
      <c r="K6" s="158" t="s">
        <v>26</v>
      </c>
      <c r="L6" s="162" t="s">
        <v>7</v>
      </c>
      <c r="M6" s="164"/>
      <c r="N6" s="164"/>
      <c r="O6" s="163"/>
      <c r="P6" s="156" t="s">
        <v>39</v>
      </c>
      <c r="Q6" s="58"/>
    </row>
    <row r="7" spans="1:24" ht="18" customHeight="1" thickBot="1" x14ac:dyDescent="0.25">
      <c r="B7" s="157"/>
      <c r="C7" s="171"/>
      <c r="D7" s="157"/>
      <c r="E7" s="173"/>
      <c r="F7" s="173"/>
      <c r="G7" s="87" t="s">
        <v>8</v>
      </c>
      <c r="H7" s="87" t="s">
        <v>9</v>
      </c>
      <c r="I7" s="60" t="s">
        <v>32</v>
      </c>
      <c r="J7" s="60" t="s">
        <v>33</v>
      </c>
      <c r="K7" s="159"/>
      <c r="L7" s="10" t="s">
        <v>22</v>
      </c>
      <c r="M7" s="10" t="s">
        <v>23</v>
      </c>
      <c r="N7" s="10" t="s">
        <v>24</v>
      </c>
      <c r="O7" s="10" t="s">
        <v>25</v>
      </c>
      <c r="P7" s="157"/>
      <c r="Q7" s="59"/>
    </row>
    <row r="8" spans="1:24" ht="16.5" customHeight="1" x14ac:dyDescent="0.2">
      <c r="B8" s="166" t="s">
        <v>15</v>
      </c>
      <c r="C8" s="19" t="s">
        <v>174</v>
      </c>
      <c r="D8" s="92" t="s">
        <v>30</v>
      </c>
      <c r="E8" s="21">
        <f>SUM(L8:O8)*$E$1</f>
        <v>64</v>
      </c>
      <c r="F8" s="21">
        <f>E8</f>
        <v>64</v>
      </c>
      <c r="G8" s="20" t="s">
        <v>0</v>
      </c>
      <c r="H8" s="20"/>
      <c r="I8" s="20" t="s">
        <v>0</v>
      </c>
      <c r="J8" s="20"/>
      <c r="K8" s="20"/>
      <c r="L8" s="21">
        <v>2</v>
      </c>
      <c r="M8" s="21">
        <v>2</v>
      </c>
      <c r="N8" s="21">
        <v>2</v>
      </c>
      <c r="O8" s="21">
        <v>2</v>
      </c>
      <c r="P8" s="21">
        <f>E8/$E$2</f>
        <v>4</v>
      </c>
      <c r="Q8" s="47"/>
    </row>
    <row r="9" spans="1:24" ht="16.5" customHeight="1" x14ac:dyDescent="0.2">
      <c r="B9" s="166"/>
      <c r="C9" s="43" t="s">
        <v>101</v>
      </c>
      <c r="D9" s="93" t="s">
        <v>31</v>
      </c>
      <c r="E9" s="24">
        <f>SUM(L9:O9)*$E$1</f>
        <v>16</v>
      </c>
      <c r="F9" s="24">
        <f t="shared" ref="F9:F10" si="0">E9</f>
        <v>16</v>
      </c>
      <c r="G9" s="44" t="s">
        <v>0</v>
      </c>
      <c r="H9" s="44"/>
      <c r="I9" s="23" t="s">
        <v>1</v>
      </c>
      <c r="J9" s="44"/>
      <c r="K9" s="44"/>
      <c r="L9" s="61">
        <v>0</v>
      </c>
      <c r="M9" s="61">
        <v>0</v>
      </c>
      <c r="N9" s="61">
        <v>0</v>
      </c>
      <c r="O9" s="61">
        <v>2</v>
      </c>
      <c r="P9" s="24">
        <f t="shared" ref="P9:P33" si="1">E9/$E$2</f>
        <v>1</v>
      </c>
      <c r="Q9" s="47"/>
    </row>
    <row r="10" spans="1:24" ht="16.5" customHeight="1" x14ac:dyDescent="0.2">
      <c r="B10" s="166"/>
      <c r="C10" s="43" t="s">
        <v>314</v>
      </c>
      <c r="D10" s="93" t="s">
        <v>31</v>
      </c>
      <c r="E10" s="24">
        <f>SUM(L10:O10)*$E$1</f>
        <v>16</v>
      </c>
      <c r="F10" s="24">
        <f t="shared" si="0"/>
        <v>16</v>
      </c>
      <c r="G10" s="44" t="s">
        <v>0</v>
      </c>
      <c r="H10" s="44"/>
      <c r="I10" s="23" t="s">
        <v>1</v>
      </c>
      <c r="J10" s="44"/>
      <c r="K10" s="44"/>
      <c r="L10" s="61">
        <v>2</v>
      </c>
      <c r="M10" s="61">
        <v>0</v>
      </c>
      <c r="N10" s="61">
        <v>0</v>
      </c>
      <c r="O10" s="61">
        <v>0</v>
      </c>
      <c r="P10" s="24">
        <f t="shared" si="1"/>
        <v>1</v>
      </c>
      <c r="Q10" s="47"/>
    </row>
    <row r="11" spans="1:24" ht="16.5" customHeight="1" x14ac:dyDescent="0.2">
      <c r="B11" s="166"/>
      <c r="C11" s="43" t="s">
        <v>16</v>
      </c>
      <c r="D11" s="94" t="s">
        <v>44</v>
      </c>
      <c r="E11" s="24">
        <f>SUM(L11:O11)*$E$1</f>
        <v>32</v>
      </c>
      <c r="F11" s="24">
        <f t="shared" ref="F11:F17" si="2">E11</f>
        <v>32</v>
      </c>
      <c r="G11" s="44" t="s">
        <v>0</v>
      </c>
      <c r="H11" s="44"/>
      <c r="I11" s="23" t="s">
        <v>1</v>
      </c>
      <c r="J11" s="44"/>
      <c r="K11" s="44"/>
      <c r="L11" s="61">
        <v>0</v>
      </c>
      <c r="M11" s="61">
        <v>2</v>
      </c>
      <c r="N11" s="61">
        <v>2</v>
      </c>
      <c r="O11" s="61">
        <v>0</v>
      </c>
      <c r="P11" s="24">
        <f t="shared" si="1"/>
        <v>2</v>
      </c>
      <c r="Q11" s="47"/>
      <c r="R11" s="2" t="s">
        <v>116</v>
      </c>
    </row>
    <row r="12" spans="1:24" ht="16.5" customHeight="1" x14ac:dyDescent="0.2">
      <c r="B12" s="166"/>
      <c r="C12" s="43" t="s">
        <v>269</v>
      </c>
      <c r="D12" s="94" t="s">
        <v>44</v>
      </c>
      <c r="E12" s="24">
        <f t="shared" ref="E12:E17" si="3">SUM(L12:O12)*$E$1</f>
        <v>16</v>
      </c>
      <c r="F12" s="24">
        <f t="shared" si="2"/>
        <v>16</v>
      </c>
      <c r="G12" s="44" t="s">
        <v>0</v>
      </c>
      <c r="H12" s="44"/>
      <c r="I12" s="23" t="s">
        <v>1</v>
      </c>
      <c r="J12" s="44"/>
      <c r="K12" s="44"/>
      <c r="L12" s="61">
        <v>0</v>
      </c>
      <c r="M12" s="61">
        <v>2</v>
      </c>
      <c r="N12" s="61">
        <v>0</v>
      </c>
      <c r="O12" s="61">
        <v>0</v>
      </c>
      <c r="P12" s="24">
        <f t="shared" si="1"/>
        <v>1</v>
      </c>
      <c r="Q12" s="47"/>
    </row>
    <row r="13" spans="1:24" ht="16.5" customHeight="1" x14ac:dyDescent="0.2">
      <c r="B13" s="166"/>
      <c r="C13" s="43" t="s">
        <v>270</v>
      </c>
      <c r="D13" s="94" t="s">
        <v>44</v>
      </c>
      <c r="E13" s="24">
        <f t="shared" si="3"/>
        <v>16</v>
      </c>
      <c r="F13" s="24">
        <f t="shared" si="2"/>
        <v>16</v>
      </c>
      <c r="G13" s="44" t="s">
        <v>0</v>
      </c>
      <c r="H13" s="44"/>
      <c r="I13" s="23" t="s">
        <v>1</v>
      </c>
      <c r="J13" s="44"/>
      <c r="K13" s="44"/>
      <c r="L13" s="61">
        <v>0</v>
      </c>
      <c r="M13" s="61">
        <v>0</v>
      </c>
      <c r="N13" s="61">
        <v>2</v>
      </c>
      <c r="O13" s="61">
        <v>0</v>
      </c>
      <c r="P13" s="24">
        <f t="shared" si="1"/>
        <v>1</v>
      </c>
      <c r="Q13" s="47"/>
    </row>
    <row r="14" spans="1:24" ht="16.5" customHeight="1" x14ac:dyDescent="0.2">
      <c r="B14" s="166"/>
      <c r="C14" s="43" t="s">
        <v>271</v>
      </c>
      <c r="D14" s="94" t="s">
        <v>44</v>
      </c>
      <c r="E14" s="24">
        <f t="shared" si="3"/>
        <v>16</v>
      </c>
      <c r="F14" s="24">
        <f>E14</f>
        <v>16</v>
      </c>
      <c r="G14" s="44" t="s">
        <v>0</v>
      </c>
      <c r="H14" s="44"/>
      <c r="I14" s="23" t="s">
        <v>1</v>
      </c>
      <c r="J14" s="44"/>
      <c r="K14" s="44"/>
      <c r="L14" s="61">
        <v>0</v>
      </c>
      <c r="M14" s="61">
        <v>0</v>
      </c>
      <c r="N14" s="61">
        <v>0</v>
      </c>
      <c r="O14" s="61">
        <v>2</v>
      </c>
      <c r="P14" s="24">
        <f t="shared" si="1"/>
        <v>1</v>
      </c>
      <c r="Q14" s="47"/>
      <c r="T14" s="125"/>
      <c r="U14" s="125"/>
      <c r="V14" s="125"/>
      <c r="W14" s="125"/>
    </row>
    <row r="15" spans="1:24" ht="16.5" customHeight="1" x14ac:dyDescent="0.2">
      <c r="B15" s="166"/>
      <c r="C15" s="43" t="s">
        <v>172</v>
      </c>
      <c r="D15" s="93" t="s">
        <v>31</v>
      </c>
      <c r="E15" s="24">
        <f t="shared" si="3"/>
        <v>16</v>
      </c>
      <c r="F15" s="24">
        <f t="shared" si="2"/>
        <v>16</v>
      </c>
      <c r="G15" s="44"/>
      <c r="H15" s="23" t="s">
        <v>1</v>
      </c>
      <c r="I15" s="23" t="s">
        <v>1</v>
      </c>
      <c r="J15" s="44"/>
      <c r="K15" s="44"/>
      <c r="L15" s="61">
        <v>2</v>
      </c>
      <c r="M15" s="61">
        <v>0</v>
      </c>
      <c r="N15" s="61">
        <v>0</v>
      </c>
      <c r="O15" s="61">
        <v>0</v>
      </c>
      <c r="P15" s="24">
        <f t="shared" si="1"/>
        <v>1</v>
      </c>
      <c r="Q15" s="47"/>
      <c r="T15" s="126"/>
      <c r="U15" s="127"/>
      <c r="V15" s="127"/>
      <c r="W15" s="127"/>
      <c r="X15" s="127"/>
    </row>
    <row r="16" spans="1:24" ht="16.5" customHeight="1" x14ac:dyDescent="0.2">
      <c r="B16" s="166"/>
      <c r="C16" s="43" t="s">
        <v>219</v>
      </c>
      <c r="D16" s="93" t="s">
        <v>31</v>
      </c>
      <c r="E16" s="24">
        <f t="shared" si="3"/>
        <v>32</v>
      </c>
      <c r="F16" s="24">
        <f t="shared" si="2"/>
        <v>32</v>
      </c>
      <c r="G16" s="44"/>
      <c r="H16" s="23" t="s">
        <v>1</v>
      </c>
      <c r="I16" s="23" t="s">
        <v>1</v>
      </c>
      <c r="J16" s="44"/>
      <c r="K16" s="44"/>
      <c r="L16" s="61">
        <v>4</v>
      </c>
      <c r="M16" s="61">
        <v>0</v>
      </c>
      <c r="N16" s="61">
        <v>0</v>
      </c>
      <c r="O16" s="61">
        <v>0</v>
      </c>
      <c r="P16" s="24">
        <f t="shared" si="1"/>
        <v>2</v>
      </c>
      <c r="Q16" s="47"/>
      <c r="T16" s="126"/>
      <c r="U16" s="127"/>
      <c r="V16" s="127"/>
      <c r="W16" s="127"/>
      <c r="X16" s="127"/>
    </row>
    <row r="17" spans="2:24" ht="16.5" customHeight="1" x14ac:dyDescent="0.2">
      <c r="B17" s="166"/>
      <c r="C17" s="43" t="s">
        <v>220</v>
      </c>
      <c r="D17" s="93" t="s">
        <v>31</v>
      </c>
      <c r="E17" s="24">
        <f t="shared" si="3"/>
        <v>32</v>
      </c>
      <c r="F17" s="24">
        <f t="shared" si="2"/>
        <v>32</v>
      </c>
      <c r="G17" s="44"/>
      <c r="H17" s="23" t="s">
        <v>1</v>
      </c>
      <c r="I17" s="23" t="s">
        <v>1</v>
      </c>
      <c r="J17" s="44"/>
      <c r="K17" s="44"/>
      <c r="L17" s="61">
        <v>4</v>
      </c>
      <c r="M17" s="61">
        <v>0</v>
      </c>
      <c r="N17" s="61">
        <v>0</v>
      </c>
      <c r="O17" s="61">
        <v>0</v>
      </c>
      <c r="P17" s="24">
        <f t="shared" si="1"/>
        <v>2</v>
      </c>
      <c r="Q17" s="47"/>
      <c r="T17" s="126"/>
      <c r="U17" s="127"/>
      <c r="V17" s="127"/>
      <c r="W17" s="127"/>
      <c r="X17" s="127"/>
    </row>
    <row r="18" spans="2:24" ht="16.5" customHeight="1" x14ac:dyDescent="0.2">
      <c r="B18" s="166"/>
      <c r="C18" s="22" t="s">
        <v>28</v>
      </c>
      <c r="D18" s="93" t="s">
        <v>31</v>
      </c>
      <c r="E18" s="24">
        <f>SUM(L18:O18)*$E$1</f>
        <v>32</v>
      </c>
      <c r="F18" s="86">
        <f>E18*$E$3</f>
        <v>96</v>
      </c>
      <c r="G18" s="23"/>
      <c r="H18" s="23" t="s">
        <v>1</v>
      </c>
      <c r="I18" s="23" t="s">
        <v>1</v>
      </c>
      <c r="J18" s="23"/>
      <c r="K18" s="23"/>
      <c r="L18" s="24">
        <v>4</v>
      </c>
      <c r="M18" s="24">
        <v>0</v>
      </c>
      <c r="N18" s="24">
        <v>0</v>
      </c>
      <c r="O18" s="24">
        <v>0</v>
      </c>
      <c r="P18" s="24">
        <f t="shared" si="1"/>
        <v>2</v>
      </c>
      <c r="Q18" s="47"/>
      <c r="T18" s="125"/>
      <c r="U18" s="125"/>
      <c r="V18" s="125"/>
      <c r="W18" s="125"/>
      <c r="X18" s="125"/>
    </row>
    <row r="19" spans="2:24" ht="16.5" customHeight="1" x14ac:dyDescent="0.2">
      <c r="B19" s="166"/>
      <c r="C19" s="22" t="s">
        <v>27</v>
      </c>
      <c r="D19" s="93" t="s">
        <v>31</v>
      </c>
      <c r="E19" s="24">
        <f t="shared" ref="E19:E21" si="4">SUM(L19:O19)*$E$1</f>
        <v>32</v>
      </c>
      <c r="F19" s="86">
        <f t="shared" ref="F19:F21" si="5">E19*$E$3</f>
        <v>96</v>
      </c>
      <c r="G19" s="23"/>
      <c r="H19" s="23" t="s">
        <v>10</v>
      </c>
      <c r="I19" s="23" t="s">
        <v>10</v>
      </c>
      <c r="J19" s="23"/>
      <c r="K19" s="23"/>
      <c r="L19" s="24">
        <v>0</v>
      </c>
      <c r="M19" s="24">
        <v>4</v>
      </c>
      <c r="N19" s="24">
        <v>0</v>
      </c>
      <c r="O19" s="24">
        <v>0</v>
      </c>
      <c r="P19" s="24">
        <f t="shared" si="1"/>
        <v>2</v>
      </c>
      <c r="Q19" s="47"/>
      <c r="T19" s="126"/>
      <c r="U19" s="127"/>
      <c r="V19" s="127"/>
      <c r="W19" s="127"/>
      <c r="X19" s="127"/>
    </row>
    <row r="20" spans="2:24" ht="16.5" customHeight="1" x14ac:dyDescent="0.2">
      <c r="B20" s="166"/>
      <c r="C20" s="22" t="s">
        <v>29</v>
      </c>
      <c r="D20" s="93" t="s">
        <v>31</v>
      </c>
      <c r="E20" s="24">
        <f t="shared" si="4"/>
        <v>32</v>
      </c>
      <c r="F20" s="86">
        <f t="shared" si="5"/>
        <v>96</v>
      </c>
      <c r="G20" s="23"/>
      <c r="H20" s="23" t="s">
        <v>10</v>
      </c>
      <c r="I20" s="23" t="s">
        <v>10</v>
      </c>
      <c r="J20" s="23"/>
      <c r="K20" s="23"/>
      <c r="L20" s="24">
        <v>0</v>
      </c>
      <c r="M20" s="24">
        <v>0</v>
      </c>
      <c r="N20" s="24">
        <v>4</v>
      </c>
      <c r="O20" s="24">
        <v>0</v>
      </c>
      <c r="P20" s="24">
        <f t="shared" si="1"/>
        <v>2</v>
      </c>
      <c r="Q20" s="47"/>
      <c r="T20" s="126"/>
      <c r="U20" s="127"/>
      <c r="V20" s="127"/>
      <c r="W20" s="127"/>
      <c r="X20" s="127"/>
    </row>
    <row r="21" spans="2:24" ht="16.5" customHeight="1" x14ac:dyDescent="0.2">
      <c r="B21" s="166"/>
      <c r="C21" s="22" t="s">
        <v>40</v>
      </c>
      <c r="D21" s="93" t="s">
        <v>31</v>
      </c>
      <c r="E21" s="24">
        <f t="shared" si="4"/>
        <v>32</v>
      </c>
      <c r="F21" s="86">
        <f t="shared" si="5"/>
        <v>96</v>
      </c>
      <c r="G21" s="23"/>
      <c r="H21" s="25" t="s">
        <v>10</v>
      </c>
      <c r="I21" s="25" t="s">
        <v>10</v>
      </c>
      <c r="J21" s="23"/>
      <c r="K21" s="23"/>
      <c r="L21" s="24">
        <v>0</v>
      </c>
      <c r="M21" s="24">
        <v>0</v>
      </c>
      <c r="N21" s="24">
        <v>0</v>
      </c>
      <c r="O21" s="24">
        <v>4</v>
      </c>
      <c r="P21" s="24">
        <f t="shared" si="1"/>
        <v>2</v>
      </c>
      <c r="Q21" s="47"/>
      <c r="T21" s="126"/>
      <c r="U21" s="127"/>
      <c r="V21" s="127"/>
      <c r="W21" s="127"/>
      <c r="X21" s="127"/>
    </row>
    <row r="22" spans="2:24" ht="16.5" customHeight="1" x14ac:dyDescent="0.2">
      <c r="B22" s="166"/>
      <c r="C22" s="22" t="s">
        <v>261</v>
      </c>
      <c r="D22" s="93" t="s">
        <v>31</v>
      </c>
      <c r="E22" s="24">
        <f>SUM(L22:O22)*$E$1</f>
        <v>32</v>
      </c>
      <c r="F22" s="24">
        <f t="shared" ref="F22:F33" si="6">E22</f>
        <v>32</v>
      </c>
      <c r="G22" s="23"/>
      <c r="H22" s="25" t="s">
        <v>1</v>
      </c>
      <c r="I22" s="25" t="s">
        <v>1</v>
      </c>
      <c r="J22" s="25"/>
      <c r="K22" s="25"/>
      <c r="L22" s="26">
        <v>0</v>
      </c>
      <c r="M22" s="26">
        <v>4</v>
      </c>
      <c r="N22" s="26">
        <v>0</v>
      </c>
      <c r="O22" s="26">
        <v>0</v>
      </c>
      <c r="P22" s="24">
        <f t="shared" si="1"/>
        <v>2</v>
      </c>
      <c r="Q22" s="47"/>
      <c r="T22" s="126"/>
      <c r="U22" s="133"/>
      <c r="V22" s="133"/>
      <c r="W22" s="133"/>
      <c r="X22" s="133"/>
    </row>
    <row r="23" spans="2:24" ht="16.5" customHeight="1" x14ac:dyDescent="0.2">
      <c r="B23" s="166"/>
      <c r="C23" s="22" t="s">
        <v>262</v>
      </c>
      <c r="D23" s="93" t="s">
        <v>31</v>
      </c>
      <c r="E23" s="24">
        <f t="shared" ref="E23:E28" si="7">SUM(L23:O23)*$E$1</f>
        <v>32</v>
      </c>
      <c r="F23" s="24">
        <f t="shared" si="6"/>
        <v>32</v>
      </c>
      <c r="G23" s="23"/>
      <c r="H23" s="25" t="s">
        <v>1</v>
      </c>
      <c r="I23" s="25" t="s">
        <v>1</v>
      </c>
      <c r="J23" s="25"/>
      <c r="K23" s="25"/>
      <c r="L23" s="26">
        <v>0</v>
      </c>
      <c r="M23" s="26">
        <v>0</v>
      </c>
      <c r="N23" s="26">
        <v>4</v>
      </c>
      <c r="O23" s="26">
        <v>0</v>
      </c>
      <c r="P23" s="24">
        <f t="shared" si="1"/>
        <v>2</v>
      </c>
      <c r="Q23" s="47"/>
      <c r="T23" s="126"/>
      <c r="U23" s="133"/>
      <c r="V23" s="133"/>
      <c r="W23" s="133"/>
      <c r="X23" s="133"/>
    </row>
    <row r="24" spans="2:24" ht="16.5" customHeight="1" x14ac:dyDescent="0.2">
      <c r="B24" s="166"/>
      <c r="C24" s="22" t="s">
        <v>263</v>
      </c>
      <c r="D24" s="93" t="s">
        <v>31</v>
      </c>
      <c r="E24" s="24">
        <f t="shared" si="7"/>
        <v>32</v>
      </c>
      <c r="F24" s="24">
        <f t="shared" si="6"/>
        <v>32</v>
      </c>
      <c r="G24" s="23"/>
      <c r="H24" s="25" t="s">
        <v>1</v>
      </c>
      <c r="I24" s="25" t="s">
        <v>1</v>
      </c>
      <c r="J24" s="25"/>
      <c r="K24" s="25"/>
      <c r="L24" s="26">
        <v>0</v>
      </c>
      <c r="M24" s="26">
        <v>0</v>
      </c>
      <c r="N24" s="26">
        <v>0</v>
      </c>
      <c r="O24" s="26">
        <v>4</v>
      </c>
      <c r="P24" s="24">
        <f t="shared" si="1"/>
        <v>2</v>
      </c>
      <c r="Q24" s="47"/>
      <c r="T24" s="126"/>
      <c r="U24" s="133"/>
      <c r="V24" s="133"/>
      <c r="W24" s="133"/>
      <c r="X24" s="133"/>
    </row>
    <row r="25" spans="2:24" ht="16.5" customHeight="1" x14ac:dyDescent="0.2">
      <c r="B25" s="166"/>
      <c r="C25" s="22" t="s">
        <v>264</v>
      </c>
      <c r="D25" s="93" t="s">
        <v>31</v>
      </c>
      <c r="E25" s="24">
        <f t="shared" si="7"/>
        <v>32</v>
      </c>
      <c r="F25" s="24">
        <f t="shared" si="6"/>
        <v>32</v>
      </c>
      <c r="G25" s="23"/>
      <c r="H25" s="25" t="s">
        <v>10</v>
      </c>
      <c r="I25" s="25" t="s">
        <v>10</v>
      </c>
      <c r="J25" s="23"/>
      <c r="K25" s="23"/>
      <c r="L25" s="24">
        <v>4</v>
      </c>
      <c r="M25" s="24">
        <v>0</v>
      </c>
      <c r="N25" s="24">
        <v>0</v>
      </c>
      <c r="O25" s="24">
        <v>0</v>
      </c>
      <c r="P25" s="24">
        <f t="shared" si="1"/>
        <v>2</v>
      </c>
      <c r="Q25" s="47"/>
      <c r="T25" s="126"/>
      <c r="U25" s="133"/>
      <c r="V25" s="133"/>
      <c r="W25" s="133"/>
      <c r="X25" s="133"/>
    </row>
    <row r="26" spans="2:24" ht="16.5" customHeight="1" x14ac:dyDescent="0.2">
      <c r="B26" s="166"/>
      <c r="C26" s="22" t="s">
        <v>265</v>
      </c>
      <c r="D26" s="93" t="s">
        <v>31</v>
      </c>
      <c r="E26" s="24">
        <f t="shared" si="7"/>
        <v>32</v>
      </c>
      <c r="F26" s="24">
        <f t="shared" si="6"/>
        <v>32</v>
      </c>
      <c r="G26" s="23"/>
      <c r="H26" s="25" t="s">
        <v>10</v>
      </c>
      <c r="I26" s="25" t="s">
        <v>10</v>
      </c>
      <c r="J26" s="23"/>
      <c r="K26" s="23"/>
      <c r="L26" s="24">
        <v>0</v>
      </c>
      <c r="M26" s="24">
        <v>4</v>
      </c>
      <c r="N26" s="24">
        <v>0</v>
      </c>
      <c r="O26" s="24">
        <v>0</v>
      </c>
      <c r="P26" s="24">
        <f t="shared" si="1"/>
        <v>2</v>
      </c>
      <c r="Q26" s="47"/>
      <c r="T26" s="126"/>
      <c r="U26" s="127"/>
      <c r="V26" s="127"/>
      <c r="W26" s="127"/>
      <c r="X26" s="127"/>
    </row>
    <row r="27" spans="2:24" ht="16.5" customHeight="1" x14ac:dyDescent="0.2">
      <c r="B27" s="166"/>
      <c r="C27" s="22" t="s">
        <v>266</v>
      </c>
      <c r="D27" s="93" t="s">
        <v>31</v>
      </c>
      <c r="E27" s="24">
        <f t="shared" si="7"/>
        <v>32</v>
      </c>
      <c r="F27" s="24">
        <f t="shared" si="6"/>
        <v>32</v>
      </c>
      <c r="G27" s="23"/>
      <c r="H27" s="25" t="s">
        <v>1</v>
      </c>
      <c r="I27" s="25" t="s">
        <v>1</v>
      </c>
      <c r="J27" s="25"/>
      <c r="K27" s="25"/>
      <c r="L27" s="26">
        <v>0</v>
      </c>
      <c r="M27" s="26">
        <v>4</v>
      </c>
      <c r="N27" s="26">
        <v>0</v>
      </c>
      <c r="O27" s="26">
        <v>0</v>
      </c>
      <c r="P27" s="24">
        <f t="shared" si="1"/>
        <v>2</v>
      </c>
      <c r="Q27" s="47"/>
      <c r="T27" s="126"/>
      <c r="U27" s="127"/>
      <c r="V27" s="127"/>
      <c r="W27" s="127"/>
      <c r="X27" s="127"/>
    </row>
    <row r="28" spans="2:24" ht="16.5" customHeight="1" x14ac:dyDescent="0.2">
      <c r="B28" s="166"/>
      <c r="C28" s="22" t="s">
        <v>267</v>
      </c>
      <c r="D28" s="93" t="s">
        <v>31</v>
      </c>
      <c r="E28" s="24">
        <f t="shared" si="7"/>
        <v>32</v>
      </c>
      <c r="F28" s="24">
        <f t="shared" si="6"/>
        <v>32</v>
      </c>
      <c r="G28" s="23"/>
      <c r="H28" s="25" t="s">
        <v>1</v>
      </c>
      <c r="I28" s="25" t="s">
        <v>1</v>
      </c>
      <c r="J28" s="25"/>
      <c r="K28" s="25"/>
      <c r="L28" s="26">
        <v>0</v>
      </c>
      <c r="M28" s="26">
        <v>0</v>
      </c>
      <c r="N28" s="26">
        <v>4</v>
      </c>
      <c r="O28" s="26">
        <v>0</v>
      </c>
      <c r="P28" s="24">
        <f t="shared" si="1"/>
        <v>2</v>
      </c>
      <c r="Q28" s="47"/>
      <c r="T28" s="126"/>
      <c r="U28" s="127"/>
      <c r="V28" s="127"/>
      <c r="W28" s="127"/>
      <c r="X28" s="127"/>
    </row>
    <row r="29" spans="2:24" ht="16.5" customHeight="1" x14ac:dyDescent="0.2">
      <c r="B29" s="166"/>
      <c r="C29" s="22" t="s">
        <v>268</v>
      </c>
      <c r="D29" s="93" t="s">
        <v>31</v>
      </c>
      <c r="E29" s="24">
        <f>SUM(L29:O29)*$E$1</f>
        <v>32</v>
      </c>
      <c r="F29" s="24">
        <f t="shared" si="6"/>
        <v>32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0</v>
      </c>
      <c r="N29" s="26">
        <v>0</v>
      </c>
      <c r="O29" s="26">
        <v>4</v>
      </c>
      <c r="P29" s="24">
        <f t="shared" si="1"/>
        <v>2</v>
      </c>
      <c r="Q29" s="47"/>
      <c r="T29" s="126"/>
      <c r="U29" s="127"/>
      <c r="V29" s="127"/>
      <c r="W29" s="129"/>
      <c r="X29" s="127"/>
    </row>
    <row r="30" spans="2:24" ht="16.5" customHeight="1" x14ac:dyDescent="0.2">
      <c r="B30" s="166"/>
      <c r="C30" s="22" t="s">
        <v>295</v>
      </c>
      <c r="D30" s="93" t="s">
        <v>31</v>
      </c>
      <c r="E30" s="24">
        <f>SUM(L30:O30)*$E$1</f>
        <v>16</v>
      </c>
      <c r="F30" s="24">
        <f t="shared" ref="F30" si="8">E30</f>
        <v>16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0</v>
      </c>
      <c r="O30" s="26">
        <v>2</v>
      </c>
      <c r="P30" s="24">
        <f t="shared" si="1"/>
        <v>1</v>
      </c>
      <c r="Q30" s="47"/>
      <c r="T30" s="126"/>
      <c r="U30" s="128"/>
      <c r="V30" s="128"/>
      <c r="W30" s="129"/>
      <c r="X30" s="128"/>
    </row>
    <row r="31" spans="2:24" ht="16.5" customHeight="1" x14ac:dyDescent="0.2">
      <c r="B31" s="166"/>
      <c r="C31" s="120" t="s">
        <v>292</v>
      </c>
      <c r="D31" s="93" t="s">
        <v>31</v>
      </c>
      <c r="E31" s="24">
        <f t="shared" ref="E31:E33" si="9">SUM(L31:O31)*$E$1</f>
        <v>16</v>
      </c>
      <c r="F31" s="24">
        <f t="shared" si="6"/>
        <v>16</v>
      </c>
      <c r="G31" s="23"/>
      <c r="H31" s="25" t="s">
        <v>0</v>
      </c>
      <c r="I31" s="25" t="s">
        <v>1</v>
      </c>
      <c r="J31" s="25"/>
      <c r="K31" s="25"/>
      <c r="L31" s="26">
        <v>0</v>
      </c>
      <c r="M31" s="26">
        <v>0</v>
      </c>
      <c r="N31" s="26">
        <v>2</v>
      </c>
      <c r="O31" s="26">
        <v>0</v>
      </c>
      <c r="P31" s="24">
        <f t="shared" si="1"/>
        <v>1</v>
      </c>
      <c r="Q31" s="47"/>
      <c r="T31" s="126"/>
      <c r="U31" s="127"/>
      <c r="V31" s="127"/>
      <c r="W31" s="127"/>
      <c r="X31" s="127"/>
    </row>
    <row r="32" spans="2:24" ht="16.5" customHeight="1" x14ac:dyDescent="0.2">
      <c r="B32" s="166"/>
      <c r="C32" s="121" t="s">
        <v>272</v>
      </c>
      <c r="D32" s="93" t="s">
        <v>31</v>
      </c>
      <c r="E32" s="24">
        <f t="shared" si="9"/>
        <v>16</v>
      </c>
      <c r="F32" s="24">
        <f t="shared" si="6"/>
        <v>16</v>
      </c>
      <c r="G32" s="23"/>
      <c r="H32" s="25" t="s">
        <v>0</v>
      </c>
      <c r="I32" s="25" t="s">
        <v>1</v>
      </c>
      <c r="J32" s="25"/>
      <c r="K32" s="25"/>
      <c r="L32" s="26">
        <v>0</v>
      </c>
      <c r="M32" s="26">
        <v>0</v>
      </c>
      <c r="N32" s="26">
        <v>0</v>
      </c>
      <c r="O32" s="26">
        <v>2</v>
      </c>
      <c r="P32" s="24">
        <f t="shared" si="1"/>
        <v>1</v>
      </c>
      <c r="Q32" s="47"/>
    </row>
    <row r="33" spans="2:24" ht="16.5" customHeight="1" thickBot="1" x14ac:dyDescent="0.25">
      <c r="B33" s="166"/>
      <c r="C33" s="122" t="s">
        <v>284</v>
      </c>
      <c r="D33" s="93" t="s">
        <v>31</v>
      </c>
      <c r="E33" s="24">
        <f t="shared" si="9"/>
        <v>16</v>
      </c>
      <c r="F33" s="24">
        <f t="shared" si="6"/>
        <v>16</v>
      </c>
      <c r="G33" s="28"/>
      <c r="H33" s="31" t="s">
        <v>0</v>
      </c>
      <c r="I33" s="31" t="s">
        <v>1</v>
      </c>
      <c r="J33" s="31"/>
      <c r="K33" s="31"/>
      <c r="L33" s="32">
        <v>0</v>
      </c>
      <c r="M33" s="32">
        <v>0</v>
      </c>
      <c r="N33" s="32">
        <v>2</v>
      </c>
      <c r="O33" s="32">
        <v>0</v>
      </c>
      <c r="P33" s="24">
        <f t="shared" si="1"/>
        <v>1</v>
      </c>
      <c r="Q33" s="47"/>
      <c r="T33" s="125"/>
      <c r="U33" s="125"/>
      <c r="V33" s="125"/>
      <c r="W33" s="125"/>
      <c r="X33" s="125"/>
    </row>
    <row r="34" spans="2:24" ht="16.5" customHeight="1" thickBot="1" x14ac:dyDescent="0.25">
      <c r="B34" s="167"/>
      <c r="C34" s="17" t="s">
        <v>11</v>
      </c>
      <c r="D34" s="4"/>
      <c r="E34" s="5">
        <f>SUM(E8:E33)</f>
        <v>704</v>
      </c>
      <c r="F34" s="5">
        <f>SUM(F8:F33)</f>
        <v>960</v>
      </c>
      <c r="G34" s="97">
        <f>SUMIF(D8:D33,"必須",F8:F33)</f>
        <v>880</v>
      </c>
      <c r="H34" s="98">
        <f>SUMIF(D8:D33,"選必",F8:F33)</f>
        <v>0</v>
      </c>
      <c r="I34" s="99">
        <f>SUMIF(D8:D33,"選択",F8:F33)</f>
        <v>80</v>
      </c>
      <c r="J34" s="4"/>
      <c r="K34" s="4"/>
      <c r="L34" s="5">
        <f>SUM(L8:L33)</f>
        <v>22</v>
      </c>
      <c r="M34" s="5">
        <f>SUM(M8:M33)</f>
        <v>22</v>
      </c>
      <c r="N34" s="5">
        <f>SUM(N8:N33)</f>
        <v>22</v>
      </c>
      <c r="O34" s="5">
        <f>SUM(O8:O33)</f>
        <v>22</v>
      </c>
      <c r="P34" s="5">
        <f>SUM(P8:P33)</f>
        <v>44</v>
      </c>
      <c r="Q34" s="47"/>
      <c r="T34" s="126"/>
      <c r="U34" s="127"/>
      <c r="V34" s="127"/>
      <c r="W34" s="127"/>
      <c r="X34" s="127"/>
    </row>
    <row r="35" spans="2:24" ht="16.5" customHeight="1" x14ac:dyDescent="0.2">
      <c r="B35" s="168" t="s">
        <v>123</v>
      </c>
      <c r="C35" s="19" t="s">
        <v>41</v>
      </c>
      <c r="D35" s="92" t="s">
        <v>30</v>
      </c>
      <c r="E35" s="30">
        <f>SUM(L35:O35)*$E$1</f>
        <v>64</v>
      </c>
      <c r="F35" s="30">
        <f>E35</f>
        <v>64</v>
      </c>
      <c r="G35" s="29" t="s">
        <v>1</v>
      </c>
      <c r="H35" s="20"/>
      <c r="I35" s="20" t="s">
        <v>1</v>
      </c>
      <c r="J35" s="29"/>
      <c r="K35" s="29"/>
      <c r="L35" s="30">
        <v>2</v>
      </c>
      <c r="M35" s="30">
        <v>2</v>
      </c>
      <c r="N35" s="30">
        <v>2</v>
      </c>
      <c r="O35" s="30">
        <v>2</v>
      </c>
      <c r="P35" s="21">
        <f>E35/$E$2</f>
        <v>4</v>
      </c>
      <c r="Q35" s="47"/>
      <c r="T35" s="126"/>
      <c r="U35" s="127"/>
      <c r="V35" s="127"/>
      <c r="W35" s="127"/>
      <c r="X35" s="127"/>
    </row>
    <row r="36" spans="2:24" ht="16.5" customHeight="1" x14ac:dyDescent="0.2">
      <c r="B36" s="166"/>
      <c r="C36" s="43" t="s">
        <v>204</v>
      </c>
      <c r="D36" s="93" t="s">
        <v>31</v>
      </c>
      <c r="E36" s="26">
        <f>SUM(L36:O36)*$E$1</f>
        <v>64</v>
      </c>
      <c r="F36" s="26">
        <f>E36</f>
        <v>64</v>
      </c>
      <c r="G36" s="25" t="s">
        <v>1</v>
      </c>
      <c r="H36" s="25"/>
      <c r="I36" s="25" t="s">
        <v>1</v>
      </c>
      <c r="J36" s="25"/>
      <c r="K36" s="25"/>
      <c r="L36" s="26">
        <v>2</v>
      </c>
      <c r="M36" s="26">
        <v>2</v>
      </c>
      <c r="N36" s="26">
        <v>2</v>
      </c>
      <c r="O36" s="26">
        <v>2</v>
      </c>
      <c r="P36" s="24">
        <f>E36/$E$2</f>
        <v>4</v>
      </c>
      <c r="Q36" s="47"/>
      <c r="R36" s="2" t="s">
        <v>116</v>
      </c>
      <c r="T36" s="126"/>
      <c r="U36" s="127"/>
      <c r="V36" s="127"/>
      <c r="W36" s="127"/>
      <c r="X36" s="127"/>
    </row>
    <row r="37" spans="2:24" ht="16.5" customHeight="1" x14ac:dyDescent="0.2">
      <c r="B37" s="166"/>
      <c r="C37" s="22" t="s">
        <v>305</v>
      </c>
      <c r="D37" s="94" t="s">
        <v>44</v>
      </c>
      <c r="E37" s="26">
        <f t="shared" ref="E37:E50" si="10">SUM(L37:O37)*$E$1</f>
        <v>16</v>
      </c>
      <c r="F37" s="26">
        <f t="shared" ref="F37:F40" si="11">E37</f>
        <v>16</v>
      </c>
      <c r="G37" s="44" t="s">
        <v>0</v>
      </c>
      <c r="H37" s="44"/>
      <c r="I37" s="23" t="s">
        <v>1</v>
      </c>
      <c r="J37" s="25"/>
      <c r="K37" s="45"/>
      <c r="L37" s="46">
        <v>2</v>
      </c>
      <c r="M37" s="46">
        <v>0</v>
      </c>
      <c r="N37" s="46">
        <v>0</v>
      </c>
      <c r="O37" s="46">
        <v>0</v>
      </c>
      <c r="P37" s="24">
        <f t="shared" ref="P37:P49" si="12">E37/$E$2</f>
        <v>1</v>
      </c>
      <c r="Q37" s="47"/>
      <c r="T37" s="126"/>
      <c r="U37" s="127"/>
      <c r="V37" s="127"/>
      <c r="W37" s="129"/>
      <c r="X37" s="127"/>
    </row>
    <row r="38" spans="2:24" ht="16.5" customHeight="1" x14ac:dyDescent="0.2">
      <c r="B38" s="166"/>
      <c r="C38" s="22" t="s">
        <v>306</v>
      </c>
      <c r="D38" s="94" t="s">
        <v>44</v>
      </c>
      <c r="E38" s="26">
        <f t="shared" si="10"/>
        <v>16</v>
      </c>
      <c r="F38" s="26">
        <f t="shared" si="11"/>
        <v>16</v>
      </c>
      <c r="G38" s="44" t="s">
        <v>0</v>
      </c>
      <c r="H38" s="44"/>
      <c r="I38" s="23" t="s">
        <v>1</v>
      </c>
      <c r="J38" s="25"/>
      <c r="K38" s="45"/>
      <c r="L38" s="46">
        <v>0</v>
      </c>
      <c r="M38" s="46">
        <v>2</v>
      </c>
      <c r="N38" s="46">
        <v>0</v>
      </c>
      <c r="O38" s="46">
        <v>0</v>
      </c>
      <c r="P38" s="24">
        <f t="shared" si="12"/>
        <v>1</v>
      </c>
      <c r="Q38" s="47"/>
      <c r="T38" s="126"/>
      <c r="U38" s="127"/>
      <c r="V38" s="127"/>
      <c r="W38" s="129"/>
      <c r="X38" s="127"/>
    </row>
    <row r="39" spans="2:24" ht="16.5" customHeight="1" x14ac:dyDescent="0.2">
      <c r="B39" s="166"/>
      <c r="C39" s="22" t="s">
        <v>303</v>
      </c>
      <c r="D39" s="94" t="s">
        <v>44</v>
      </c>
      <c r="E39" s="26">
        <f t="shared" si="10"/>
        <v>16</v>
      </c>
      <c r="F39" s="26">
        <f t="shared" si="11"/>
        <v>16</v>
      </c>
      <c r="G39" s="44" t="s">
        <v>0</v>
      </c>
      <c r="H39" s="44"/>
      <c r="I39" s="23" t="s">
        <v>1</v>
      </c>
      <c r="J39" s="25"/>
      <c r="K39" s="45"/>
      <c r="L39" s="46">
        <v>0</v>
      </c>
      <c r="M39" s="46">
        <v>0</v>
      </c>
      <c r="N39" s="46">
        <v>2</v>
      </c>
      <c r="O39" s="46">
        <v>0</v>
      </c>
      <c r="P39" s="24">
        <f t="shared" si="12"/>
        <v>1</v>
      </c>
      <c r="Q39" s="47"/>
      <c r="T39" s="126"/>
      <c r="U39" s="127"/>
      <c r="V39" s="127"/>
      <c r="W39" s="129"/>
      <c r="X39" s="127"/>
    </row>
    <row r="40" spans="2:24" ht="16.5" customHeight="1" x14ac:dyDescent="0.2">
      <c r="B40" s="166"/>
      <c r="C40" s="22" t="s">
        <v>304</v>
      </c>
      <c r="D40" s="94" t="s">
        <v>44</v>
      </c>
      <c r="E40" s="26">
        <f t="shared" si="10"/>
        <v>16</v>
      </c>
      <c r="F40" s="26">
        <f t="shared" si="11"/>
        <v>16</v>
      </c>
      <c r="G40" s="44" t="s">
        <v>0</v>
      </c>
      <c r="H40" s="44"/>
      <c r="I40" s="23" t="s">
        <v>1</v>
      </c>
      <c r="J40" s="25"/>
      <c r="K40" s="45"/>
      <c r="L40" s="46">
        <v>0</v>
      </c>
      <c r="M40" s="46">
        <v>0</v>
      </c>
      <c r="N40" s="46">
        <v>0</v>
      </c>
      <c r="O40" s="46">
        <v>2</v>
      </c>
      <c r="P40" s="24">
        <f t="shared" si="12"/>
        <v>1</v>
      </c>
      <c r="Q40" s="47"/>
      <c r="T40" s="126"/>
      <c r="U40" s="127"/>
      <c r="V40" s="127"/>
      <c r="W40" s="127"/>
      <c r="X40" s="127"/>
    </row>
    <row r="41" spans="2:24" ht="16.5" customHeight="1" x14ac:dyDescent="0.2">
      <c r="B41" s="166"/>
      <c r="C41" s="22" t="s">
        <v>50</v>
      </c>
      <c r="D41" s="93" t="s">
        <v>31</v>
      </c>
      <c r="E41" s="26">
        <f t="shared" si="10"/>
        <v>32</v>
      </c>
      <c r="F41" s="86">
        <f>E41*$E$3</f>
        <v>96</v>
      </c>
      <c r="G41" s="45"/>
      <c r="H41" s="23" t="s">
        <v>1</v>
      </c>
      <c r="I41" s="23" t="s">
        <v>1</v>
      </c>
      <c r="J41" s="25"/>
      <c r="K41" s="45"/>
      <c r="L41" s="46">
        <v>4</v>
      </c>
      <c r="M41" s="46">
        <v>0</v>
      </c>
      <c r="N41" s="46">
        <v>0</v>
      </c>
      <c r="O41" s="46">
        <v>0</v>
      </c>
      <c r="P41" s="24">
        <f t="shared" si="12"/>
        <v>2</v>
      </c>
      <c r="Q41" s="47"/>
      <c r="T41" s="126"/>
      <c r="U41" s="127"/>
      <c r="V41" s="127"/>
      <c r="W41" s="127"/>
      <c r="X41" s="127"/>
    </row>
    <row r="42" spans="2:24" ht="16.5" customHeight="1" x14ac:dyDescent="0.2">
      <c r="B42" s="166"/>
      <c r="C42" s="22" t="s">
        <v>51</v>
      </c>
      <c r="D42" s="93" t="s">
        <v>31</v>
      </c>
      <c r="E42" s="26">
        <f t="shared" si="10"/>
        <v>32</v>
      </c>
      <c r="F42" s="86">
        <f>E42*$E$3</f>
        <v>96</v>
      </c>
      <c r="G42" s="45"/>
      <c r="H42" s="23" t="s">
        <v>1</v>
      </c>
      <c r="I42" s="23" t="s">
        <v>1</v>
      </c>
      <c r="J42" s="25"/>
      <c r="K42" s="45"/>
      <c r="L42" s="46">
        <v>0</v>
      </c>
      <c r="M42" s="46">
        <v>4</v>
      </c>
      <c r="N42" s="46">
        <v>0</v>
      </c>
      <c r="O42" s="46">
        <v>0</v>
      </c>
      <c r="P42" s="24">
        <f t="shared" si="12"/>
        <v>2</v>
      </c>
      <c r="Q42" s="47"/>
      <c r="T42" s="126"/>
      <c r="U42" s="127"/>
      <c r="V42" s="127"/>
      <c r="W42" s="127"/>
      <c r="X42" s="127"/>
    </row>
    <row r="43" spans="2:24" ht="16.5" customHeight="1" x14ac:dyDescent="0.2">
      <c r="B43" s="166"/>
      <c r="C43" s="22" t="s">
        <v>52</v>
      </c>
      <c r="D43" s="93" t="s">
        <v>31</v>
      </c>
      <c r="E43" s="26">
        <f t="shared" si="10"/>
        <v>32</v>
      </c>
      <c r="F43" s="86">
        <f>E43*$E$3</f>
        <v>96</v>
      </c>
      <c r="G43" s="45"/>
      <c r="H43" s="23" t="s">
        <v>1</v>
      </c>
      <c r="I43" s="23" t="s">
        <v>1</v>
      </c>
      <c r="J43" s="25"/>
      <c r="K43" s="45"/>
      <c r="L43" s="46">
        <v>0</v>
      </c>
      <c r="M43" s="46">
        <v>0</v>
      </c>
      <c r="N43" s="46">
        <v>4</v>
      </c>
      <c r="O43" s="46">
        <v>0</v>
      </c>
      <c r="P43" s="24">
        <f t="shared" si="12"/>
        <v>2</v>
      </c>
      <c r="Q43" s="47"/>
      <c r="T43" s="126"/>
      <c r="U43" s="127"/>
      <c r="V43" s="127"/>
      <c r="W43" s="127"/>
      <c r="X43" s="127"/>
    </row>
    <row r="44" spans="2:24" ht="16.5" customHeight="1" x14ac:dyDescent="0.2">
      <c r="B44" s="166"/>
      <c r="C44" s="22" t="s">
        <v>53</v>
      </c>
      <c r="D44" s="93" t="s">
        <v>31</v>
      </c>
      <c r="E44" s="26">
        <f t="shared" si="10"/>
        <v>32</v>
      </c>
      <c r="F44" s="86">
        <f>E44*$E$3</f>
        <v>96</v>
      </c>
      <c r="G44" s="45"/>
      <c r="H44" s="23" t="s">
        <v>1</v>
      </c>
      <c r="I44" s="23" t="s">
        <v>1</v>
      </c>
      <c r="J44" s="25"/>
      <c r="K44" s="45"/>
      <c r="L44" s="46">
        <v>0</v>
      </c>
      <c r="M44" s="46">
        <v>0</v>
      </c>
      <c r="N44" s="46">
        <v>0</v>
      </c>
      <c r="O44" s="46">
        <v>4</v>
      </c>
      <c r="P44" s="24">
        <f t="shared" si="12"/>
        <v>2</v>
      </c>
      <c r="Q44" s="47"/>
      <c r="T44" s="126"/>
      <c r="U44" s="127"/>
      <c r="V44" s="127"/>
      <c r="W44" s="127"/>
      <c r="X44" s="127"/>
    </row>
    <row r="45" spans="2:24" ht="16.5" customHeight="1" x14ac:dyDescent="0.2">
      <c r="B45" s="166"/>
      <c r="C45" s="22" t="s">
        <v>300</v>
      </c>
      <c r="D45" s="93" t="s">
        <v>31</v>
      </c>
      <c r="E45" s="26">
        <f t="shared" si="10"/>
        <v>32</v>
      </c>
      <c r="F45" s="26">
        <f t="shared" ref="F45:F50" si="13">E45</f>
        <v>32</v>
      </c>
      <c r="G45" s="45"/>
      <c r="H45" s="23" t="s">
        <v>1</v>
      </c>
      <c r="I45" s="23" t="s">
        <v>1</v>
      </c>
      <c r="J45" s="25"/>
      <c r="K45" s="45"/>
      <c r="L45" s="46">
        <v>4</v>
      </c>
      <c r="M45" s="46">
        <v>0</v>
      </c>
      <c r="N45" s="46">
        <v>0</v>
      </c>
      <c r="O45" s="46">
        <v>0</v>
      </c>
      <c r="P45" s="24">
        <f t="shared" si="12"/>
        <v>2</v>
      </c>
      <c r="Q45" s="47"/>
      <c r="T45" s="126"/>
      <c r="U45" s="127"/>
      <c r="V45" s="127"/>
      <c r="W45" s="127"/>
      <c r="X45" s="127"/>
    </row>
    <row r="46" spans="2:24" ht="16.5" customHeight="1" x14ac:dyDescent="0.2">
      <c r="B46" s="166"/>
      <c r="C46" s="130" t="s">
        <v>302</v>
      </c>
      <c r="D46" s="93" t="s">
        <v>31</v>
      </c>
      <c r="E46" s="26">
        <f t="shared" si="10"/>
        <v>32</v>
      </c>
      <c r="F46" s="26">
        <f t="shared" si="13"/>
        <v>32</v>
      </c>
      <c r="G46" s="45"/>
      <c r="H46" s="23" t="s">
        <v>1</v>
      </c>
      <c r="I46" s="23" t="s">
        <v>1</v>
      </c>
      <c r="J46" s="25"/>
      <c r="K46" s="45"/>
      <c r="L46" s="132">
        <v>2</v>
      </c>
      <c r="M46" s="132">
        <v>2</v>
      </c>
      <c r="N46" s="46">
        <v>0</v>
      </c>
      <c r="O46" s="46">
        <v>0</v>
      </c>
      <c r="P46" s="24">
        <f t="shared" si="12"/>
        <v>2</v>
      </c>
      <c r="Q46" s="47"/>
      <c r="T46" s="126"/>
      <c r="U46" s="127"/>
      <c r="V46" s="127"/>
      <c r="W46" s="127"/>
      <c r="X46" s="127"/>
    </row>
    <row r="47" spans="2:24" ht="16.5" customHeight="1" x14ac:dyDescent="0.2">
      <c r="B47" s="166"/>
      <c r="C47" s="22" t="s">
        <v>301</v>
      </c>
      <c r="D47" s="93" t="s">
        <v>31</v>
      </c>
      <c r="E47" s="26">
        <f t="shared" si="10"/>
        <v>32</v>
      </c>
      <c r="F47" s="26">
        <f t="shared" si="13"/>
        <v>32</v>
      </c>
      <c r="G47" s="45"/>
      <c r="H47" s="23" t="s">
        <v>1</v>
      </c>
      <c r="I47" s="23" t="s">
        <v>1</v>
      </c>
      <c r="J47" s="25"/>
      <c r="K47" s="45"/>
      <c r="L47" s="46">
        <v>0</v>
      </c>
      <c r="M47" s="46">
        <v>4</v>
      </c>
      <c r="N47" s="46">
        <v>0</v>
      </c>
      <c r="O47" s="46">
        <v>0</v>
      </c>
      <c r="P47" s="24">
        <f t="shared" si="12"/>
        <v>2</v>
      </c>
      <c r="Q47" s="47"/>
      <c r="T47" s="126"/>
      <c r="U47" s="127"/>
      <c r="V47" s="127"/>
      <c r="W47" s="127"/>
      <c r="X47" s="127"/>
    </row>
    <row r="48" spans="2:24" ht="16.5" customHeight="1" x14ac:dyDescent="0.2">
      <c r="B48" s="166"/>
      <c r="C48" s="22" t="s">
        <v>294</v>
      </c>
      <c r="D48" s="93" t="s">
        <v>31</v>
      </c>
      <c r="E48" s="26">
        <f t="shared" ref="E48" si="14">SUM(L48:O48)*$E$1</f>
        <v>16</v>
      </c>
      <c r="F48" s="26">
        <f t="shared" ref="F48" si="15">E48</f>
        <v>16</v>
      </c>
      <c r="G48" s="88"/>
      <c r="H48" s="23" t="s">
        <v>1</v>
      </c>
      <c r="I48" s="23" t="s">
        <v>1</v>
      </c>
      <c r="J48" s="25"/>
      <c r="K48" s="45"/>
      <c r="L48" s="46">
        <v>0</v>
      </c>
      <c r="M48" s="46">
        <v>2</v>
      </c>
      <c r="N48" s="46">
        <v>0</v>
      </c>
      <c r="O48" s="46">
        <v>0</v>
      </c>
      <c r="P48" s="24">
        <f t="shared" si="12"/>
        <v>1</v>
      </c>
      <c r="Q48" s="47"/>
      <c r="T48" s="126"/>
      <c r="U48" s="128"/>
      <c r="V48" s="128"/>
      <c r="W48" s="128"/>
      <c r="X48" s="128"/>
    </row>
    <row r="49" spans="2:24" ht="16.5" customHeight="1" x14ac:dyDescent="0.2">
      <c r="B49" s="166"/>
      <c r="C49" s="22" t="s">
        <v>293</v>
      </c>
      <c r="D49" s="94" t="s">
        <v>44</v>
      </c>
      <c r="E49" s="26">
        <f t="shared" si="10"/>
        <v>32</v>
      </c>
      <c r="F49" s="26">
        <f t="shared" si="13"/>
        <v>32</v>
      </c>
      <c r="G49" s="88"/>
      <c r="H49" s="23" t="s">
        <v>1</v>
      </c>
      <c r="I49" s="23" t="s">
        <v>1</v>
      </c>
      <c r="J49" s="89"/>
      <c r="K49" s="88"/>
      <c r="L49" s="90">
        <v>0</v>
      </c>
      <c r="M49" s="90">
        <v>0</v>
      </c>
      <c r="N49" s="90">
        <v>2</v>
      </c>
      <c r="O49" s="90">
        <v>2</v>
      </c>
      <c r="P49" s="24">
        <f t="shared" si="12"/>
        <v>2</v>
      </c>
      <c r="Q49" s="47"/>
      <c r="R49" s="2" t="s">
        <v>118</v>
      </c>
      <c r="T49" s="125"/>
      <c r="U49" s="125"/>
      <c r="V49" s="125"/>
      <c r="W49" s="125"/>
      <c r="X49" s="125"/>
    </row>
    <row r="50" spans="2:24" ht="16.5" customHeight="1" x14ac:dyDescent="0.2">
      <c r="B50" s="166"/>
      <c r="C50" s="22" t="s">
        <v>117</v>
      </c>
      <c r="D50" s="134" t="s">
        <v>46</v>
      </c>
      <c r="E50" s="136">
        <f t="shared" si="10"/>
        <v>64</v>
      </c>
      <c r="F50" s="136">
        <f t="shared" si="13"/>
        <v>64</v>
      </c>
      <c r="G50" s="136"/>
      <c r="H50" s="139" t="s">
        <v>1</v>
      </c>
      <c r="I50" s="139" t="s">
        <v>1</v>
      </c>
      <c r="J50" s="139"/>
      <c r="K50" s="139"/>
      <c r="L50" s="136">
        <v>0</v>
      </c>
      <c r="M50" s="136">
        <v>0</v>
      </c>
      <c r="N50" s="136">
        <v>4</v>
      </c>
      <c r="O50" s="136">
        <v>4</v>
      </c>
      <c r="P50" s="136">
        <f>E50/$E$2</f>
        <v>4</v>
      </c>
      <c r="Q50" s="47"/>
      <c r="T50" s="126"/>
      <c r="U50" s="127"/>
      <c r="V50" s="127"/>
      <c r="W50" s="127"/>
      <c r="X50" s="127"/>
    </row>
    <row r="51" spans="2:24" ht="16.5" customHeight="1" x14ac:dyDescent="0.2">
      <c r="B51" s="166"/>
      <c r="C51" s="22" t="s">
        <v>273</v>
      </c>
      <c r="D51" s="135"/>
      <c r="E51" s="137"/>
      <c r="F51" s="137"/>
      <c r="G51" s="138"/>
      <c r="H51" s="140"/>
      <c r="I51" s="140"/>
      <c r="J51" s="140"/>
      <c r="K51" s="140"/>
      <c r="L51" s="138"/>
      <c r="M51" s="138"/>
      <c r="N51" s="138"/>
      <c r="O51" s="138"/>
      <c r="P51" s="138"/>
      <c r="Q51" s="47"/>
      <c r="T51" s="125"/>
      <c r="U51" s="125"/>
      <c r="V51" s="125"/>
      <c r="W51" s="125"/>
      <c r="X51" s="125"/>
    </row>
    <row r="52" spans="2:24" ht="39" x14ac:dyDescent="0.2">
      <c r="B52" s="166"/>
      <c r="C52" s="123" t="s">
        <v>281</v>
      </c>
      <c r="D52" s="134" t="s">
        <v>46</v>
      </c>
      <c r="E52" s="136">
        <f>SUM(L52:O52)*$E$1</f>
        <v>48</v>
      </c>
      <c r="F52" s="136">
        <f>E52</f>
        <v>48</v>
      </c>
      <c r="G52" s="139"/>
      <c r="H52" s="139" t="s">
        <v>0</v>
      </c>
      <c r="I52" s="139" t="s">
        <v>0</v>
      </c>
      <c r="J52" s="139"/>
      <c r="K52" s="139"/>
      <c r="L52" s="144">
        <v>6</v>
      </c>
      <c r="M52" s="144">
        <v>0</v>
      </c>
      <c r="N52" s="144">
        <v>0</v>
      </c>
      <c r="O52" s="144">
        <v>0</v>
      </c>
      <c r="P52" s="136">
        <f>E52/$E$2</f>
        <v>3</v>
      </c>
      <c r="Q52" s="47"/>
      <c r="T52" s="126"/>
      <c r="U52" s="127"/>
      <c r="V52" s="127"/>
      <c r="W52" s="127"/>
      <c r="X52" s="127"/>
    </row>
    <row r="53" spans="2:24" ht="16.5" customHeight="1" x14ac:dyDescent="0.2">
      <c r="B53" s="166"/>
      <c r="C53" s="121" t="s">
        <v>275</v>
      </c>
      <c r="D53" s="161"/>
      <c r="E53" s="141"/>
      <c r="F53" s="141"/>
      <c r="G53" s="142"/>
      <c r="H53" s="142"/>
      <c r="I53" s="142"/>
      <c r="J53" s="142"/>
      <c r="K53" s="142"/>
      <c r="L53" s="145"/>
      <c r="M53" s="145"/>
      <c r="N53" s="145"/>
      <c r="O53" s="145"/>
      <c r="P53" s="160"/>
      <c r="Q53" s="47"/>
    </row>
    <row r="54" spans="2:24" ht="16.5" customHeight="1" x14ac:dyDescent="0.2">
      <c r="B54" s="166"/>
      <c r="C54" s="122" t="s">
        <v>285</v>
      </c>
      <c r="D54" s="135"/>
      <c r="E54" s="137"/>
      <c r="F54" s="137"/>
      <c r="G54" s="140"/>
      <c r="H54" s="140"/>
      <c r="I54" s="140"/>
      <c r="J54" s="140"/>
      <c r="K54" s="140"/>
      <c r="L54" s="147"/>
      <c r="M54" s="147"/>
      <c r="N54" s="147"/>
      <c r="O54" s="147"/>
      <c r="P54" s="138"/>
      <c r="Q54" s="47"/>
    </row>
    <row r="55" spans="2:24" ht="39" x14ac:dyDescent="0.2">
      <c r="B55" s="166"/>
      <c r="C55" s="123" t="s">
        <v>282</v>
      </c>
      <c r="D55" s="134" t="s">
        <v>47</v>
      </c>
      <c r="E55" s="136">
        <f>SUM(L55:O55)*$E$1</f>
        <v>48</v>
      </c>
      <c r="F55" s="136">
        <f>E55</f>
        <v>48</v>
      </c>
      <c r="G55" s="139"/>
      <c r="H55" s="139" t="s">
        <v>0</v>
      </c>
      <c r="I55" s="139" t="s">
        <v>0</v>
      </c>
      <c r="J55" s="139"/>
      <c r="K55" s="139"/>
      <c r="L55" s="144">
        <v>0</v>
      </c>
      <c r="M55" s="144">
        <v>6</v>
      </c>
      <c r="N55" s="144">
        <v>0</v>
      </c>
      <c r="O55" s="144">
        <v>0</v>
      </c>
      <c r="P55" s="136">
        <f>E55/$E$2</f>
        <v>3</v>
      </c>
      <c r="Q55" s="47"/>
    </row>
    <row r="56" spans="2:24" ht="16.5" customHeight="1" x14ac:dyDescent="0.2">
      <c r="B56" s="166"/>
      <c r="C56" s="121" t="s">
        <v>276</v>
      </c>
      <c r="D56" s="161"/>
      <c r="E56" s="141"/>
      <c r="F56" s="141"/>
      <c r="G56" s="142"/>
      <c r="H56" s="142"/>
      <c r="I56" s="142"/>
      <c r="J56" s="142"/>
      <c r="K56" s="142"/>
      <c r="L56" s="145"/>
      <c r="M56" s="145"/>
      <c r="N56" s="145"/>
      <c r="O56" s="145"/>
      <c r="P56" s="160"/>
      <c r="Q56" s="47"/>
    </row>
    <row r="57" spans="2:24" ht="16.5" customHeight="1" x14ac:dyDescent="0.2">
      <c r="B57" s="166"/>
      <c r="C57" s="122" t="s">
        <v>286</v>
      </c>
      <c r="D57" s="135"/>
      <c r="E57" s="137"/>
      <c r="F57" s="137"/>
      <c r="G57" s="140"/>
      <c r="H57" s="140"/>
      <c r="I57" s="140"/>
      <c r="J57" s="140"/>
      <c r="K57" s="140"/>
      <c r="L57" s="147"/>
      <c r="M57" s="147"/>
      <c r="N57" s="147"/>
      <c r="O57" s="147"/>
      <c r="P57" s="138"/>
      <c r="Q57" s="47"/>
    </row>
    <row r="58" spans="2:24" ht="16.5" customHeight="1" x14ac:dyDescent="0.2">
      <c r="B58" s="166"/>
      <c r="C58" s="120" t="s">
        <v>279</v>
      </c>
      <c r="D58" s="134" t="s">
        <v>47</v>
      </c>
      <c r="E58" s="136">
        <f>SUM(L58:O58)*$E$1</f>
        <v>48</v>
      </c>
      <c r="F58" s="136">
        <f>E58</f>
        <v>48</v>
      </c>
      <c r="G58" s="139"/>
      <c r="H58" s="139" t="s">
        <v>0</v>
      </c>
      <c r="I58" s="139" t="s">
        <v>0</v>
      </c>
      <c r="J58" s="139"/>
      <c r="K58" s="139"/>
      <c r="L58" s="144">
        <v>0</v>
      </c>
      <c r="M58" s="144">
        <v>0</v>
      </c>
      <c r="N58" s="144">
        <v>6</v>
      </c>
      <c r="O58" s="144">
        <v>0</v>
      </c>
      <c r="P58" s="136">
        <f>E58/$E$2</f>
        <v>3</v>
      </c>
      <c r="Q58" s="47"/>
    </row>
    <row r="59" spans="2:24" ht="16.5" customHeight="1" x14ac:dyDescent="0.2">
      <c r="B59" s="166"/>
      <c r="C59" s="121" t="s">
        <v>277</v>
      </c>
      <c r="D59" s="161"/>
      <c r="E59" s="141"/>
      <c r="F59" s="141"/>
      <c r="G59" s="142"/>
      <c r="H59" s="142"/>
      <c r="I59" s="142"/>
      <c r="J59" s="142"/>
      <c r="K59" s="142"/>
      <c r="L59" s="145"/>
      <c r="M59" s="145"/>
      <c r="N59" s="145"/>
      <c r="O59" s="145"/>
      <c r="P59" s="160"/>
      <c r="Q59" s="47"/>
    </row>
    <row r="60" spans="2:24" ht="16.5" customHeight="1" x14ac:dyDescent="0.2">
      <c r="B60" s="166"/>
      <c r="C60" s="122" t="s">
        <v>287</v>
      </c>
      <c r="D60" s="135"/>
      <c r="E60" s="137"/>
      <c r="F60" s="137"/>
      <c r="G60" s="140"/>
      <c r="H60" s="140"/>
      <c r="I60" s="140"/>
      <c r="J60" s="140"/>
      <c r="K60" s="140"/>
      <c r="L60" s="147"/>
      <c r="M60" s="147"/>
      <c r="N60" s="147"/>
      <c r="O60" s="147"/>
      <c r="P60" s="138"/>
      <c r="Q60" s="47"/>
    </row>
    <row r="61" spans="2:24" ht="16.5" customHeight="1" x14ac:dyDescent="0.2">
      <c r="B61" s="166"/>
      <c r="C61" s="120" t="s">
        <v>280</v>
      </c>
      <c r="D61" s="134" t="s">
        <v>47</v>
      </c>
      <c r="E61" s="136">
        <f>SUM(L61:O61)*$E$1</f>
        <v>48</v>
      </c>
      <c r="F61" s="136">
        <f>E61</f>
        <v>48</v>
      </c>
      <c r="G61" s="139"/>
      <c r="H61" s="139" t="s">
        <v>0</v>
      </c>
      <c r="I61" s="139" t="s">
        <v>0</v>
      </c>
      <c r="J61" s="139"/>
      <c r="K61" s="139"/>
      <c r="L61" s="144">
        <v>0</v>
      </c>
      <c r="M61" s="144">
        <v>0</v>
      </c>
      <c r="N61" s="144">
        <v>0</v>
      </c>
      <c r="O61" s="144">
        <v>6</v>
      </c>
      <c r="P61" s="136">
        <f>E61/$E$2</f>
        <v>3</v>
      </c>
      <c r="Q61" s="47"/>
    </row>
    <row r="62" spans="2:24" ht="16.5" customHeight="1" x14ac:dyDescent="0.2">
      <c r="B62" s="166"/>
      <c r="C62" s="121" t="s">
        <v>290</v>
      </c>
      <c r="D62" s="161"/>
      <c r="E62" s="141"/>
      <c r="F62" s="141"/>
      <c r="G62" s="142"/>
      <c r="H62" s="142"/>
      <c r="I62" s="142"/>
      <c r="J62" s="142"/>
      <c r="K62" s="142"/>
      <c r="L62" s="145"/>
      <c r="M62" s="145"/>
      <c r="N62" s="145"/>
      <c r="O62" s="145"/>
      <c r="P62" s="160"/>
      <c r="Q62" s="47"/>
    </row>
    <row r="63" spans="2:24" ht="16.5" customHeight="1" thickBot="1" x14ac:dyDescent="0.25">
      <c r="B63" s="166"/>
      <c r="C63" s="124" t="s">
        <v>288</v>
      </c>
      <c r="D63" s="165"/>
      <c r="E63" s="152"/>
      <c r="F63" s="152"/>
      <c r="G63" s="143"/>
      <c r="H63" s="143"/>
      <c r="I63" s="143"/>
      <c r="J63" s="143"/>
      <c r="K63" s="143"/>
      <c r="L63" s="146"/>
      <c r="M63" s="146"/>
      <c r="N63" s="146"/>
      <c r="O63" s="146"/>
      <c r="P63" s="169"/>
      <c r="Q63" s="47"/>
    </row>
    <row r="64" spans="2:24" ht="16.5" customHeight="1" thickBot="1" x14ac:dyDescent="0.25">
      <c r="B64" s="167"/>
      <c r="C64" s="17" t="s">
        <v>11</v>
      </c>
      <c r="D64" s="4"/>
      <c r="E64" s="11">
        <f>SUM(E35:E63)</f>
        <v>720</v>
      </c>
      <c r="F64" s="11">
        <f>SUM(F35:F63)</f>
        <v>976</v>
      </c>
      <c r="G64" s="97">
        <f>SUMIF(D35:D63,"必須",F35:F63)</f>
        <v>624</v>
      </c>
      <c r="H64" s="98">
        <f>SUMIF(D35:D63,"選必",F35:F63)</f>
        <v>256</v>
      </c>
      <c r="I64" s="99">
        <f>SUMIF(D35:D63,"選択",F35:F63)</f>
        <v>96</v>
      </c>
      <c r="J64" s="12"/>
      <c r="K64" s="12"/>
      <c r="L64" s="11">
        <f>SUM(L35:L63)</f>
        <v>22</v>
      </c>
      <c r="M64" s="11">
        <f>SUM(M35:M63)</f>
        <v>24</v>
      </c>
      <c r="N64" s="11">
        <f>SUM(N35:N63)</f>
        <v>22</v>
      </c>
      <c r="O64" s="11">
        <f>SUM(O35:O63)</f>
        <v>22</v>
      </c>
      <c r="P64" s="11">
        <f>SUM(P35:P63)</f>
        <v>45</v>
      </c>
      <c r="Q64" s="47"/>
    </row>
    <row r="65" spans="1:18" ht="16.5" customHeight="1" thickBot="1" x14ac:dyDescent="0.25">
      <c r="B65" s="55"/>
      <c r="C65" s="48"/>
      <c r="D65" s="13"/>
      <c r="E65" s="13"/>
      <c r="F65" s="13"/>
      <c r="G65" s="47"/>
      <c r="H65" s="47"/>
      <c r="I65" s="47"/>
      <c r="J65" s="47"/>
      <c r="K65" s="47"/>
      <c r="L65" s="13"/>
      <c r="M65" s="13"/>
      <c r="N65" s="13"/>
      <c r="O65" s="13"/>
      <c r="P65" s="13"/>
      <c r="Q65" s="47"/>
    </row>
    <row r="66" spans="1:18" ht="16.5" customHeight="1" thickBot="1" x14ac:dyDescent="0.25">
      <c r="C66" s="35"/>
      <c r="D66" s="34"/>
      <c r="E66" s="34"/>
      <c r="F66" s="34"/>
      <c r="G66" s="34"/>
      <c r="H66" s="4" t="s">
        <v>12</v>
      </c>
      <c r="I66" s="148" t="s">
        <v>8</v>
      </c>
      <c r="J66" s="149"/>
      <c r="K66" s="150" t="s">
        <v>57</v>
      </c>
      <c r="L66" s="151"/>
      <c r="M66" s="85" t="s">
        <v>58</v>
      </c>
      <c r="N66" s="72"/>
      <c r="O66" s="73"/>
      <c r="P66" s="74"/>
      <c r="Q66" s="36"/>
    </row>
    <row r="67" spans="1:18" ht="16.5" customHeight="1" x14ac:dyDescent="0.2">
      <c r="B67" s="6"/>
      <c r="C67" s="35"/>
      <c r="D67" s="14"/>
      <c r="E67" s="18"/>
      <c r="F67" s="18"/>
      <c r="G67" s="34"/>
      <c r="H67" s="7" t="s">
        <v>13</v>
      </c>
      <c r="I67" s="37">
        <f>SUMIF(G8:G33,"○",F8:F33)</f>
        <v>176</v>
      </c>
      <c r="J67" s="38">
        <f>I67/M67</f>
        <v>0.18333333333333332</v>
      </c>
      <c r="K67" s="63">
        <f>SUMIF(H8:H33,"○",F8:F33)</f>
        <v>784</v>
      </c>
      <c r="L67" s="64">
        <f>K67/M67</f>
        <v>0.81666666666666665</v>
      </c>
      <c r="M67" s="71">
        <f>F34</f>
        <v>960</v>
      </c>
      <c r="N67" s="75"/>
      <c r="O67" s="76"/>
      <c r="P67" s="77"/>
      <c r="Q67" s="36"/>
    </row>
    <row r="68" spans="1:18" ht="16.5" customHeight="1" thickBot="1" x14ac:dyDescent="0.25">
      <c r="C68" s="35"/>
      <c r="D68" s="14"/>
      <c r="E68" s="18"/>
      <c r="F68" s="18"/>
      <c r="G68" s="34"/>
      <c r="H68" s="50" t="s">
        <v>14</v>
      </c>
      <c r="I68" s="51">
        <f>SUMIF(G35:G63,"○",F35:F63)</f>
        <v>192</v>
      </c>
      <c r="J68" s="49">
        <f>I68/M68</f>
        <v>0.19672131147540983</v>
      </c>
      <c r="K68" s="78">
        <f>SUMIF(H35:H63,"○",F35:F63)</f>
        <v>784</v>
      </c>
      <c r="L68" s="79">
        <f>K68/M68</f>
        <v>0.80327868852459017</v>
      </c>
      <c r="M68" s="51">
        <f>F64</f>
        <v>976</v>
      </c>
      <c r="N68" s="75"/>
      <c r="O68" s="76"/>
      <c r="P68" s="77"/>
      <c r="Q68" s="36"/>
    </row>
    <row r="69" spans="1:18" ht="16.5" customHeight="1" thickBot="1" x14ac:dyDescent="0.25">
      <c r="C69" s="35"/>
      <c r="D69" s="14"/>
      <c r="E69" s="18"/>
      <c r="F69" s="18"/>
      <c r="G69" s="34"/>
      <c r="H69" s="4" t="s">
        <v>11</v>
      </c>
      <c r="I69" s="80">
        <f>SUM(I67:I68)</f>
        <v>368</v>
      </c>
      <c r="J69" s="81">
        <f>I69/M69</f>
        <v>0.19008264462809918</v>
      </c>
      <c r="K69" s="82">
        <f>SUM(K67:K68)</f>
        <v>1568</v>
      </c>
      <c r="L69" s="83">
        <f>K69/M69</f>
        <v>0.80991735537190079</v>
      </c>
      <c r="M69" s="84">
        <f>SUM(M67:M68)</f>
        <v>1936</v>
      </c>
      <c r="N69" s="75"/>
      <c r="O69" s="76"/>
      <c r="P69" s="77"/>
      <c r="Q69" s="36"/>
    </row>
    <row r="70" spans="1:18" ht="16.5" customHeight="1" x14ac:dyDescent="0.2">
      <c r="A70" s="100"/>
      <c r="B70" s="102"/>
      <c r="C70" s="103"/>
      <c r="D70" s="101"/>
      <c r="E70" s="104"/>
      <c r="F70" s="104"/>
      <c r="G70" s="101"/>
      <c r="H70" s="101"/>
      <c r="I70" s="101"/>
      <c r="J70" s="101"/>
      <c r="K70" s="101"/>
      <c r="L70" s="105"/>
      <c r="M70" s="105"/>
      <c r="N70" s="105"/>
      <c r="O70" s="105"/>
      <c r="P70" s="104"/>
      <c r="Q70" s="47"/>
    </row>
    <row r="71" spans="1:18" ht="21" x14ac:dyDescent="0.2">
      <c r="A71" s="1"/>
      <c r="B71" s="1" t="s">
        <v>21</v>
      </c>
      <c r="Q71" s="36"/>
    </row>
    <row r="72" spans="1:18" ht="13.5" thickBot="1" x14ac:dyDescent="0.25">
      <c r="B72" s="3"/>
      <c r="C72" s="1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57"/>
    </row>
    <row r="73" spans="1:18" ht="18" customHeight="1" thickBot="1" x14ac:dyDescent="0.25">
      <c r="B73" s="156" t="s">
        <v>2</v>
      </c>
      <c r="C73" s="170" t="s">
        <v>3</v>
      </c>
      <c r="D73" s="156" t="s">
        <v>4</v>
      </c>
      <c r="E73" s="172" t="s">
        <v>109</v>
      </c>
      <c r="F73" s="172" t="s">
        <v>110</v>
      </c>
      <c r="G73" s="162" t="s">
        <v>5</v>
      </c>
      <c r="H73" s="163"/>
      <c r="I73" s="162" t="s">
        <v>6</v>
      </c>
      <c r="J73" s="163"/>
      <c r="K73" s="158" t="s">
        <v>26</v>
      </c>
      <c r="L73" s="162" t="s">
        <v>7</v>
      </c>
      <c r="M73" s="164"/>
      <c r="N73" s="164"/>
      <c r="O73" s="163"/>
      <c r="P73" s="156" t="s">
        <v>39</v>
      </c>
      <c r="Q73" s="58"/>
    </row>
    <row r="74" spans="1:18" ht="18" customHeight="1" thickBot="1" x14ac:dyDescent="0.25">
      <c r="B74" s="157"/>
      <c r="C74" s="171"/>
      <c r="D74" s="157"/>
      <c r="E74" s="173"/>
      <c r="F74" s="173"/>
      <c r="G74" s="56" t="s">
        <v>8</v>
      </c>
      <c r="H74" s="56" t="s">
        <v>9</v>
      </c>
      <c r="I74" s="60" t="s">
        <v>32</v>
      </c>
      <c r="J74" s="60" t="s">
        <v>33</v>
      </c>
      <c r="K74" s="159"/>
      <c r="L74" s="10" t="s">
        <v>35</v>
      </c>
      <c r="M74" s="10" t="s">
        <v>36</v>
      </c>
      <c r="N74" s="10" t="s">
        <v>37</v>
      </c>
      <c r="O74" s="10" t="s">
        <v>38</v>
      </c>
      <c r="P74" s="157"/>
      <c r="Q74" s="59"/>
    </row>
    <row r="75" spans="1:18" ht="16.5" customHeight="1" x14ac:dyDescent="0.2">
      <c r="B75" s="166" t="s">
        <v>18</v>
      </c>
      <c r="C75" s="19" t="s">
        <v>41</v>
      </c>
      <c r="D75" s="92" t="s">
        <v>30</v>
      </c>
      <c r="E75" s="21">
        <f>SUM(L75:O75)*$E$1</f>
        <v>64</v>
      </c>
      <c r="F75" s="21">
        <f>E75</f>
        <v>64</v>
      </c>
      <c r="G75" s="20" t="s">
        <v>42</v>
      </c>
      <c r="H75" s="20"/>
      <c r="I75" s="20" t="s">
        <v>34</v>
      </c>
      <c r="J75" s="20"/>
      <c r="K75" s="20"/>
      <c r="L75" s="21">
        <v>2</v>
      </c>
      <c r="M75" s="21">
        <v>2</v>
      </c>
      <c r="N75" s="21">
        <v>2</v>
      </c>
      <c r="O75" s="21">
        <v>2</v>
      </c>
      <c r="P75" s="21">
        <f>E75/$E$2</f>
        <v>4</v>
      </c>
      <c r="Q75" s="47"/>
    </row>
    <row r="76" spans="1:18" ht="16.5" customHeight="1" x14ac:dyDescent="0.2">
      <c r="B76" s="166"/>
      <c r="C76" s="43" t="s">
        <v>314</v>
      </c>
      <c r="D76" s="93" t="s">
        <v>31</v>
      </c>
      <c r="E76" s="24">
        <f>SUM(L76:O76)*$E$1</f>
        <v>16</v>
      </c>
      <c r="F76" s="24">
        <f t="shared" ref="F76" si="16">E76</f>
        <v>16</v>
      </c>
      <c r="G76" s="44" t="s">
        <v>0</v>
      </c>
      <c r="H76" s="44"/>
      <c r="I76" s="23" t="s">
        <v>1</v>
      </c>
      <c r="J76" s="44"/>
      <c r="K76" s="44"/>
      <c r="L76" s="61">
        <v>2</v>
      </c>
      <c r="M76" s="61">
        <v>0</v>
      </c>
      <c r="N76" s="61">
        <v>0</v>
      </c>
      <c r="O76" s="61">
        <v>0</v>
      </c>
      <c r="P76" s="24">
        <f t="shared" ref="P76:P99" si="17">E76/$E$2</f>
        <v>1</v>
      </c>
      <c r="Q76" s="47"/>
    </row>
    <row r="77" spans="1:18" ht="16.5" customHeight="1" x14ac:dyDescent="0.2">
      <c r="B77" s="166"/>
      <c r="C77" s="43" t="s">
        <v>16</v>
      </c>
      <c r="D77" s="94" t="s">
        <v>44</v>
      </c>
      <c r="E77" s="24">
        <f>SUM(L77:O77)*$E$1</f>
        <v>32</v>
      </c>
      <c r="F77" s="24">
        <f t="shared" ref="F77" si="18">E77</f>
        <v>32</v>
      </c>
      <c r="G77" s="44" t="s">
        <v>43</v>
      </c>
      <c r="H77" s="44"/>
      <c r="I77" s="23" t="s">
        <v>1</v>
      </c>
      <c r="J77" s="44"/>
      <c r="K77" s="44"/>
      <c r="L77" s="61">
        <v>0</v>
      </c>
      <c r="M77" s="61">
        <v>2</v>
      </c>
      <c r="N77" s="61">
        <v>2</v>
      </c>
      <c r="O77" s="61">
        <v>0</v>
      </c>
      <c r="P77" s="24">
        <f t="shared" si="17"/>
        <v>2</v>
      </c>
      <c r="Q77" s="47"/>
      <c r="R77" s="2" t="s">
        <v>116</v>
      </c>
    </row>
    <row r="78" spans="1:18" ht="16.5" customHeight="1" x14ac:dyDescent="0.2">
      <c r="B78" s="166"/>
      <c r="C78" s="43" t="s">
        <v>269</v>
      </c>
      <c r="D78" s="94" t="s">
        <v>44</v>
      </c>
      <c r="E78" s="24">
        <f t="shared" ref="E78:E99" si="19">SUM(L78:O78)*$E$1</f>
        <v>16</v>
      </c>
      <c r="F78" s="24">
        <f t="shared" ref="F78:F83" si="20">E78</f>
        <v>16</v>
      </c>
      <c r="G78" s="44" t="s">
        <v>43</v>
      </c>
      <c r="H78" s="44"/>
      <c r="I78" s="23" t="s">
        <v>1</v>
      </c>
      <c r="J78" s="44"/>
      <c r="K78" s="44"/>
      <c r="L78" s="61">
        <v>0</v>
      </c>
      <c r="M78" s="61">
        <v>2</v>
      </c>
      <c r="N78" s="61">
        <v>0</v>
      </c>
      <c r="O78" s="61">
        <v>0</v>
      </c>
      <c r="P78" s="24">
        <f t="shared" si="17"/>
        <v>1</v>
      </c>
      <c r="Q78" s="47"/>
    </row>
    <row r="79" spans="1:18" ht="16.5" customHeight="1" x14ac:dyDescent="0.2">
      <c r="B79" s="166"/>
      <c r="C79" s="43" t="s">
        <v>270</v>
      </c>
      <c r="D79" s="94" t="s">
        <v>44</v>
      </c>
      <c r="E79" s="24">
        <f t="shared" si="19"/>
        <v>16</v>
      </c>
      <c r="F79" s="24">
        <f t="shared" si="20"/>
        <v>16</v>
      </c>
      <c r="G79" s="44" t="s">
        <v>43</v>
      </c>
      <c r="H79" s="44"/>
      <c r="I79" s="23" t="s">
        <v>1</v>
      </c>
      <c r="J79" s="44"/>
      <c r="K79" s="44"/>
      <c r="L79" s="61">
        <v>0</v>
      </c>
      <c r="M79" s="61">
        <v>0</v>
      </c>
      <c r="N79" s="61">
        <v>2</v>
      </c>
      <c r="O79" s="61">
        <v>0</v>
      </c>
      <c r="P79" s="24">
        <f t="shared" si="17"/>
        <v>1</v>
      </c>
      <c r="Q79" s="47"/>
    </row>
    <row r="80" spans="1:18" ht="16.5" customHeight="1" x14ac:dyDescent="0.2">
      <c r="B80" s="166"/>
      <c r="C80" s="43" t="s">
        <v>271</v>
      </c>
      <c r="D80" s="94" t="s">
        <v>44</v>
      </c>
      <c r="E80" s="24">
        <f t="shared" si="19"/>
        <v>16</v>
      </c>
      <c r="F80" s="24">
        <f t="shared" si="20"/>
        <v>16</v>
      </c>
      <c r="G80" s="44" t="s">
        <v>43</v>
      </c>
      <c r="H80" s="44"/>
      <c r="I80" s="23" t="s">
        <v>1</v>
      </c>
      <c r="J80" s="44"/>
      <c r="K80" s="44"/>
      <c r="L80" s="61">
        <v>0</v>
      </c>
      <c r="M80" s="61">
        <v>0</v>
      </c>
      <c r="N80" s="61">
        <v>0</v>
      </c>
      <c r="O80" s="61">
        <v>2</v>
      </c>
      <c r="P80" s="24">
        <f t="shared" si="17"/>
        <v>1</v>
      </c>
      <c r="Q80" s="47"/>
    </row>
    <row r="81" spans="2:17" ht="16.5" customHeight="1" x14ac:dyDescent="0.2">
      <c r="B81" s="166"/>
      <c r="C81" s="43" t="s">
        <v>172</v>
      </c>
      <c r="D81" s="93" t="s">
        <v>31</v>
      </c>
      <c r="E81" s="24">
        <f t="shared" si="19"/>
        <v>16</v>
      </c>
      <c r="F81" s="24">
        <f t="shared" si="20"/>
        <v>16</v>
      </c>
      <c r="G81" s="44"/>
      <c r="H81" s="23" t="s">
        <v>1</v>
      </c>
      <c r="I81" s="23" t="s">
        <v>1</v>
      </c>
      <c r="J81" s="44"/>
      <c r="K81" s="44"/>
      <c r="L81" s="61">
        <v>2</v>
      </c>
      <c r="M81" s="61">
        <v>0</v>
      </c>
      <c r="N81" s="61">
        <v>0</v>
      </c>
      <c r="O81" s="61">
        <v>0</v>
      </c>
      <c r="P81" s="24">
        <f t="shared" si="17"/>
        <v>1</v>
      </c>
      <c r="Q81" s="47"/>
    </row>
    <row r="82" spans="2:17" ht="16.5" customHeight="1" x14ac:dyDescent="0.2">
      <c r="B82" s="166"/>
      <c r="C82" s="43" t="s">
        <v>219</v>
      </c>
      <c r="D82" s="93" t="s">
        <v>31</v>
      </c>
      <c r="E82" s="24">
        <f t="shared" si="19"/>
        <v>32</v>
      </c>
      <c r="F82" s="24">
        <f t="shared" si="20"/>
        <v>32</v>
      </c>
      <c r="G82" s="44"/>
      <c r="H82" s="23" t="s">
        <v>1</v>
      </c>
      <c r="I82" s="23" t="s">
        <v>1</v>
      </c>
      <c r="J82" s="44"/>
      <c r="K82" s="44"/>
      <c r="L82" s="61">
        <v>4</v>
      </c>
      <c r="M82" s="61">
        <v>0</v>
      </c>
      <c r="N82" s="61">
        <v>0</v>
      </c>
      <c r="O82" s="61">
        <v>0</v>
      </c>
      <c r="P82" s="24">
        <f t="shared" si="17"/>
        <v>2</v>
      </c>
      <c r="Q82" s="47"/>
    </row>
    <row r="83" spans="2:17" ht="16.5" customHeight="1" x14ac:dyDescent="0.2">
      <c r="B83" s="166"/>
      <c r="C83" s="43" t="s">
        <v>220</v>
      </c>
      <c r="D83" s="93" t="s">
        <v>31</v>
      </c>
      <c r="E83" s="24">
        <f t="shared" si="19"/>
        <v>32</v>
      </c>
      <c r="F83" s="24">
        <f t="shared" si="20"/>
        <v>32</v>
      </c>
      <c r="G83" s="44"/>
      <c r="H83" s="23" t="s">
        <v>1</v>
      </c>
      <c r="I83" s="23" t="s">
        <v>1</v>
      </c>
      <c r="J83" s="44"/>
      <c r="K83" s="44"/>
      <c r="L83" s="61">
        <v>4</v>
      </c>
      <c r="M83" s="61">
        <v>0</v>
      </c>
      <c r="N83" s="61">
        <v>0</v>
      </c>
      <c r="O83" s="61">
        <v>0</v>
      </c>
      <c r="P83" s="24">
        <f t="shared" si="17"/>
        <v>2</v>
      </c>
      <c r="Q83" s="47"/>
    </row>
    <row r="84" spans="2:17" ht="16.5" customHeight="1" x14ac:dyDescent="0.2">
      <c r="B84" s="166"/>
      <c r="C84" s="22" t="s">
        <v>28</v>
      </c>
      <c r="D84" s="93" t="s">
        <v>31</v>
      </c>
      <c r="E84" s="24">
        <f>SUM(L84:O84)*$E$1</f>
        <v>32</v>
      </c>
      <c r="F84" s="86">
        <f>E84*$E$3</f>
        <v>96</v>
      </c>
      <c r="G84" s="23"/>
      <c r="H84" s="23" t="s">
        <v>1</v>
      </c>
      <c r="I84" s="23" t="s">
        <v>1</v>
      </c>
      <c r="J84" s="23"/>
      <c r="K84" s="23"/>
      <c r="L84" s="24">
        <v>4</v>
      </c>
      <c r="M84" s="24">
        <v>0</v>
      </c>
      <c r="N84" s="24">
        <v>0</v>
      </c>
      <c r="O84" s="24">
        <v>0</v>
      </c>
      <c r="P84" s="24">
        <f t="shared" si="17"/>
        <v>2</v>
      </c>
      <c r="Q84" s="47"/>
    </row>
    <row r="85" spans="2:17" ht="16.5" customHeight="1" x14ac:dyDescent="0.2">
      <c r="B85" s="166"/>
      <c r="C85" s="22" t="s">
        <v>27</v>
      </c>
      <c r="D85" s="93" t="s">
        <v>31</v>
      </c>
      <c r="E85" s="24">
        <f t="shared" si="19"/>
        <v>32</v>
      </c>
      <c r="F85" s="86">
        <f t="shared" ref="F85:F87" si="21">E85*$E$3</f>
        <v>96</v>
      </c>
      <c r="G85" s="23"/>
      <c r="H85" s="23" t="s">
        <v>10</v>
      </c>
      <c r="I85" s="23" t="s">
        <v>10</v>
      </c>
      <c r="J85" s="23"/>
      <c r="K85" s="23"/>
      <c r="L85" s="24">
        <v>0</v>
      </c>
      <c r="M85" s="24">
        <v>4</v>
      </c>
      <c r="N85" s="24">
        <v>0</v>
      </c>
      <c r="O85" s="24">
        <v>0</v>
      </c>
      <c r="P85" s="24">
        <f t="shared" si="17"/>
        <v>2</v>
      </c>
      <c r="Q85" s="47"/>
    </row>
    <row r="86" spans="2:17" ht="16.5" customHeight="1" x14ac:dyDescent="0.2">
      <c r="B86" s="166"/>
      <c r="C86" s="22" t="s">
        <v>29</v>
      </c>
      <c r="D86" s="93" t="s">
        <v>31</v>
      </c>
      <c r="E86" s="24">
        <f t="shared" si="19"/>
        <v>32</v>
      </c>
      <c r="F86" s="86">
        <f t="shared" si="21"/>
        <v>96</v>
      </c>
      <c r="G86" s="23"/>
      <c r="H86" s="23" t="s">
        <v>10</v>
      </c>
      <c r="I86" s="23" t="s">
        <v>10</v>
      </c>
      <c r="J86" s="23"/>
      <c r="K86" s="23"/>
      <c r="L86" s="24">
        <v>0</v>
      </c>
      <c r="M86" s="24">
        <v>0</v>
      </c>
      <c r="N86" s="24">
        <v>4</v>
      </c>
      <c r="O86" s="24">
        <v>0</v>
      </c>
      <c r="P86" s="24">
        <f t="shared" si="17"/>
        <v>2</v>
      </c>
      <c r="Q86" s="47"/>
    </row>
    <row r="87" spans="2:17" ht="16.5" customHeight="1" x14ac:dyDescent="0.2">
      <c r="B87" s="166"/>
      <c r="C87" s="22" t="s">
        <v>40</v>
      </c>
      <c r="D87" s="93" t="s">
        <v>31</v>
      </c>
      <c r="E87" s="24">
        <f t="shared" si="19"/>
        <v>32</v>
      </c>
      <c r="F87" s="86">
        <f t="shared" si="21"/>
        <v>96</v>
      </c>
      <c r="G87" s="23"/>
      <c r="H87" s="25" t="s">
        <v>10</v>
      </c>
      <c r="I87" s="25" t="s">
        <v>10</v>
      </c>
      <c r="J87" s="23"/>
      <c r="K87" s="23"/>
      <c r="L87" s="24">
        <v>0</v>
      </c>
      <c r="M87" s="24">
        <v>0</v>
      </c>
      <c r="N87" s="24">
        <v>0</v>
      </c>
      <c r="O87" s="24">
        <v>4</v>
      </c>
      <c r="P87" s="24">
        <f t="shared" si="17"/>
        <v>2</v>
      </c>
      <c r="Q87" s="47"/>
    </row>
    <row r="88" spans="2:17" ht="16.5" customHeight="1" x14ac:dyDescent="0.2">
      <c r="B88" s="166"/>
      <c r="C88" s="22" t="s">
        <v>261</v>
      </c>
      <c r="D88" s="93" t="s">
        <v>31</v>
      </c>
      <c r="E88" s="24">
        <f>SUM(L88:O88)*$E$1</f>
        <v>32</v>
      </c>
      <c r="F88" s="24">
        <f t="shared" ref="F88:F99" si="22">E88</f>
        <v>32</v>
      </c>
      <c r="G88" s="23"/>
      <c r="H88" s="25" t="s">
        <v>1</v>
      </c>
      <c r="I88" s="25" t="s">
        <v>1</v>
      </c>
      <c r="J88" s="25"/>
      <c r="K88" s="25"/>
      <c r="L88" s="26">
        <v>0</v>
      </c>
      <c r="M88" s="26">
        <v>4</v>
      </c>
      <c r="N88" s="26">
        <v>0</v>
      </c>
      <c r="O88" s="26">
        <v>0</v>
      </c>
      <c r="P88" s="24">
        <f t="shared" si="17"/>
        <v>2</v>
      </c>
      <c r="Q88" s="47"/>
    </row>
    <row r="89" spans="2:17" ht="16.5" customHeight="1" x14ac:dyDescent="0.2">
      <c r="B89" s="166"/>
      <c r="C89" s="22" t="s">
        <v>262</v>
      </c>
      <c r="D89" s="93" t="s">
        <v>31</v>
      </c>
      <c r="E89" s="24">
        <f t="shared" si="19"/>
        <v>32</v>
      </c>
      <c r="F89" s="24">
        <f t="shared" si="22"/>
        <v>32</v>
      </c>
      <c r="G89" s="23"/>
      <c r="H89" s="25" t="s">
        <v>1</v>
      </c>
      <c r="I89" s="25" t="s">
        <v>1</v>
      </c>
      <c r="J89" s="25"/>
      <c r="K89" s="25"/>
      <c r="L89" s="26">
        <v>0</v>
      </c>
      <c r="M89" s="26">
        <v>0</v>
      </c>
      <c r="N89" s="26">
        <v>4</v>
      </c>
      <c r="O89" s="26">
        <v>0</v>
      </c>
      <c r="P89" s="24">
        <f t="shared" si="17"/>
        <v>2</v>
      </c>
      <c r="Q89" s="47"/>
    </row>
    <row r="90" spans="2:17" ht="16.5" customHeight="1" x14ac:dyDescent="0.2">
      <c r="B90" s="166"/>
      <c r="C90" s="22" t="s">
        <v>263</v>
      </c>
      <c r="D90" s="93" t="s">
        <v>31</v>
      </c>
      <c r="E90" s="24">
        <f t="shared" si="19"/>
        <v>32</v>
      </c>
      <c r="F90" s="24">
        <f t="shared" si="22"/>
        <v>32</v>
      </c>
      <c r="G90" s="23"/>
      <c r="H90" s="25" t="s">
        <v>1</v>
      </c>
      <c r="I90" s="25" t="s">
        <v>1</v>
      </c>
      <c r="J90" s="25"/>
      <c r="K90" s="25"/>
      <c r="L90" s="26">
        <v>0</v>
      </c>
      <c r="M90" s="26">
        <v>0</v>
      </c>
      <c r="N90" s="26">
        <v>0</v>
      </c>
      <c r="O90" s="26">
        <v>4</v>
      </c>
      <c r="P90" s="24">
        <f t="shared" si="17"/>
        <v>2</v>
      </c>
      <c r="Q90" s="47"/>
    </row>
    <row r="91" spans="2:17" ht="16.5" customHeight="1" x14ac:dyDescent="0.2">
      <c r="B91" s="166"/>
      <c r="C91" s="22" t="s">
        <v>264</v>
      </c>
      <c r="D91" s="93" t="s">
        <v>31</v>
      </c>
      <c r="E91" s="24">
        <f t="shared" si="19"/>
        <v>32</v>
      </c>
      <c r="F91" s="24">
        <f t="shared" si="22"/>
        <v>32</v>
      </c>
      <c r="G91" s="23"/>
      <c r="H91" s="25" t="s">
        <v>10</v>
      </c>
      <c r="I91" s="25" t="s">
        <v>10</v>
      </c>
      <c r="J91" s="23"/>
      <c r="K91" s="23"/>
      <c r="L91" s="24">
        <v>4</v>
      </c>
      <c r="M91" s="24">
        <v>0</v>
      </c>
      <c r="N91" s="24">
        <v>0</v>
      </c>
      <c r="O91" s="24">
        <v>0</v>
      </c>
      <c r="P91" s="24">
        <f t="shared" si="17"/>
        <v>2</v>
      </c>
      <c r="Q91" s="47"/>
    </row>
    <row r="92" spans="2:17" ht="16.5" customHeight="1" x14ac:dyDescent="0.2">
      <c r="B92" s="166"/>
      <c r="C92" s="22" t="s">
        <v>265</v>
      </c>
      <c r="D92" s="93" t="s">
        <v>31</v>
      </c>
      <c r="E92" s="24">
        <f t="shared" si="19"/>
        <v>32</v>
      </c>
      <c r="F92" s="24">
        <f t="shared" si="22"/>
        <v>32</v>
      </c>
      <c r="G92" s="23"/>
      <c r="H92" s="25" t="s">
        <v>10</v>
      </c>
      <c r="I92" s="25" t="s">
        <v>10</v>
      </c>
      <c r="J92" s="23"/>
      <c r="K92" s="23"/>
      <c r="L92" s="24">
        <v>0</v>
      </c>
      <c r="M92" s="24">
        <v>4</v>
      </c>
      <c r="N92" s="24">
        <v>0</v>
      </c>
      <c r="O92" s="24">
        <v>0</v>
      </c>
      <c r="P92" s="24">
        <f t="shared" si="17"/>
        <v>2</v>
      </c>
      <c r="Q92" s="47"/>
    </row>
    <row r="93" spans="2:17" ht="16.5" customHeight="1" x14ac:dyDescent="0.2">
      <c r="B93" s="166"/>
      <c r="C93" s="22" t="s">
        <v>266</v>
      </c>
      <c r="D93" s="93" t="s">
        <v>31</v>
      </c>
      <c r="E93" s="24">
        <f t="shared" si="19"/>
        <v>32</v>
      </c>
      <c r="F93" s="24">
        <f t="shared" si="22"/>
        <v>32</v>
      </c>
      <c r="G93" s="23"/>
      <c r="H93" s="25" t="s">
        <v>1</v>
      </c>
      <c r="I93" s="25" t="s">
        <v>1</v>
      </c>
      <c r="J93" s="25"/>
      <c r="K93" s="25"/>
      <c r="L93" s="26">
        <v>0</v>
      </c>
      <c r="M93" s="26">
        <v>4</v>
      </c>
      <c r="N93" s="26">
        <v>0</v>
      </c>
      <c r="O93" s="26">
        <v>0</v>
      </c>
      <c r="P93" s="24">
        <f t="shared" si="17"/>
        <v>2</v>
      </c>
      <c r="Q93" s="47"/>
    </row>
    <row r="94" spans="2:17" ht="16.5" customHeight="1" x14ac:dyDescent="0.2">
      <c r="B94" s="166"/>
      <c r="C94" s="22" t="s">
        <v>267</v>
      </c>
      <c r="D94" s="93" t="s">
        <v>31</v>
      </c>
      <c r="E94" s="24">
        <f t="shared" si="19"/>
        <v>32</v>
      </c>
      <c r="F94" s="24">
        <f t="shared" si="22"/>
        <v>32</v>
      </c>
      <c r="G94" s="23"/>
      <c r="H94" s="25" t="s">
        <v>1</v>
      </c>
      <c r="I94" s="25" t="s">
        <v>1</v>
      </c>
      <c r="J94" s="25"/>
      <c r="K94" s="25"/>
      <c r="L94" s="26">
        <v>0</v>
      </c>
      <c r="M94" s="26">
        <v>0</v>
      </c>
      <c r="N94" s="26">
        <v>4</v>
      </c>
      <c r="O94" s="26">
        <v>0</v>
      </c>
      <c r="P94" s="24">
        <f t="shared" si="17"/>
        <v>2</v>
      </c>
      <c r="Q94" s="47"/>
    </row>
    <row r="95" spans="2:17" ht="16.5" customHeight="1" x14ac:dyDescent="0.2">
      <c r="B95" s="166"/>
      <c r="C95" s="22" t="s">
        <v>268</v>
      </c>
      <c r="D95" s="93" t="s">
        <v>31</v>
      </c>
      <c r="E95" s="24">
        <f>SUM(L95:O95)*$E$1</f>
        <v>32</v>
      </c>
      <c r="F95" s="24">
        <f t="shared" si="22"/>
        <v>32</v>
      </c>
      <c r="G95" s="23"/>
      <c r="H95" s="25" t="s">
        <v>1</v>
      </c>
      <c r="I95" s="25" t="s">
        <v>1</v>
      </c>
      <c r="J95" s="25"/>
      <c r="K95" s="25"/>
      <c r="L95" s="26">
        <v>0</v>
      </c>
      <c r="M95" s="26">
        <v>0</v>
      </c>
      <c r="N95" s="26">
        <v>0</v>
      </c>
      <c r="O95" s="26">
        <v>4</v>
      </c>
      <c r="P95" s="24">
        <f t="shared" si="17"/>
        <v>2</v>
      </c>
      <c r="Q95" s="47"/>
    </row>
    <row r="96" spans="2:17" ht="16.5" customHeight="1" x14ac:dyDescent="0.2">
      <c r="B96" s="166"/>
      <c r="C96" s="22" t="s">
        <v>295</v>
      </c>
      <c r="D96" s="93" t="s">
        <v>31</v>
      </c>
      <c r="E96" s="24">
        <f>SUM(L96:O96)*$E$1</f>
        <v>16</v>
      </c>
      <c r="F96" s="24">
        <f t="shared" ref="F96" si="23">E96</f>
        <v>16</v>
      </c>
      <c r="G96" s="23"/>
      <c r="H96" s="25" t="s">
        <v>1</v>
      </c>
      <c r="I96" s="25" t="s">
        <v>1</v>
      </c>
      <c r="J96" s="25"/>
      <c r="K96" s="25"/>
      <c r="L96" s="26">
        <v>0</v>
      </c>
      <c r="M96" s="26">
        <v>0</v>
      </c>
      <c r="N96" s="26">
        <v>0</v>
      </c>
      <c r="O96" s="26">
        <v>2</v>
      </c>
      <c r="P96" s="24">
        <f t="shared" si="17"/>
        <v>1</v>
      </c>
      <c r="Q96" s="47"/>
    </row>
    <row r="97" spans="2:18" ht="16.5" customHeight="1" x14ac:dyDescent="0.2">
      <c r="B97" s="166"/>
      <c r="C97" s="120" t="s">
        <v>278</v>
      </c>
      <c r="D97" s="93" t="s">
        <v>31</v>
      </c>
      <c r="E97" s="24">
        <f t="shared" si="19"/>
        <v>16</v>
      </c>
      <c r="F97" s="24">
        <f t="shared" si="22"/>
        <v>16</v>
      </c>
      <c r="G97" s="23"/>
      <c r="H97" s="25" t="s">
        <v>42</v>
      </c>
      <c r="I97" s="25" t="s">
        <v>1</v>
      </c>
      <c r="J97" s="25"/>
      <c r="K97" s="25"/>
      <c r="L97" s="26">
        <v>0</v>
      </c>
      <c r="M97" s="26">
        <v>0</v>
      </c>
      <c r="N97" s="26">
        <v>2</v>
      </c>
      <c r="O97" s="26">
        <v>0</v>
      </c>
      <c r="P97" s="24">
        <f t="shared" si="17"/>
        <v>1</v>
      </c>
      <c r="Q97" s="47"/>
    </row>
    <row r="98" spans="2:18" ht="16.5" customHeight="1" x14ac:dyDescent="0.2">
      <c r="B98" s="166"/>
      <c r="C98" s="121" t="s">
        <v>272</v>
      </c>
      <c r="D98" s="93" t="s">
        <v>31</v>
      </c>
      <c r="E98" s="24">
        <f t="shared" si="19"/>
        <v>16</v>
      </c>
      <c r="F98" s="24">
        <f t="shared" si="22"/>
        <v>16</v>
      </c>
      <c r="G98" s="23"/>
      <c r="H98" s="25" t="s">
        <v>42</v>
      </c>
      <c r="I98" s="25" t="s">
        <v>1</v>
      </c>
      <c r="J98" s="25"/>
      <c r="K98" s="25"/>
      <c r="L98" s="26">
        <v>0</v>
      </c>
      <c r="M98" s="26">
        <v>0</v>
      </c>
      <c r="N98" s="26">
        <v>0</v>
      </c>
      <c r="O98" s="26">
        <v>2</v>
      </c>
      <c r="P98" s="24">
        <f t="shared" si="17"/>
        <v>1</v>
      </c>
      <c r="Q98" s="47"/>
    </row>
    <row r="99" spans="2:18" ht="16.5" customHeight="1" thickBot="1" x14ac:dyDescent="0.25">
      <c r="B99" s="166"/>
      <c r="C99" s="122" t="s">
        <v>284</v>
      </c>
      <c r="D99" s="93" t="s">
        <v>31</v>
      </c>
      <c r="E99" s="24">
        <f t="shared" si="19"/>
        <v>16</v>
      </c>
      <c r="F99" s="24">
        <f t="shared" si="22"/>
        <v>16</v>
      </c>
      <c r="G99" s="28"/>
      <c r="H99" s="31" t="s">
        <v>42</v>
      </c>
      <c r="I99" s="31" t="s">
        <v>1</v>
      </c>
      <c r="J99" s="31"/>
      <c r="K99" s="31"/>
      <c r="L99" s="32">
        <v>0</v>
      </c>
      <c r="M99" s="32">
        <v>0</v>
      </c>
      <c r="N99" s="32">
        <v>2</v>
      </c>
      <c r="O99" s="32">
        <v>0</v>
      </c>
      <c r="P99" s="24">
        <f t="shared" si="17"/>
        <v>1</v>
      </c>
      <c r="Q99" s="47"/>
    </row>
    <row r="100" spans="2:18" ht="16.5" customHeight="1" thickBot="1" x14ac:dyDescent="0.25">
      <c r="B100" s="167"/>
      <c r="C100" s="17" t="s">
        <v>11</v>
      </c>
      <c r="D100" s="4"/>
      <c r="E100" s="5">
        <f>SUM(E75:E99)</f>
        <v>688</v>
      </c>
      <c r="F100" s="5">
        <f>SUM(F75:F99)</f>
        <v>944</v>
      </c>
      <c r="G100" s="97">
        <f>SUMIF(D75:D99,"必須",F75:F99)</f>
        <v>864</v>
      </c>
      <c r="H100" s="98">
        <f>SUMIF(D75:D99,"選必",F75:F99)</f>
        <v>0</v>
      </c>
      <c r="I100" s="99">
        <f>SUMIF(D75:D99,"選択",F75:F99)</f>
        <v>80</v>
      </c>
      <c r="J100" s="4"/>
      <c r="K100" s="4"/>
      <c r="L100" s="5">
        <f>SUM(L75:L99)</f>
        <v>22</v>
      </c>
      <c r="M100" s="5">
        <f>SUM(M75:M99)</f>
        <v>22</v>
      </c>
      <c r="N100" s="5">
        <f>SUM(N75:N99)</f>
        <v>22</v>
      </c>
      <c r="O100" s="5">
        <f>SUM(O75:O99)</f>
        <v>20</v>
      </c>
      <c r="P100" s="5">
        <f>SUM(P75:P99)</f>
        <v>43</v>
      </c>
      <c r="Q100" s="47"/>
    </row>
    <row r="101" spans="2:18" ht="16.5" customHeight="1" x14ac:dyDescent="0.2">
      <c r="B101" s="168" t="s">
        <v>45</v>
      </c>
      <c r="C101" s="19" t="s">
        <v>41</v>
      </c>
      <c r="D101" s="92" t="s">
        <v>30</v>
      </c>
      <c r="E101" s="30">
        <f>SUM(L101:O101)*$E$1</f>
        <v>64</v>
      </c>
      <c r="F101" s="30">
        <f>E101</f>
        <v>64</v>
      </c>
      <c r="G101" s="29" t="s">
        <v>1</v>
      </c>
      <c r="H101" s="20"/>
      <c r="I101" s="20" t="s">
        <v>1</v>
      </c>
      <c r="J101" s="29"/>
      <c r="K101" s="29"/>
      <c r="L101" s="30">
        <v>2</v>
      </c>
      <c r="M101" s="30">
        <v>2</v>
      </c>
      <c r="N101" s="30">
        <v>2</v>
      </c>
      <c r="O101" s="30">
        <v>2</v>
      </c>
      <c r="P101" s="21">
        <f>E101/$E$2</f>
        <v>4</v>
      </c>
      <c r="Q101" s="47"/>
    </row>
    <row r="102" spans="2:18" ht="16.5" customHeight="1" x14ac:dyDescent="0.2">
      <c r="B102" s="166"/>
      <c r="C102" s="43" t="s">
        <v>101</v>
      </c>
      <c r="D102" s="93" t="s">
        <v>31</v>
      </c>
      <c r="E102" s="26">
        <f>SUM(L102:O102)*$E$1</f>
        <v>16</v>
      </c>
      <c r="F102" s="26">
        <f>E102</f>
        <v>16</v>
      </c>
      <c r="G102" s="25" t="s">
        <v>1</v>
      </c>
      <c r="H102" s="25"/>
      <c r="I102" s="25" t="s">
        <v>1</v>
      </c>
      <c r="J102" s="45"/>
      <c r="K102" s="45"/>
      <c r="L102" s="46">
        <v>0</v>
      </c>
      <c r="M102" s="46">
        <v>0</v>
      </c>
      <c r="N102" s="46">
        <v>0</v>
      </c>
      <c r="O102" s="46">
        <v>2</v>
      </c>
      <c r="P102" s="24">
        <f t="shared" ref="P102:P116" si="24">E102/$E$2</f>
        <v>1</v>
      </c>
      <c r="Q102" s="47"/>
    </row>
    <row r="103" spans="2:18" ht="16.5" customHeight="1" x14ac:dyDescent="0.2">
      <c r="B103" s="166"/>
      <c r="C103" s="43" t="s">
        <v>16</v>
      </c>
      <c r="D103" s="94" t="s">
        <v>44</v>
      </c>
      <c r="E103" s="26">
        <f>SUM(L103:O103)*$E$1</f>
        <v>32</v>
      </c>
      <c r="F103" s="26">
        <f>E103</f>
        <v>32</v>
      </c>
      <c r="G103" s="25" t="s">
        <v>1</v>
      </c>
      <c r="H103" s="25"/>
      <c r="I103" s="25" t="s">
        <v>1</v>
      </c>
      <c r="J103" s="25"/>
      <c r="K103" s="25"/>
      <c r="L103" s="26">
        <v>0</v>
      </c>
      <c r="M103" s="26">
        <v>2</v>
      </c>
      <c r="N103" s="26">
        <v>2</v>
      </c>
      <c r="O103" s="26">
        <v>0</v>
      </c>
      <c r="P103" s="24">
        <f t="shared" si="24"/>
        <v>2</v>
      </c>
      <c r="Q103" s="47"/>
      <c r="R103" s="2" t="s">
        <v>116</v>
      </c>
    </row>
    <row r="104" spans="2:18" ht="16.5" customHeight="1" x14ac:dyDescent="0.2">
      <c r="B104" s="166"/>
      <c r="C104" s="22" t="s">
        <v>305</v>
      </c>
      <c r="D104" s="94" t="s">
        <v>44</v>
      </c>
      <c r="E104" s="26">
        <f t="shared" ref="E104:E117" si="25">SUM(L104:O104)*$E$1</f>
        <v>16</v>
      </c>
      <c r="F104" s="26">
        <f t="shared" ref="F104:F117" si="26">E104</f>
        <v>16</v>
      </c>
      <c r="G104" s="44" t="s">
        <v>0</v>
      </c>
      <c r="H104" s="44"/>
      <c r="I104" s="23" t="s">
        <v>1</v>
      </c>
      <c r="J104" s="25"/>
      <c r="K104" s="45"/>
      <c r="L104" s="46">
        <v>2</v>
      </c>
      <c r="M104" s="46">
        <v>0</v>
      </c>
      <c r="N104" s="46">
        <v>0</v>
      </c>
      <c r="O104" s="46">
        <v>0</v>
      </c>
      <c r="P104" s="24">
        <f t="shared" si="24"/>
        <v>1</v>
      </c>
      <c r="Q104" s="47"/>
    </row>
    <row r="105" spans="2:18" ht="16.5" customHeight="1" x14ac:dyDescent="0.2">
      <c r="B105" s="166"/>
      <c r="C105" s="22" t="s">
        <v>306</v>
      </c>
      <c r="D105" s="94" t="s">
        <v>44</v>
      </c>
      <c r="E105" s="26">
        <f t="shared" si="25"/>
        <v>16</v>
      </c>
      <c r="F105" s="26">
        <f t="shared" si="26"/>
        <v>16</v>
      </c>
      <c r="G105" s="44" t="s">
        <v>0</v>
      </c>
      <c r="H105" s="44"/>
      <c r="I105" s="23" t="s">
        <v>1</v>
      </c>
      <c r="J105" s="25"/>
      <c r="K105" s="45"/>
      <c r="L105" s="46">
        <v>0</v>
      </c>
      <c r="M105" s="46">
        <v>2</v>
      </c>
      <c r="N105" s="46">
        <v>0</v>
      </c>
      <c r="O105" s="46">
        <v>0</v>
      </c>
      <c r="P105" s="24">
        <f t="shared" si="24"/>
        <v>1</v>
      </c>
      <c r="Q105" s="47"/>
    </row>
    <row r="106" spans="2:18" ht="16.5" customHeight="1" x14ac:dyDescent="0.2">
      <c r="B106" s="166"/>
      <c r="C106" s="22" t="s">
        <v>303</v>
      </c>
      <c r="D106" s="94" t="s">
        <v>44</v>
      </c>
      <c r="E106" s="26">
        <f t="shared" si="25"/>
        <v>16</v>
      </c>
      <c r="F106" s="26">
        <f t="shared" si="26"/>
        <v>16</v>
      </c>
      <c r="G106" s="44" t="s">
        <v>0</v>
      </c>
      <c r="H106" s="44"/>
      <c r="I106" s="23" t="s">
        <v>1</v>
      </c>
      <c r="J106" s="25"/>
      <c r="K106" s="45"/>
      <c r="L106" s="46">
        <v>0</v>
      </c>
      <c r="M106" s="46">
        <v>0</v>
      </c>
      <c r="N106" s="46">
        <v>2</v>
      </c>
      <c r="O106" s="46">
        <v>0</v>
      </c>
      <c r="P106" s="24">
        <f t="shared" si="24"/>
        <v>1</v>
      </c>
      <c r="Q106" s="47"/>
    </row>
    <row r="107" spans="2:18" ht="16.5" customHeight="1" x14ac:dyDescent="0.2">
      <c r="B107" s="166"/>
      <c r="C107" s="22" t="s">
        <v>304</v>
      </c>
      <c r="D107" s="94" t="s">
        <v>44</v>
      </c>
      <c r="E107" s="26">
        <f t="shared" si="25"/>
        <v>16</v>
      </c>
      <c r="F107" s="26">
        <f t="shared" si="26"/>
        <v>16</v>
      </c>
      <c r="G107" s="44" t="s">
        <v>0</v>
      </c>
      <c r="H107" s="44"/>
      <c r="I107" s="23" t="s">
        <v>1</v>
      </c>
      <c r="J107" s="25"/>
      <c r="K107" s="45"/>
      <c r="L107" s="46">
        <v>0</v>
      </c>
      <c r="M107" s="46">
        <v>0</v>
      </c>
      <c r="N107" s="46">
        <v>0</v>
      </c>
      <c r="O107" s="46">
        <v>2</v>
      </c>
      <c r="P107" s="24">
        <f t="shared" si="24"/>
        <v>1</v>
      </c>
      <c r="Q107" s="47"/>
    </row>
    <row r="108" spans="2:18" ht="16.5" customHeight="1" x14ac:dyDescent="0.2">
      <c r="B108" s="166"/>
      <c r="C108" s="22" t="s">
        <v>50</v>
      </c>
      <c r="D108" s="93" t="s">
        <v>31</v>
      </c>
      <c r="E108" s="26">
        <f t="shared" si="25"/>
        <v>32</v>
      </c>
      <c r="F108" s="86">
        <f>E108*$E$3</f>
        <v>96</v>
      </c>
      <c r="G108" s="45"/>
      <c r="H108" s="23" t="s">
        <v>1</v>
      </c>
      <c r="I108" s="23" t="s">
        <v>1</v>
      </c>
      <c r="J108" s="25"/>
      <c r="K108" s="45"/>
      <c r="L108" s="46">
        <v>4</v>
      </c>
      <c r="M108" s="46">
        <v>0</v>
      </c>
      <c r="N108" s="46">
        <v>0</v>
      </c>
      <c r="O108" s="46">
        <v>0</v>
      </c>
      <c r="P108" s="24">
        <f t="shared" si="24"/>
        <v>2</v>
      </c>
      <c r="Q108" s="47"/>
    </row>
    <row r="109" spans="2:18" ht="16.5" customHeight="1" x14ac:dyDescent="0.2">
      <c r="B109" s="166"/>
      <c r="C109" s="22" t="s">
        <v>51</v>
      </c>
      <c r="D109" s="93" t="s">
        <v>31</v>
      </c>
      <c r="E109" s="26">
        <f t="shared" si="25"/>
        <v>32</v>
      </c>
      <c r="F109" s="86">
        <f>E109*$E$3</f>
        <v>96</v>
      </c>
      <c r="G109" s="45"/>
      <c r="H109" s="23" t="s">
        <v>1</v>
      </c>
      <c r="I109" s="23" t="s">
        <v>1</v>
      </c>
      <c r="J109" s="25"/>
      <c r="K109" s="45"/>
      <c r="L109" s="46">
        <v>0</v>
      </c>
      <c r="M109" s="46">
        <v>4</v>
      </c>
      <c r="N109" s="46">
        <v>0</v>
      </c>
      <c r="O109" s="46">
        <v>0</v>
      </c>
      <c r="P109" s="24">
        <f t="shared" si="24"/>
        <v>2</v>
      </c>
      <c r="Q109" s="47"/>
    </row>
    <row r="110" spans="2:18" ht="16.5" customHeight="1" x14ac:dyDescent="0.2">
      <c r="B110" s="166"/>
      <c r="C110" s="22" t="s">
        <v>52</v>
      </c>
      <c r="D110" s="93" t="s">
        <v>31</v>
      </c>
      <c r="E110" s="26">
        <f t="shared" si="25"/>
        <v>32</v>
      </c>
      <c r="F110" s="86">
        <f>E110*$E$3</f>
        <v>96</v>
      </c>
      <c r="G110" s="45"/>
      <c r="H110" s="23" t="s">
        <v>1</v>
      </c>
      <c r="I110" s="23" t="s">
        <v>1</v>
      </c>
      <c r="J110" s="25"/>
      <c r="K110" s="45"/>
      <c r="L110" s="46">
        <v>0</v>
      </c>
      <c r="M110" s="46">
        <v>0</v>
      </c>
      <c r="N110" s="46">
        <v>4</v>
      </c>
      <c r="O110" s="46">
        <v>0</v>
      </c>
      <c r="P110" s="24">
        <f t="shared" si="24"/>
        <v>2</v>
      </c>
      <c r="Q110" s="47"/>
    </row>
    <row r="111" spans="2:18" ht="16.5" customHeight="1" x14ac:dyDescent="0.2">
      <c r="B111" s="166"/>
      <c r="C111" s="22" t="s">
        <v>53</v>
      </c>
      <c r="D111" s="93" t="s">
        <v>31</v>
      </c>
      <c r="E111" s="26">
        <f t="shared" si="25"/>
        <v>32</v>
      </c>
      <c r="F111" s="86">
        <f>E111*$E$3</f>
        <v>96</v>
      </c>
      <c r="G111" s="45"/>
      <c r="H111" s="23" t="s">
        <v>1</v>
      </c>
      <c r="I111" s="23" t="s">
        <v>1</v>
      </c>
      <c r="J111" s="25"/>
      <c r="K111" s="45"/>
      <c r="L111" s="46">
        <v>0</v>
      </c>
      <c r="M111" s="46">
        <v>0</v>
      </c>
      <c r="N111" s="46">
        <v>0</v>
      </c>
      <c r="O111" s="46">
        <v>4</v>
      </c>
      <c r="P111" s="24">
        <f t="shared" si="24"/>
        <v>2</v>
      </c>
      <c r="Q111" s="47"/>
    </row>
    <row r="112" spans="2:18" ht="16.5" customHeight="1" x14ac:dyDescent="0.2">
      <c r="B112" s="166"/>
      <c r="C112" s="22" t="s">
        <v>300</v>
      </c>
      <c r="D112" s="93" t="s">
        <v>31</v>
      </c>
      <c r="E112" s="26">
        <f t="shared" si="25"/>
        <v>32</v>
      </c>
      <c r="F112" s="26">
        <f t="shared" si="26"/>
        <v>32</v>
      </c>
      <c r="G112" s="45"/>
      <c r="H112" s="23" t="s">
        <v>1</v>
      </c>
      <c r="I112" s="23" t="s">
        <v>1</v>
      </c>
      <c r="J112" s="25"/>
      <c r="K112" s="45"/>
      <c r="L112" s="46">
        <v>4</v>
      </c>
      <c r="M112" s="46">
        <v>0</v>
      </c>
      <c r="N112" s="46">
        <v>0</v>
      </c>
      <c r="O112" s="46">
        <v>0</v>
      </c>
      <c r="P112" s="24">
        <f t="shared" si="24"/>
        <v>2</v>
      </c>
      <c r="Q112" s="47"/>
    </row>
    <row r="113" spans="2:18" ht="16.5" customHeight="1" x14ac:dyDescent="0.2">
      <c r="B113" s="166"/>
      <c r="C113" s="130" t="s">
        <v>302</v>
      </c>
      <c r="D113" s="93" t="s">
        <v>31</v>
      </c>
      <c r="E113" s="26">
        <f t="shared" si="25"/>
        <v>32</v>
      </c>
      <c r="F113" s="26">
        <f t="shared" si="26"/>
        <v>32</v>
      </c>
      <c r="G113" s="45"/>
      <c r="H113" s="23" t="s">
        <v>1</v>
      </c>
      <c r="I113" s="23" t="s">
        <v>1</v>
      </c>
      <c r="J113" s="25"/>
      <c r="K113" s="45"/>
      <c r="L113" s="132">
        <v>2</v>
      </c>
      <c r="M113" s="132">
        <v>2</v>
      </c>
      <c r="N113" s="46">
        <v>0</v>
      </c>
      <c r="O113" s="46">
        <v>0</v>
      </c>
      <c r="P113" s="24">
        <f t="shared" si="24"/>
        <v>2</v>
      </c>
      <c r="Q113" s="47"/>
    </row>
    <row r="114" spans="2:18" ht="16.5" customHeight="1" x14ac:dyDescent="0.2">
      <c r="B114" s="166"/>
      <c r="C114" s="22" t="s">
        <v>301</v>
      </c>
      <c r="D114" s="93" t="s">
        <v>31</v>
      </c>
      <c r="E114" s="26">
        <f t="shared" si="25"/>
        <v>32</v>
      </c>
      <c r="F114" s="26">
        <f t="shared" si="26"/>
        <v>32</v>
      </c>
      <c r="G114" s="45"/>
      <c r="H114" s="23" t="s">
        <v>1</v>
      </c>
      <c r="I114" s="23" t="s">
        <v>1</v>
      </c>
      <c r="J114" s="25"/>
      <c r="K114" s="45"/>
      <c r="L114" s="46">
        <v>0</v>
      </c>
      <c r="M114" s="46">
        <v>4</v>
      </c>
      <c r="N114" s="46">
        <v>0</v>
      </c>
      <c r="O114" s="46">
        <v>0</v>
      </c>
      <c r="P114" s="24">
        <f t="shared" si="24"/>
        <v>2</v>
      </c>
      <c r="Q114" s="47"/>
    </row>
    <row r="115" spans="2:18" ht="16.5" customHeight="1" x14ac:dyDescent="0.2">
      <c r="B115" s="166"/>
      <c r="C115" s="22" t="s">
        <v>294</v>
      </c>
      <c r="D115" s="93" t="s">
        <v>31</v>
      </c>
      <c r="E115" s="26">
        <f t="shared" ref="E115" si="27">SUM(L115:O115)*$E$1</f>
        <v>16</v>
      </c>
      <c r="F115" s="26">
        <f t="shared" ref="F115" si="28">E115</f>
        <v>16</v>
      </c>
      <c r="G115" s="88"/>
      <c r="H115" s="23" t="s">
        <v>1</v>
      </c>
      <c r="I115" s="23" t="s">
        <v>1</v>
      </c>
      <c r="J115" s="89"/>
      <c r="K115" s="88"/>
      <c r="L115" s="46">
        <v>0</v>
      </c>
      <c r="M115" s="46">
        <v>2</v>
      </c>
      <c r="N115" s="46">
        <v>0</v>
      </c>
      <c r="O115" s="46">
        <v>0</v>
      </c>
      <c r="P115" s="24">
        <f t="shared" si="24"/>
        <v>1</v>
      </c>
      <c r="Q115" s="47"/>
    </row>
    <row r="116" spans="2:18" ht="16.5" customHeight="1" x14ac:dyDescent="0.2">
      <c r="B116" s="166"/>
      <c r="C116" s="22" t="s">
        <v>293</v>
      </c>
      <c r="D116" s="94" t="s">
        <v>44</v>
      </c>
      <c r="E116" s="26">
        <f t="shared" si="25"/>
        <v>32</v>
      </c>
      <c r="F116" s="26">
        <f t="shared" si="26"/>
        <v>32</v>
      </c>
      <c r="G116" s="88"/>
      <c r="H116" s="23" t="s">
        <v>1</v>
      </c>
      <c r="I116" s="23" t="s">
        <v>1</v>
      </c>
      <c r="J116" s="89"/>
      <c r="K116" s="88"/>
      <c r="L116" s="90">
        <v>0</v>
      </c>
      <c r="M116" s="90">
        <v>0</v>
      </c>
      <c r="N116" s="90">
        <v>2</v>
      </c>
      <c r="O116" s="90">
        <v>2</v>
      </c>
      <c r="P116" s="24">
        <f t="shared" si="24"/>
        <v>2</v>
      </c>
      <c r="Q116" s="47"/>
      <c r="R116" s="2" t="s">
        <v>118</v>
      </c>
    </row>
    <row r="117" spans="2:18" ht="16.5" customHeight="1" x14ac:dyDescent="0.2">
      <c r="B117" s="166"/>
      <c r="C117" s="22" t="s">
        <v>117</v>
      </c>
      <c r="D117" s="134" t="s">
        <v>46</v>
      </c>
      <c r="E117" s="136">
        <f t="shared" si="25"/>
        <v>64</v>
      </c>
      <c r="F117" s="136">
        <f t="shared" si="26"/>
        <v>64</v>
      </c>
      <c r="G117" s="136"/>
      <c r="H117" s="139" t="s">
        <v>1</v>
      </c>
      <c r="I117" s="139" t="s">
        <v>1</v>
      </c>
      <c r="J117" s="139"/>
      <c r="K117" s="139"/>
      <c r="L117" s="136">
        <v>0</v>
      </c>
      <c r="M117" s="136">
        <v>0</v>
      </c>
      <c r="N117" s="136">
        <v>4</v>
      </c>
      <c r="O117" s="136">
        <v>4</v>
      </c>
      <c r="P117" s="136">
        <f>E117/$E$2</f>
        <v>4</v>
      </c>
      <c r="Q117" s="47"/>
    </row>
    <row r="118" spans="2:18" ht="16.5" customHeight="1" x14ac:dyDescent="0.2">
      <c r="B118" s="166"/>
      <c r="C118" s="22" t="s">
        <v>273</v>
      </c>
      <c r="D118" s="135"/>
      <c r="E118" s="137"/>
      <c r="F118" s="137"/>
      <c r="G118" s="138"/>
      <c r="H118" s="140"/>
      <c r="I118" s="140"/>
      <c r="J118" s="140"/>
      <c r="K118" s="140"/>
      <c r="L118" s="138"/>
      <c r="M118" s="138"/>
      <c r="N118" s="138"/>
      <c r="O118" s="138"/>
      <c r="P118" s="138"/>
      <c r="Q118" s="47"/>
    </row>
    <row r="119" spans="2:18" ht="39" x14ac:dyDescent="0.2">
      <c r="B119" s="166"/>
      <c r="C119" s="123" t="s">
        <v>281</v>
      </c>
      <c r="D119" s="134" t="s">
        <v>46</v>
      </c>
      <c r="E119" s="136">
        <f>SUM(L119:O119)*$E$1</f>
        <v>48</v>
      </c>
      <c r="F119" s="136">
        <f>E119</f>
        <v>48</v>
      </c>
      <c r="G119" s="139"/>
      <c r="H119" s="139" t="s">
        <v>48</v>
      </c>
      <c r="I119" s="139" t="s">
        <v>48</v>
      </c>
      <c r="J119" s="139"/>
      <c r="K119" s="139"/>
      <c r="L119" s="144">
        <v>6</v>
      </c>
      <c r="M119" s="144">
        <v>0</v>
      </c>
      <c r="N119" s="144">
        <v>0</v>
      </c>
      <c r="O119" s="144">
        <v>0</v>
      </c>
      <c r="P119" s="136">
        <f>E119/$E$2</f>
        <v>3</v>
      </c>
      <c r="Q119" s="47"/>
    </row>
    <row r="120" spans="2:18" ht="16.5" customHeight="1" x14ac:dyDescent="0.2">
      <c r="B120" s="166"/>
      <c r="C120" s="121" t="s">
        <v>275</v>
      </c>
      <c r="D120" s="161"/>
      <c r="E120" s="141"/>
      <c r="F120" s="141"/>
      <c r="G120" s="142"/>
      <c r="H120" s="142"/>
      <c r="I120" s="142"/>
      <c r="J120" s="142"/>
      <c r="K120" s="142"/>
      <c r="L120" s="145"/>
      <c r="M120" s="145"/>
      <c r="N120" s="145"/>
      <c r="O120" s="145"/>
      <c r="P120" s="160"/>
      <c r="Q120" s="47"/>
    </row>
    <row r="121" spans="2:18" ht="16.5" customHeight="1" x14ac:dyDescent="0.2">
      <c r="B121" s="166"/>
      <c r="C121" s="122" t="s">
        <v>285</v>
      </c>
      <c r="D121" s="135"/>
      <c r="E121" s="137"/>
      <c r="F121" s="137"/>
      <c r="G121" s="140"/>
      <c r="H121" s="140"/>
      <c r="I121" s="140"/>
      <c r="J121" s="140"/>
      <c r="K121" s="140"/>
      <c r="L121" s="147"/>
      <c r="M121" s="147"/>
      <c r="N121" s="147"/>
      <c r="O121" s="147"/>
      <c r="P121" s="138"/>
      <c r="Q121" s="47"/>
    </row>
    <row r="122" spans="2:18" ht="39" x14ac:dyDescent="0.2">
      <c r="B122" s="166"/>
      <c r="C122" s="123" t="s">
        <v>282</v>
      </c>
      <c r="D122" s="134" t="s">
        <v>47</v>
      </c>
      <c r="E122" s="136">
        <f>SUM(L122:O122)*$E$1</f>
        <v>48</v>
      </c>
      <c r="F122" s="136">
        <f>E122</f>
        <v>48</v>
      </c>
      <c r="G122" s="139"/>
      <c r="H122" s="139" t="s">
        <v>49</v>
      </c>
      <c r="I122" s="139" t="s">
        <v>49</v>
      </c>
      <c r="J122" s="139"/>
      <c r="K122" s="139"/>
      <c r="L122" s="144">
        <v>0</v>
      </c>
      <c r="M122" s="144">
        <v>6</v>
      </c>
      <c r="N122" s="144">
        <v>0</v>
      </c>
      <c r="O122" s="144">
        <v>0</v>
      </c>
      <c r="P122" s="136">
        <f>E122/$E$2</f>
        <v>3</v>
      </c>
      <c r="Q122" s="47"/>
    </row>
    <row r="123" spans="2:18" ht="16.5" customHeight="1" x14ac:dyDescent="0.2">
      <c r="B123" s="166"/>
      <c r="C123" s="121" t="s">
        <v>276</v>
      </c>
      <c r="D123" s="161"/>
      <c r="E123" s="141"/>
      <c r="F123" s="141"/>
      <c r="G123" s="142"/>
      <c r="H123" s="142"/>
      <c r="I123" s="142"/>
      <c r="J123" s="142"/>
      <c r="K123" s="142"/>
      <c r="L123" s="145"/>
      <c r="M123" s="145"/>
      <c r="N123" s="145"/>
      <c r="O123" s="145"/>
      <c r="P123" s="160"/>
      <c r="Q123" s="47"/>
    </row>
    <row r="124" spans="2:18" ht="16.5" customHeight="1" x14ac:dyDescent="0.2">
      <c r="B124" s="166"/>
      <c r="C124" s="122" t="s">
        <v>286</v>
      </c>
      <c r="D124" s="135"/>
      <c r="E124" s="137"/>
      <c r="F124" s="137"/>
      <c r="G124" s="140"/>
      <c r="H124" s="140"/>
      <c r="I124" s="140"/>
      <c r="J124" s="140"/>
      <c r="K124" s="140"/>
      <c r="L124" s="147"/>
      <c r="M124" s="147"/>
      <c r="N124" s="147"/>
      <c r="O124" s="147"/>
      <c r="P124" s="138"/>
      <c r="Q124" s="47"/>
    </row>
    <row r="125" spans="2:18" ht="16.5" customHeight="1" x14ac:dyDescent="0.2">
      <c r="B125" s="166"/>
      <c r="C125" s="120" t="s">
        <v>279</v>
      </c>
      <c r="D125" s="134" t="s">
        <v>47</v>
      </c>
      <c r="E125" s="136">
        <f>SUM(L125:O125)*$E$1</f>
        <v>48</v>
      </c>
      <c r="F125" s="136">
        <f>E125</f>
        <v>48</v>
      </c>
      <c r="G125" s="139"/>
      <c r="H125" s="139" t="s">
        <v>48</v>
      </c>
      <c r="I125" s="139" t="s">
        <v>48</v>
      </c>
      <c r="J125" s="139"/>
      <c r="K125" s="139"/>
      <c r="L125" s="144">
        <v>0</v>
      </c>
      <c r="M125" s="144">
        <v>0</v>
      </c>
      <c r="N125" s="144">
        <v>6</v>
      </c>
      <c r="O125" s="144">
        <v>0</v>
      </c>
      <c r="P125" s="136">
        <f>E125/$E$2</f>
        <v>3</v>
      </c>
      <c r="Q125" s="47"/>
    </row>
    <row r="126" spans="2:18" ht="16.5" customHeight="1" x14ac:dyDescent="0.2">
      <c r="B126" s="166"/>
      <c r="C126" s="121" t="s">
        <v>277</v>
      </c>
      <c r="D126" s="161"/>
      <c r="E126" s="141"/>
      <c r="F126" s="141"/>
      <c r="G126" s="142"/>
      <c r="H126" s="142"/>
      <c r="I126" s="142"/>
      <c r="J126" s="142"/>
      <c r="K126" s="142"/>
      <c r="L126" s="145"/>
      <c r="M126" s="145"/>
      <c r="N126" s="145"/>
      <c r="O126" s="145"/>
      <c r="P126" s="160"/>
      <c r="Q126" s="47"/>
    </row>
    <row r="127" spans="2:18" ht="16.5" customHeight="1" x14ac:dyDescent="0.2">
      <c r="B127" s="166"/>
      <c r="C127" s="122" t="s">
        <v>287</v>
      </c>
      <c r="D127" s="135"/>
      <c r="E127" s="137"/>
      <c r="F127" s="137"/>
      <c r="G127" s="140"/>
      <c r="H127" s="140"/>
      <c r="I127" s="140"/>
      <c r="J127" s="140"/>
      <c r="K127" s="140"/>
      <c r="L127" s="147"/>
      <c r="M127" s="147"/>
      <c r="N127" s="147"/>
      <c r="O127" s="147"/>
      <c r="P127" s="138"/>
      <c r="Q127" s="47"/>
    </row>
    <row r="128" spans="2:18" ht="16.5" customHeight="1" x14ac:dyDescent="0.2">
      <c r="B128" s="166"/>
      <c r="C128" s="120" t="s">
        <v>280</v>
      </c>
      <c r="D128" s="134" t="s">
        <v>47</v>
      </c>
      <c r="E128" s="136">
        <f>SUM(L128:O128)*$E$1</f>
        <v>48</v>
      </c>
      <c r="F128" s="136">
        <f>E128</f>
        <v>48</v>
      </c>
      <c r="G128" s="139"/>
      <c r="H128" s="139" t="s">
        <v>48</v>
      </c>
      <c r="I128" s="139" t="s">
        <v>48</v>
      </c>
      <c r="J128" s="139"/>
      <c r="K128" s="139"/>
      <c r="L128" s="144">
        <v>0</v>
      </c>
      <c r="M128" s="144">
        <v>0</v>
      </c>
      <c r="N128" s="144">
        <v>0</v>
      </c>
      <c r="O128" s="144">
        <v>6</v>
      </c>
      <c r="P128" s="136">
        <f>E128/$E$2</f>
        <v>3</v>
      </c>
      <c r="Q128" s="47"/>
    </row>
    <row r="129" spans="2:18" ht="16.5" customHeight="1" x14ac:dyDescent="0.2">
      <c r="B129" s="166"/>
      <c r="C129" s="121" t="s">
        <v>290</v>
      </c>
      <c r="D129" s="161"/>
      <c r="E129" s="141"/>
      <c r="F129" s="141"/>
      <c r="G129" s="142"/>
      <c r="H129" s="142"/>
      <c r="I129" s="142"/>
      <c r="J129" s="142"/>
      <c r="K129" s="142"/>
      <c r="L129" s="145"/>
      <c r="M129" s="145"/>
      <c r="N129" s="145"/>
      <c r="O129" s="145"/>
      <c r="P129" s="160"/>
      <c r="Q129" s="47"/>
    </row>
    <row r="130" spans="2:18" ht="16.5" customHeight="1" thickBot="1" x14ac:dyDescent="0.25">
      <c r="B130" s="166"/>
      <c r="C130" s="124" t="s">
        <v>288</v>
      </c>
      <c r="D130" s="165"/>
      <c r="E130" s="152"/>
      <c r="F130" s="152"/>
      <c r="G130" s="143"/>
      <c r="H130" s="143"/>
      <c r="I130" s="143"/>
      <c r="J130" s="143"/>
      <c r="K130" s="143"/>
      <c r="L130" s="146"/>
      <c r="M130" s="146"/>
      <c r="N130" s="146"/>
      <c r="O130" s="146"/>
      <c r="P130" s="169"/>
      <c r="Q130" s="47"/>
    </row>
    <row r="131" spans="2:18" ht="16.5" customHeight="1" thickBot="1" x14ac:dyDescent="0.25">
      <c r="B131" s="167"/>
      <c r="C131" s="17" t="s">
        <v>11</v>
      </c>
      <c r="D131" s="4"/>
      <c r="E131" s="11">
        <f>SUM(E101:E130)</f>
        <v>704</v>
      </c>
      <c r="F131" s="11">
        <f>SUM(F101:F130)</f>
        <v>960</v>
      </c>
      <c r="G131" s="97">
        <f>SUMIF(D101:D130,"必須",F101:F130)</f>
        <v>576</v>
      </c>
      <c r="H131" s="98">
        <f>SUMIF(D101:D130,"選必",F101:F130)</f>
        <v>256</v>
      </c>
      <c r="I131" s="99">
        <f>SUMIF(D101:D130,"選択",F101:F130)</f>
        <v>128</v>
      </c>
      <c r="J131" s="12"/>
      <c r="K131" s="12"/>
      <c r="L131" s="11">
        <f>SUM(L101:L130)</f>
        <v>20</v>
      </c>
      <c r="M131" s="11">
        <f>SUM(M101:M130)</f>
        <v>24</v>
      </c>
      <c r="N131" s="11">
        <f>SUM(N101:N130)</f>
        <v>22</v>
      </c>
      <c r="O131" s="11">
        <f>SUM(O101:O130)</f>
        <v>22</v>
      </c>
      <c r="P131" s="11">
        <f>SUM(P101:P130)</f>
        <v>44</v>
      </c>
      <c r="Q131" s="47"/>
    </row>
    <row r="132" spans="2:18" ht="16.5" customHeight="1" x14ac:dyDescent="0.2">
      <c r="B132" s="174" t="s">
        <v>54</v>
      </c>
      <c r="C132" s="19" t="s">
        <v>41</v>
      </c>
      <c r="D132" s="92" t="s">
        <v>30</v>
      </c>
      <c r="E132" s="30">
        <f>SUM(L132:O132)*$E$1</f>
        <v>64</v>
      </c>
      <c r="F132" s="30">
        <f>E132</f>
        <v>64</v>
      </c>
      <c r="G132" s="29" t="s">
        <v>56</v>
      </c>
      <c r="H132" s="20"/>
      <c r="I132" s="20" t="s">
        <v>56</v>
      </c>
      <c r="J132" s="29"/>
      <c r="K132" s="29"/>
      <c r="L132" s="30">
        <v>2</v>
      </c>
      <c r="M132" s="30">
        <v>2</v>
      </c>
      <c r="N132" s="30">
        <v>2</v>
      </c>
      <c r="O132" s="30">
        <v>2</v>
      </c>
      <c r="P132" s="21">
        <f>E132/$E$2</f>
        <v>4</v>
      </c>
      <c r="Q132" s="47"/>
    </row>
    <row r="133" spans="2:18" ht="16.5" customHeight="1" x14ac:dyDescent="0.2">
      <c r="B133" s="175"/>
      <c r="C133" s="43" t="s">
        <v>204</v>
      </c>
      <c r="D133" s="96" t="s">
        <v>55</v>
      </c>
      <c r="E133" s="26">
        <f>SUM(L133:O133)*$E$1</f>
        <v>64</v>
      </c>
      <c r="F133" s="26">
        <f>E133</f>
        <v>64</v>
      </c>
      <c r="G133" s="25" t="s">
        <v>48</v>
      </c>
      <c r="H133" s="25"/>
      <c r="I133" s="25" t="s">
        <v>48</v>
      </c>
      <c r="J133" s="25"/>
      <c r="K133" s="25"/>
      <c r="L133" s="26">
        <v>2</v>
      </c>
      <c r="M133" s="26">
        <v>2</v>
      </c>
      <c r="N133" s="26">
        <v>2</v>
      </c>
      <c r="O133" s="26">
        <v>2</v>
      </c>
      <c r="P133" s="24">
        <f>E133/$E$2</f>
        <v>4</v>
      </c>
      <c r="Q133" s="47"/>
    </row>
    <row r="134" spans="2:18" ht="16.5" customHeight="1" x14ac:dyDescent="0.2">
      <c r="B134" s="175"/>
      <c r="C134" s="43" t="s">
        <v>309</v>
      </c>
      <c r="D134" s="95" t="s">
        <v>44</v>
      </c>
      <c r="E134" s="26">
        <f t="shared" ref="E134:E141" si="29">SUM(L134:O134)*$E$1</f>
        <v>16</v>
      </c>
      <c r="F134" s="26">
        <f t="shared" ref="F134:F142" si="30">E134</f>
        <v>16</v>
      </c>
      <c r="G134" s="45" t="s">
        <v>1</v>
      </c>
      <c r="H134" s="45"/>
      <c r="I134" s="45" t="s">
        <v>1</v>
      </c>
      <c r="J134" s="45"/>
      <c r="K134" s="45"/>
      <c r="L134" s="46">
        <v>2</v>
      </c>
      <c r="M134" s="46">
        <v>0</v>
      </c>
      <c r="N134" s="46">
        <v>0</v>
      </c>
      <c r="O134" s="46">
        <v>0</v>
      </c>
      <c r="P134" s="24">
        <f t="shared" ref="P134:P141" si="31">E134/$E$2</f>
        <v>1</v>
      </c>
      <c r="Q134" s="47"/>
      <c r="R134" s="2" t="s">
        <v>116</v>
      </c>
    </row>
    <row r="135" spans="2:18" ht="16.5" customHeight="1" x14ac:dyDescent="0.2">
      <c r="B135" s="175"/>
      <c r="C135" s="43" t="s">
        <v>310</v>
      </c>
      <c r="D135" s="95" t="s">
        <v>44</v>
      </c>
      <c r="E135" s="26">
        <f t="shared" si="29"/>
        <v>16</v>
      </c>
      <c r="F135" s="26">
        <f t="shared" si="30"/>
        <v>16</v>
      </c>
      <c r="G135" s="45" t="s">
        <v>1</v>
      </c>
      <c r="H135" s="45"/>
      <c r="I135" s="45" t="s">
        <v>1</v>
      </c>
      <c r="J135" s="45"/>
      <c r="K135" s="45"/>
      <c r="L135" s="46">
        <v>0</v>
      </c>
      <c r="M135" s="46">
        <v>2</v>
      </c>
      <c r="N135" s="46">
        <v>0</v>
      </c>
      <c r="O135" s="46">
        <v>0</v>
      </c>
      <c r="P135" s="24">
        <f t="shared" si="31"/>
        <v>1</v>
      </c>
      <c r="Q135" s="47"/>
    </row>
    <row r="136" spans="2:18" ht="16.5" customHeight="1" x14ac:dyDescent="0.2">
      <c r="B136" s="175"/>
      <c r="C136" s="43" t="s">
        <v>307</v>
      </c>
      <c r="D136" s="95" t="s">
        <v>44</v>
      </c>
      <c r="E136" s="26">
        <f t="shared" si="29"/>
        <v>16</v>
      </c>
      <c r="F136" s="26">
        <f t="shared" si="30"/>
        <v>16</v>
      </c>
      <c r="G136" s="45" t="s">
        <v>1</v>
      </c>
      <c r="H136" s="45"/>
      <c r="I136" s="45" t="s">
        <v>1</v>
      </c>
      <c r="J136" s="45"/>
      <c r="K136" s="45"/>
      <c r="L136" s="46">
        <v>0</v>
      </c>
      <c r="M136" s="46">
        <v>0</v>
      </c>
      <c r="N136" s="46">
        <v>2</v>
      </c>
      <c r="O136" s="46">
        <v>0</v>
      </c>
      <c r="P136" s="24">
        <f t="shared" si="31"/>
        <v>1</v>
      </c>
      <c r="Q136" s="47"/>
    </row>
    <row r="137" spans="2:18" ht="16.5" customHeight="1" x14ac:dyDescent="0.2">
      <c r="B137" s="175"/>
      <c r="C137" s="43" t="s">
        <v>308</v>
      </c>
      <c r="D137" s="95" t="s">
        <v>44</v>
      </c>
      <c r="E137" s="26">
        <f t="shared" si="29"/>
        <v>16</v>
      </c>
      <c r="F137" s="26">
        <f t="shared" si="30"/>
        <v>16</v>
      </c>
      <c r="G137" s="45" t="s">
        <v>1</v>
      </c>
      <c r="H137" s="45"/>
      <c r="I137" s="45" t="s">
        <v>1</v>
      </c>
      <c r="J137" s="45"/>
      <c r="K137" s="45"/>
      <c r="L137" s="46">
        <v>0</v>
      </c>
      <c r="M137" s="46">
        <v>0</v>
      </c>
      <c r="N137" s="46">
        <v>0</v>
      </c>
      <c r="O137" s="46">
        <v>2</v>
      </c>
      <c r="P137" s="24">
        <f t="shared" si="31"/>
        <v>1</v>
      </c>
      <c r="Q137" s="47"/>
    </row>
    <row r="138" spans="2:18" ht="16.5" customHeight="1" x14ac:dyDescent="0.2">
      <c r="B138" s="175"/>
      <c r="C138" s="22" t="s">
        <v>119</v>
      </c>
      <c r="D138" s="96" t="s">
        <v>31</v>
      </c>
      <c r="E138" s="26">
        <f t="shared" si="29"/>
        <v>32</v>
      </c>
      <c r="F138" s="86">
        <f>E138*$E$3</f>
        <v>96</v>
      </c>
      <c r="G138" s="45"/>
      <c r="H138" s="45" t="s">
        <v>1</v>
      </c>
      <c r="I138" s="45" t="s">
        <v>1</v>
      </c>
      <c r="J138" s="45"/>
      <c r="K138" s="45"/>
      <c r="L138" s="46">
        <v>4</v>
      </c>
      <c r="M138" s="46">
        <v>0</v>
      </c>
      <c r="N138" s="46">
        <v>0</v>
      </c>
      <c r="O138" s="46">
        <v>0</v>
      </c>
      <c r="P138" s="24">
        <f t="shared" si="31"/>
        <v>2</v>
      </c>
      <c r="Q138" s="47"/>
    </row>
    <row r="139" spans="2:18" ht="16.5" customHeight="1" x14ac:dyDescent="0.2">
      <c r="B139" s="175"/>
      <c r="C139" s="22" t="s">
        <v>120</v>
      </c>
      <c r="D139" s="96" t="s">
        <v>31</v>
      </c>
      <c r="E139" s="26">
        <f t="shared" si="29"/>
        <v>32</v>
      </c>
      <c r="F139" s="86">
        <f>E139*$E$3</f>
        <v>96</v>
      </c>
      <c r="G139" s="45"/>
      <c r="H139" s="45" t="s">
        <v>1</v>
      </c>
      <c r="I139" s="45" t="s">
        <v>1</v>
      </c>
      <c r="J139" s="45"/>
      <c r="K139" s="45"/>
      <c r="L139" s="46">
        <v>0</v>
      </c>
      <c r="M139" s="46">
        <v>4</v>
      </c>
      <c r="N139" s="46">
        <v>0</v>
      </c>
      <c r="O139" s="46">
        <v>0</v>
      </c>
      <c r="P139" s="24">
        <f t="shared" si="31"/>
        <v>2</v>
      </c>
      <c r="Q139" s="47"/>
    </row>
    <row r="140" spans="2:18" ht="16.5" customHeight="1" x14ac:dyDescent="0.2">
      <c r="B140" s="175"/>
      <c r="C140" s="22" t="s">
        <v>121</v>
      </c>
      <c r="D140" s="96" t="s">
        <v>31</v>
      </c>
      <c r="E140" s="26">
        <f t="shared" si="29"/>
        <v>32</v>
      </c>
      <c r="F140" s="86">
        <f>E140*$E$3</f>
        <v>96</v>
      </c>
      <c r="G140" s="45"/>
      <c r="H140" s="45" t="s">
        <v>1</v>
      </c>
      <c r="I140" s="45" t="s">
        <v>1</v>
      </c>
      <c r="J140" s="45"/>
      <c r="K140" s="45"/>
      <c r="L140" s="46">
        <v>0</v>
      </c>
      <c r="M140" s="46">
        <v>0</v>
      </c>
      <c r="N140" s="46">
        <v>4</v>
      </c>
      <c r="O140" s="46">
        <v>0</v>
      </c>
      <c r="P140" s="24">
        <f t="shared" si="31"/>
        <v>2</v>
      </c>
      <c r="Q140" s="47"/>
    </row>
    <row r="141" spans="2:18" ht="16.5" customHeight="1" x14ac:dyDescent="0.2">
      <c r="B141" s="175"/>
      <c r="C141" s="22" t="s">
        <v>122</v>
      </c>
      <c r="D141" s="96" t="s">
        <v>31</v>
      </c>
      <c r="E141" s="26">
        <f t="shared" si="29"/>
        <v>32</v>
      </c>
      <c r="F141" s="86">
        <f>E141*$E$3</f>
        <v>96</v>
      </c>
      <c r="G141" s="45"/>
      <c r="H141" s="45" t="s">
        <v>1</v>
      </c>
      <c r="I141" s="45" t="s">
        <v>1</v>
      </c>
      <c r="J141" s="45"/>
      <c r="K141" s="45"/>
      <c r="L141" s="46">
        <v>0</v>
      </c>
      <c r="M141" s="46">
        <v>0</v>
      </c>
      <c r="N141" s="46">
        <v>0</v>
      </c>
      <c r="O141" s="46">
        <v>4</v>
      </c>
      <c r="P141" s="24">
        <f t="shared" si="31"/>
        <v>2</v>
      </c>
      <c r="Q141" s="47"/>
    </row>
    <row r="142" spans="2:18" ht="16.5" customHeight="1" x14ac:dyDescent="0.2">
      <c r="B142" s="175"/>
      <c r="C142" s="120" t="s">
        <v>283</v>
      </c>
      <c r="D142" s="134" t="s">
        <v>47</v>
      </c>
      <c r="E142" s="136">
        <f>SUM(L142:O142)*$E$1</f>
        <v>384</v>
      </c>
      <c r="F142" s="136">
        <f t="shared" si="30"/>
        <v>384</v>
      </c>
      <c r="G142" s="139"/>
      <c r="H142" s="139" t="s">
        <v>48</v>
      </c>
      <c r="I142" s="139" t="s">
        <v>48</v>
      </c>
      <c r="J142" s="139"/>
      <c r="K142" s="144"/>
      <c r="L142" s="144">
        <v>12</v>
      </c>
      <c r="M142" s="144">
        <v>12</v>
      </c>
      <c r="N142" s="144">
        <v>12</v>
      </c>
      <c r="O142" s="144">
        <v>12</v>
      </c>
      <c r="P142" s="153">
        <f>E142/$E$2/2</f>
        <v>12</v>
      </c>
      <c r="Q142" s="47"/>
    </row>
    <row r="143" spans="2:18" ht="16.5" customHeight="1" x14ac:dyDescent="0.2">
      <c r="B143" s="175"/>
      <c r="C143" s="121" t="s">
        <v>274</v>
      </c>
      <c r="D143" s="161"/>
      <c r="E143" s="141"/>
      <c r="F143" s="141"/>
      <c r="G143" s="142"/>
      <c r="H143" s="142"/>
      <c r="I143" s="142"/>
      <c r="J143" s="142"/>
      <c r="K143" s="145"/>
      <c r="L143" s="145"/>
      <c r="M143" s="145"/>
      <c r="N143" s="145"/>
      <c r="O143" s="145"/>
      <c r="P143" s="154"/>
      <c r="Q143" s="47"/>
    </row>
    <row r="144" spans="2:18" ht="16.5" customHeight="1" thickBot="1" x14ac:dyDescent="0.25">
      <c r="B144" s="175"/>
      <c r="C144" s="124" t="s">
        <v>289</v>
      </c>
      <c r="D144" s="165"/>
      <c r="E144" s="152"/>
      <c r="F144" s="152"/>
      <c r="G144" s="143"/>
      <c r="H144" s="143"/>
      <c r="I144" s="143"/>
      <c r="J144" s="143"/>
      <c r="K144" s="146"/>
      <c r="L144" s="146"/>
      <c r="M144" s="146"/>
      <c r="N144" s="146"/>
      <c r="O144" s="146"/>
      <c r="P144" s="155"/>
      <c r="Q144" s="47"/>
    </row>
    <row r="145" spans="1:18" ht="16.5" customHeight="1" thickBot="1" x14ac:dyDescent="0.25">
      <c r="B145" s="176"/>
      <c r="C145" s="33" t="s">
        <v>11</v>
      </c>
      <c r="D145" s="5"/>
      <c r="E145" s="11">
        <f>SUM(E132:E144)</f>
        <v>704</v>
      </c>
      <c r="F145" s="11">
        <f>SUM(F132:F144)</f>
        <v>960</v>
      </c>
      <c r="G145" s="97">
        <f>SUMIF(D132:D144,"必須",F132:F144)</f>
        <v>512</v>
      </c>
      <c r="H145" s="98">
        <f>SUMIF(D132:D144,"選必",F132:F144)</f>
        <v>384</v>
      </c>
      <c r="I145" s="99">
        <f>SUMIF(D132:D144,"選択",F132:F144)</f>
        <v>64</v>
      </c>
      <c r="J145" s="12"/>
      <c r="K145" s="12"/>
      <c r="L145" s="11">
        <f>SUM(L132:L144)</f>
        <v>22</v>
      </c>
      <c r="M145" s="11">
        <f>SUM(M132:M144)</f>
        <v>22</v>
      </c>
      <c r="N145" s="11">
        <f>SUM(N132:N144)</f>
        <v>22</v>
      </c>
      <c r="O145" s="11">
        <f>SUM(O132:O144)</f>
        <v>22</v>
      </c>
      <c r="P145" s="109">
        <f>SUM(P132:P144)</f>
        <v>32</v>
      </c>
      <c r="Q145" s="47"/>
    </row>
    <row r="146" spans="1:18" ht="16.5" customHeight="1" thickBot="1" x14ac:dyDescent="0.25">
      <c r="B146" s="55"/>
      <c r="C146" s="48"/>
      <c r="D146" s="13"/>
      <c r="E146" s="13"/>
      <c r="F146" s="13"/>
      <c r="G146" s="47"/>
      <c r="H146" s="47"/>
      <c r="I146" s="47"/>
      <c r="J146" s="47"/>
      <c r="K146" s="47"/>
      <c r="L146" s="13"/>
      <c r="M146" s="13"/>
      <c r="N146" s="13"/>
      <c r="O146" s="13"/>
      <c r="P146" s="13"/>
      <c r="Q146" s="47"/>
    </row>
    <row r="147" spans="1:18" ht="16.5" customHeight="1" thickBot="1" x14ac:dyDescent="0.25">
      <c r="C147" s="35"/>
      <c r="D147" s="34"/>
      <c r="E147" s="34"/>
      <c r="F147" s="34"/>
      <c r="G147" s="34"/>
      <c r="H147" s="4" t="s">
        <v>12</v>
      </c>
      <c r="I147" s="148" t="s">
        <v>8</v>
      </c>
      <c r="J147" s="149"/>
      <c r="K147" s="150" t="s">
        <v>57</v>
      </c>
      <c r="L147" s="151"/>
      <c r="M147" s="62" t="s">
        <v>58</v>
      </c>
      <c r="N147" s="72"/>
      <c r="O147" s="73"/>
      <c r="P147" s="74"/>
      <c r="Q147" s="36"/>
    </row>
    <row r="148" spans="1:18" ht="16.5" customHeight="1" x14ac:dyDescent="0.2">
      <c r="B148" s="6"/>
      <c r="C148" s="35"/>
      <c r="D148" s="14"/>
      <c r="E148" s="18"/>
      <c r="F148" s="18"/>
      <c r="G148" s="34"/>
      <c r="H148" s="7" t="s">
        <v>13</v>
      </c>
      <c r="I148" s="37">
        <f>SUMIF(G75:G99,"○",F75:F99)</f>
        <v>160</v>
      </c>
      <c r="J148" s="38">
        <f>I148/M148</f>
        <v>0.16949152542372881</v>
      </c>
      <c r="K148" s="63">
        <f>SUMIF(H75:H99,"○",F75:F99)</f>
        <v>784</v>
      </c>
      <c r="L148" s="64">
        <f>K148/M148</f>
        <v>0.83050847457627119</v>
      </c>
      <c r="M148" s="71">
        <f>F100</f>
        <v>944</v>
      </c>
      <c r="N148" s="75"/>
      <c r="O148" s="76"/>
      <c r="P148" s="77"/>
      <c r="Q148" s="36"/>
    </row>
    <row r="149" spans="1:18" ht="16.5" customHeight="1" x14ac:dyDescent="0.2">
      <c r="C149" s="35"/>
      <c r="D149" s="14"/>
      <c r="E149" s="18"/>
      <c r="F149" s="18"/>
      <c r="G149" s="34"/>
      <c r="H149" s="8" t="s">
        <v>14</v>
      </c>
      <c r="I149" s="39">
        <f>SUMIF(G101:G130,"○",F101:F130)</f>
        <v>176</v>
      </c>
      <c r="J149" s="40">
        <f>I149/M149</f>
        <v>0.18333333333333332</v>
      </c>
      <c r="K149" s="65">
        <f>SUMIF(H101:H130,"○",F101:F130)</f>
        <v>784</v>
      </c>
      <c r="L149" s="66">
        <f>K149/M149</f>
        <v>0.81666666666666665</v>
      </c>
      <c r="M149" s="39">
        <f>F131</f>
        <v>960</v>
      </c>
      <c r="N149" s="75"/>
      <c r="O149" s="76"/>
      <c r="P149" s="77"/>
      <c r="Q149" s="36"/>
    </row>
    <row r="150" spans="1:18" ht="16.5" customHeight="1" thickBot="1" x14ac:dyDescent="0.25">
      <c r="C150" s="35"/>
      <c r="D150" s="14"/>
      <c r="E150" s="18"/>
      <c r="F150" s="18"/>
      <c r="G150" s="34"/>
      <c r="H150" s="9" t="s">
        <v>17</v>
      </c>
      <c r="I150" s="41">
        <f>SUMIF(G132:G144,"○",F132:F144)</f>
        <v>192</v>
      </c>
      <c r="J150" s="42">
        <f>I150/M150</f>
        <v>0.2</v>
      </c>
      <c r="K150" s="67">
        <f>SUMIF(H132:H144,"○",F132:F144)</f>
        <v>768</v>
      </c>
      <c r="L150" s="68">
        <f>K150/M150</f>
        <v>0.8</v>
      </c>
      <c r="M150" s="41">
        <f>F145</f>
        <v>960</v>
      </c>
      <c r="N150" s="75"/>
      <c r="O150" s="76"/>
      <c r="P150" s="77"/>
      <c r="Q150" s="36"/>
    </row>
    <row r="151" spans="1:18" ht="16.5" customHeight="1" thickBot="1" x14ac:dyDescent="0.25">
      <c r="C151" s="35"/>
      <c r="D151" s="14"/>
      <c r="E151" s="18"/>
      <c r="F151" s="18"/>
      <c r="G151" s="34"/>
      <c r="H151" s="52" t="s">
        <v>11</v>
      </c>
      <c r="I151" s="53">
        <f>SUM(I148:I150)</f>
        <v>528</v>
      </c>
      <c r="J151" s="54">
        <f>I151/M151</f>
        <v>0.18435754189944134</v>
      </c>
      <c r="K151" s="69">
        <f>SUM(K148:K150)</f>
        <v>2336</v>
      </c>
      <c r="L151" s="70">
        <f>K151/M151</f>
        <v>0.81564245810055869</v>
      </c>
      <c r="M151" s="53">
        <f>SUM(M148:M150)</f>
        <v>2864</v>
      </c>
      <c r="N151" s="75"/>
      <c r="O151" s="76"/>
      <c r="P151" s="77"/>
      <c r="Q151" s="36"/>
    </row>
    <row r="152" spans="1:18" ht="16.5" customHeight="1" x14ac:dyDescent="0.2">
      <c r="Q152" s="36"/>
    </row>
    <row r="153" spans="1:18" ht="21" x14ac:dyDescent="0.2">
      <c r="A153" s="1"/>
      <c r="B153" s="1" t="s">
        <v>254</v>
      </c>
      <c r="Q153" s="36"/>
    </row>
    <row r="154" spans="1:18" ht="13.5" thickBot="1" x14ac:dyDescent="0.25">
      <c r="B154" s="3"/>
      <c r="C154" s="1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7"/>
    </row>
    <row r="155" spans="1:18" ht="18" customHeight="1" thickBot="1" x14ac:dyDescent="0.25">
      <c r="B155" s="156" t="s">
        <v>2</v>
      </c>
      <c r="C155" s="170" t="s">
        <v>3</v>
      </c>
      <c r="D155" s="156" t="s">
        <v>4</v>
      </c>
      <c r="E155" s="172" t="s">
        <v>109</v>
      </c>
      <c r="F155" s="172" t="s">
        <v>110</v>
      </c>
      <c r="G155" s="162" t="s">
        <v>5</v>
      </c>
      <c r="H155" s="163"/>
      <c r="I155" s="162" t="s">
        <v>6</v>
      </c>
      <c r="J155" s="163"/>
      <c r="K155" s="158" t="s">
        <v>26</v>
      </c>
      <c r="L155" s="162" t="s">
        <v>7</v>
      </c>
      <c r="M155" s="164"/>
      <c r="N155" s="164"/>
      <c r="O155" s="163"/>
      <c r="P155" s="156" t="s">
        <v>39</v>
      </c>
      <c r="Q155" s="58"/>
    </row>
    <row r="156" spans="1:18" ht="18" customHeight="1" thickBot="1" x14ac:dyDescent="0.25">
      <c r="B156" s="157"/>
      <c r="C156" s="171"/>
      <c r="D156" s="157"/>
      <c r="E156" s="173"/>
      <c r="F156" s="173"/>
      <c r="G156" s="87" t="s">
        <v>8</v>
      </c>
      <c r="H156" s="87" t="s">
        <v>9</v>
      </c>
      <c r="I156" s="60" t="s">
        <v>32</v>
      </c>
      <c r="J156" s="60" t="s">
        <v>33</v>
      </c>
      <c r="K156" s="159"/>
      <c r="L156" s="10" t="s">
        <v>22</v>
      </c>
      <c r="M156" s="10" t="s">
        <v>23</v>
      </c>
      <c r="N156" s="10" t="s">
        <v>24</v>
      </c>
      <c r="O156" s="10" t="s">
        <v>25</v>
      </c>
      <c r="P156" s="157"/>
      <c r="Q156" s="59"/>
    </row>
    <row r="157" spans="1:18" ht="16.5" customHeight="1" x14ac:dyDescent="0.2">
      <c r="B157" s="166" t="s">
        <v>255</v>
      </c>
      <c r="C157" s="19" t="s">
        <v>41</v>
      </c>
      <c r="D157" s="92" t="s">
        <v>30</v>
      </c>
      <c r="E157" s="21">
        <f>SUM(L157:O157)*$E$1</f>
        <v>64</v>
      </c>
      <c r="F157" s="21">
        <f>E157</f>
        <v>64</v>
      </c>
      <c r="G157" s="20" t="s">
        <v>0</v>
      </c>
      <c r="H157" s="20"/>
      <c r="I157" s="20" t="s">
        <v>0</v>
      </c>
      <c r="J157" s="20"/>
      <c r="K157" s="20"/>
      <c r="L157" s="21">
        <v>2</v>
      </c>
      <c r="M157" s="21">
        <v>2</v>
      </c>
      <c r="N157" s="21">
        <v>2</v>
      </c>
      <c r="O157" s="21">
        <v>2</v>
      </c>
      <c r="P157" s="21">
        <f>E157/$E$2</f>
        <v>4</v>
      </c>
      <c r="Q157" s="47"/>
    </row>
    <row r="158" spans="1:18" ht="16.5" customHeight="1" x14ac:dyDescent="0.2">
      <c r="B158" s="166"/>
      <c r="C158" s="43" t="s">
        <v>314</v>
      </c>
      <c r="D158" s="93" t="s">
        <v>31</v>
      </c>
      <c r="E158" s="24">
        <f>SUM(L158:O158)*$E$1</f>
        <v>16</v>
      </c>
      <c r="F158" s="24">
        <f t="shared" ref="F158" si="32">E158</f>
        <v>16</v>
      </c>
      <c r="G158" s="44" t="s">
        <v>0</v>
      </c>
      <c r="H158" s="44"/>
      <c r="I158" s="23" t="s">
        <v>1</v>
      </c>
      <c r="J158" s="44"/>
      <c r="K158" s="44"/>
      <c r="L158" s="61">
        <v>2</v>
      </c>
      <c r="M158" s="61">
        <v>0</v>
      </c>
      <c r="N158" s="61">
        <v>0</v>
      </c>
      <c r="O158" s="61">
        <v>0</v>
      </c>
      <c r="P158" s="24">
        <f t="shared" ref="P158:P181" si="33">E158/$E$2</f>
        <v>1</v>
      </c>
      <c r="Q158" s="47"/>
    </row>
    <row r="159" spans="1:18" ht="16.5" customHeight="1" x14ac:dyDescent="0.2">
      <c r="B159" s="166"/>
      <c r="C159" s="43" t="s">
        <v>16</v>
      </c>
      <c r="D159" s="94" t="s">
        <v>44</v>
      </c>
      <c r="E159" s="24">
        <f>SUM(L159:O159)*$E$1</f>
        <v>32</v>
      </c>
      <c r="F159" s="24">
        <f t="shared" ref="F159:F165" si="34">E159</f>
        <v>32</v>
      </c>
      <c r="G159" s="44" t="s">
        <v>0</v>
      </c>
      <c r="H159" s="44"/>
      <c r="I159" s="23" t="s">
        <v>1</v>
      </c>
      <c r="J159" s="44"/>
      <c r="K159" s="44"/>
      <c r="L159" s="61">
        <v>0</v>
      </c>
      <c r="M159" s="61">
        <v>2</v>
      </c>
      <c r="N159" s="61">
        <v>2</v>
      </c>
      <c r="O159" s="61">
        <v>0</v>
      </c>
      <c r="P159" s="24">
        <f t="shared" si="33"/>
        <v>2</v>
      </c>
      <c r="Q159" s="47"/>
      <c r="R159" s="2" t="s">
        <v>116</v>
      </c>
    </row>
    <row r="160" spans="1:18" ht="16.5" customHeight="1" x14ac:dyDescent="0.2">
      <c r="B160" s="166"/>
      <c r="C160" s="43" t="s">
        <v>269</v>
      </c>
      <c r="D160" s="94" t="s">
        <v>44</v>
      </c>
      <c r="E160" s="24">
        <f t="shared" ref="E160:E165" si="35">SUM(L160:O160)*$E$1</f>
        <v>16</v>
      </c>
      <c r="F160" s="24">
        <f t="shared" si="34"/>
        <v>16</v>
      </c>
      <c r="G160" s="44" t="s">
        <v>0</v>
      </c>
      <c r="H160" s="44"/>
      <c r="I160" s="23" t="s">
        <v>1</v>
      </c>
      <c r="J160" s="44"/>
      <c r="K160" s="44"/>
      <c r="L160" s="61">
        <v>0</v>
      </c>
      <c r="M160" s="61">
        <v>2</v>
      </c>
      <c r="N160" s="61">
        <v>0</v>
      </c>
      <c r="O160" s="61">
        <v>0</v>
      </c>
      <c r="P160" s="24">
        <f t="shared" si="33"/>
        <v>1</v>
      </c>
      <c r="Q160" s="47"/>
    </row>
    <row r="161" spans="2:17" ht="16.5" customHeight="1" x14ac:dyDescent="0.2">
      <c r="B161" s="166"/>
      <c r="C161" s="43" t="s">
        <v>270</v>
      </c>
      <c r="D161" s="94" t="s">
        <v>44</v>
      </c>
      <c r="E161" s="24">
        <f t="shared" si="35"/>
        <v>16</v>
      </c>
      <c r="F161" s="24">
        <f t="shared" si="34"/>
        <v>16</v>
      </c>
      <c r="G161" s="44" t="s">
        <v>0</v>
      </c>
      <c r="H161" s="44"/>
      <c r="I161" s="23" t="s">
        <v>1</v>
      </c>
      <c r="J161" s="44"/>
      <c r="K161" s="44"/>
      <c r="L161" s="61">
        <v>0</v>
      </c>
      <c r="M161" s="61">
        <v>0</v>
      </c>
      <c r="N161" s="61">
        <v>2</v>
      </c>
      <c r="O161" s="61">
        <v>0</v>
      </c>
      <c r="P161" s="24">
        <f t="shared" si="33"/>
        <v>1</v>
      </c>
      <c r="Q161" s="47"/>
    </row>
    <row r="162" spans="2:17" ht="16.5" customHeight="1" x14ac:dyDescent="0.2">
      <c r="B162" s="166"/>
      <c r="C162" s="43" t="s">
        <v>271</v>
      </c>
      <c r="D162" s="94" t="s">
        <v>44</v>
      </c>
      <c r="E162" s="24">
        <f t="shared" si="35"/>
        <v>16</v>
      </c>
      <c r="F162" s="24">
        <f t="shared" si="34"/>
        <v>16</v>
      </c>
      <c r="G162" s="44" t="s">
        <v>0</v>
      </c>
      <c r="H162" s="44"/>
      <c r="I162" s="23" t="s">
        <v>1</v>
      </c>
      <c r="J162" s="44"/>
      <c r="K162" s="44"/>
      <c r="L162" s="61">
        <v>0</v>
      </c>
      <c r="M162" s="61">
        <v>0</v>
      </c>
      <c r="N162" s="61">
        <v>0</v>
      </c>
      <c r="O162" s="61">
        <v>2</v>
      </c>
      <c r="P162" s="24">
        <f t="shared" si="33"/>
        <v>1</v>
      </c>
      <c r="Q162" s="47"/>
    </row>
    <row r="163" spans="2:17" ht="16.5" customHeight="1" x14ac:dyDescent="0.2">
      <c r="B163" s="166"/>
      <c r="C163" s="43" t="s">
        <v>172</v>
      </c>
      <c r="D163" s="93" t="s">
        <v>31</v>
      </c>
      <c r="E163" s="24">
        <f t="shared" si="35"/>
        <v>16</v>
      </c>
      <c r="F163" s="24">
        <f t="shared" si="34"/>
        <v>16</v>
      </c>
      <c r="G163" s="44"/>
      <c r="H163" s="23" t="s">
        <v>1</v>
      </c>
      <c r="I163" s="23" t="s">
        <v>1</v>
      </c>
      <c r="J163" s="44"/>
      <c r="K163" s="44"/>
      <c r="L163" s="61">
        <v>2</v>
      </c>
      <c r="M163" s="61">
        <v>0</v>
      </c>
      <c r="N163" s="61">
        <v>0</v>
      </c>
      <c r="O163" s="61">
        <v>0</v>
      </c>
      <c r="P163" s="24">
        <f t="shared" si="33"/>
        <v>1</v>
      </c>
      <c r="Q163" s="47"/>
    </row>
    <row r="164" spans="2:17" ht="16.5" customHeight="1" x14ac:dyDescent="0.2">
      <c r="B164" s="166"/>
      <c r="C164" s="43" t="s">
        <v>219</v>
      </c>
      <c r="D164" s="93" t="s">
        <v>31</v>
      </c>
      <c r="E164" s="24">
        <f t="shared" si="35"/>
        <v>32</v>
      </c>
      <c r="F164" s="24">
        <f t="shared" si="34"/>
        <v>32</v>
      </c>
      <c r="G164" s="44"/>
      <c r="H164" s="23" t="s">
        <v>1</v>
      </c>
      <c r="I164" s="23" t="s">
        <v>1</v>
      </c>
      <c r="J164" s="44"/>
      <c r="K164" s="44"/>
      <c r="L164" s="61">
        <v>4</v>
      </c>
      <c r="M164" s="61">
        <v>0</v>
      </c>
      <c r="N164" s="61">
        <v>0</v>
      </c>
      <c r="O164" s="61">
        <v>0</v>
      </c>
      <c r="P164" s="24">
        <f t="shared" si="33"/>
        <v>2</v>
      </c>
      <c r="Q164" s="47"/>
    </row>
    <row r="165" spans="2:17" ht="16.5" customHeight="1" x14ac:dyDescent="0.2">
      <c r="B165" s="166"/>
      <c r="C165" s="43" t="s">
        <v>220</v>
      </c>
      <c r="D165" s="93" t="s">
        <v>31</v>
      </c>
      <c r="E165" s="24">
        <f t="shared" si="35"/>
        <v>32</v>
      </c>
      <c r="F165" s="24">
        <f t="shared" si="34"/>
        <v>32</v>
      </c>
      <c r="G165" s="44"/>
      <c r="H165" s="23" t="s">
        <v>1</v>
      </c>
      <c r="I165" s="23" t="s">
        <v>1</v>
      </c>
      <c r="J165" s="44"/>
      <c r="K165" s="44"/>
      <c r="L165" s="61">
        <v>4</v>
      </c>
      <c r="M165" s="61">
        <v>0</v>
      </c>
      <c r="N165" s="61">
        <v>0</v>
      </c>
      <c r="O165" s="61">
        <v>0</v>
      </c>
      <c r="P165" s="24">
        <f t="shared" si="33"/>
        <v>2</v>
      </c>
      <c r="Q165" s="47"/>
    </row>
    <row r="166" spans="2:17" ht="16.5" customHeight="1" x14ac:dyDescent="0.2">
      <c r="B166" s="166"/>
      <c r="C166" s="22" t="s">
        <v>28</v>
      </c>
      <c r="D166" s="93" t="s">
        <v>31</v>
      </c>
      <c r="E166" s="24">
        <f>SUM(L166:O166)*$E$1</f>
        <v>32</v>
      </c>
      <c r="F166" s="86">
        <f>E166*$E$3</f>
        <v>96</v>
      </c>
      <c r="G166" s="23"/>
      <c r="H166" s="23" t="s">
        <v>1</v>
      </c>
      <c r="I166" s="23" t="s">
        <v>1</v>
      </c>
      <c r="J166" s="23"/>
      <c r="K166" s="23"/>
      <c r="L166" s="24">
        <v>4</v>
      </c>
      <c r="M166" s="24">
        <v>0</v>
      </c>
      <c r="N166" s="24">
        <v>0</v>
      </c>
      <c r="O166" s="24">
        <v>0</v>
      </c>
      <c r="P166" s="24">
        <f t="shared" si="33"/>
        <v>2</v>
      </c>
      <c r="Q166" s="47"/>
    </row>
    <row r="167" spans="2:17" ht="16.5" customHeight="1" x14ac:dyDescent="0.2">
      <c r="B167" s="166"/>
      <c r="C167" s="22" t="s">
        <v>27</v>
      </c>
      <c r="D167" s="93" t="s">
        <v>31</v>
      </c>
      <c r="E167" s="24">
        <f t="shared" ref="E167:E169" si="36">SUM(L167:O167)*$E$1</f>
        <v>32</v>
      </c>
      <c r="F167" s="86">
        <f t="shared" ref="F167:F169" si="37">E167*$E$3</f>
        <v>96</v>
      </c>
      <c r="G167" s="23"/>
      <c r="H167" s="23" t="s">
        <v>10</v>
      </c>
      <c r="I167" s="23" t="s">
        <v>10</v>
      </c>
      <c r="J167" s="23"/>
      <c r="K167" s="23"/>
      <c r="L167" s="24">
        <v>0</v>
      </c>
      <c r="M167" s="24">
        <v>4</v>
      </c>
      <c r="N167" s="24">
        <v>0</v>
      </c>
      <c r="O167" s="24">
        <v>0</v>
      </c>
      <c r="P167" s="24">
        <f t="shared" si="33"/>
        <v>2</v>
      </c>
      <c r="Q167" s="47"/>
    </row>
    <row r="168" spans="2:17" ht="16.5" customHeight="1" x14ac:dyDescent="0.2">
      <c r="B168" s="166"/>
      <c r="C168" s="22" t="s">
        <v>29</v>
      </c>
      <c r="D168" s="93" t="s">
        <v>31</v>
      </c>
      <c r="E168" s="24">
        <f t="shared" si="36"/>
        <v>32</v>
      </c>
      <c r="F168" s="86">
        <f t="shared" si="37"/>
        <v>96</v>
      </c>
      <c r="G168" s="23"/>
      <c r="H168" s="23" t="s">
        <v>10</v>
      </c>
      <c r="I168" s="23" t="s">
        <v>10</v>
      </c>
      <c r="J168" s="23"/>
      <c r="K168" s="23"/>
      <c r="L168" s="24">
        <v>0</v>
      </c>
      <c r="M168" s="24">
        <v>0</v>
      </c>
      <c r="N168" s="24">
        <v>4</v>
      </c>
      <c r="O168" s="24">
        <v>0</v>
      </c>
      <c r="P168" s="24">
        <f t="shared" si="33"/>
        <v>2</v>
      </c>
      <c r="Q168" s="47"/>
    </row>
    <row r="169" spans="2:17" ht="16.5" customHeight="1" x14ac:dyDescent="0.2">
      <c r="B169" s="166"/>
      <c r="C169" s="22" t="s">
        <v>40</v>
      </c>
      <c r="D169" s="93" t="s">
        <v>31</v>
      </c>
      <c r="E169" s="24">
        <f t="shared" si="36"/>
        <v>32</v>
      </c>
      <c r="F169" s="86">
        <f t="shared" si="37"/>
        <v>96</v>
      </c>
      <c r="G169" s="23"/>
      <c r="H169" s="25" t="s">
        <v>10</v>
      </c>
      <c r="I169" s="25" t="s">
        <v>10</v>
      </c>
      <c r="J169" s="23"/>
      <c r="K169" s="23"/>
      <c r="L169" s="24">
        <v>0</v>
      </c>
      <c r="M169" s="24">
        <v>0</v>
      </c>
      <c r="N169" s="24">
        <v>0</v>
      </c>
      <c r="O169" s="24">
        <v>4</v>
      </c>
      <c r="P169" s="24">
        <f t="shared" si="33"/>
        <v>2</v>
      </c>
      <c r="Q169" s="47"/>
    </row>
    <row r="170" spans="2:17" ht="16.5" customHeight="1" x14ac:dyDescent="0.2">
      <c r="B170" s="166"/>
      <c r="C170" s="22" t="s">
        <v>261</v>
      </c>
      <c r="D170" s="93" t="s">
        <v>31</v>
      </c>
      <c r="E170" s="24">
        <f>SUM(L170:O170)*$E$1</f>
        <v>32</v>
      </c>
      <c r="F170" s="24">
        <f t="shared" ref="F170:F181" si="38">E170</f>
        <v>32</v>
      </c>
      <c r="G170" s="23"/>
      <c r="H170" s="25" t="s">
        <v>1</v>
      </c>
      <c r="I170" s="25" t="s">
        <v>1</v>
      </c>
      <c r="J170" s="25"/>
      <c r="K170" s="25"/>
      <c r="L170" s="26">
        <v>0</v>
      </c>
      <c r="M170" s="26">
        <v>4</v>
      </c>
      <c r="N170" s="26">
        <v>0</v>
      </c>
      <c r="O170" s="26">
        <v>0</v>
      </c>
      <c r="P170" s="24">
        <f t="shared" si="33"/>
        <v>2</v>
      </c>
      <c r="Q170" s="47"/>
    </row>
    <row r="171" spans="2:17" ht="16.5" customHeight="1" x14ac:dyDescent="0.2">
      <c r="B171" s="166"/>
      <c r="C171" s="22" t="s">
        <v>262</v>
      </c>
      <c r="D171" s="93" t="s">
        <v>31</v>
      </c>
      <c r="E171" s="24">
        <f t="shared" ref="E171:E176" si="39">SUM(L171:O171)*$E$1</f>
        <v>32</v>
      </c>
      <c r="F171" s="24">
        <f t="shared" si="38"/>
        <v>32</v>
      </c>
      <c r="G171" s="23"/>
      <c r="H171" s="25" t="s">
        <v>1</v>
      </c>
      <c r="I171" s="25" t="s">
        <v>1</v>
      </c>
      <c r="J171" s="25"/>
      <c r="K171" s="25"/>
      <c r="L171" s="26">
        <v>0</v>
      </c>
      <c r="M171" s="26">
        <v>0</v>
      </c>
      <c r="N171" s="26">
        <v>4</v>
      </c>
      <c r="O171" s="26">
        <v>0</v>
      </c>
      <c r="P171" s="24">
        <f t="shared" si="33"/>
        <v>2</v>
      </c>
      <c r="Q171" s="47"/>
    </row>
    <row r="172" spans="2:17" ht="16.5" customHeight="1" x14ac:dyDescent="0.2">
      <c r="B172" s="166"/>
      <c r="C172" s="22" t="s">
        <v>263</v>
      </c>
      <c r="D172" s="93" t="s">
        <v>31</v>
      </c>
      <c r="E172" s="24">
        <f t="shared" si="39"/>
        <v>32</v>
      </c>
      <c r="F172" s="24">
        <f t="shared" si="38"/>
        <v>32</v>
      </c>
      <c r="G172" s="23"/>
      <c r="H172" s="25" t="s">
        <v>1</v>
      </c>
      <c r="I172" s="25" t="s">
        <v>1</v>
      </c>
      <c r="J172" s="25"/>
      <c r="K172" s="25"/>
      <c r="L172" s="26">
        <v>0</v>
      </c>
      <c r="M172" s="26">
        <v>0</v>
      </c>
      <c r="N172" s="26">
        <v>0</v>
      </c>
      <c r="O172" s="26">
        <v>4</v>
      </c>
      <c r="P172" s="24">
        <f t="shared" si="33"/>
        <v>2</v>
      </c>
      <c r="Q172" s="47"/>
    </row>
    <row r="173" spans="2:17" ht="16.5" customHeight="1" x14ac:dyDescent="0.2">
      <c r="B173" s="166"/>
      <c r="C173" s="22" t="s">
        <v>264</v>
      </c>
      <c r="D173" s="93" t="s">
        <v>31</v>
      </c>
      <c r="E173" s="24">
        <f t="shared" si="39"/>
        <v>32</v>
      </c>
      <c r="F173" s="24">
        <f t="shared" si="38"/>
        <v>32</v>
      </c>
      <c r="G173" s="23"/>
      <c r="H173" s="25" t="s">
        <v>10</v>
      </c>
      <c r="I173" s="25" t="s">
        <v>10</v>
      </c>
      <c r="J173" s="23"/>
      <c r="K173" s="23"/>
      <c r="L173" s="24">
        <v>4</v>
      </c>
      <c r="M173" s="24">
        <v>0</v>
      </c>
      <c r="N173" s="24">
        <v>0</v>
      </c>
      <c r="O173" s="24">
        <v>0</v>
      </c>
      <c r="P173" s="24">
        <f t="shared" si="33"/>
        <v>2</v>
      </c>
      <c r="Q173" s="47"/>
    </row>
    <row r="174" spans="2:17" ht="16.5" customHeight="1" x14ac:dyDescent="0.2">
      <c r="B174" s="166"/>
      <c r="C174" s="22" t="s">
        <v>265</v>
      </c>
      <c r="D174" s="93" t="s">
        <v>31</v>
      </c>
      <c r="E174" s="24">
        <f t="shared" si="39"/>
        <v>32</v>
      </c>
      <c r="F174" s="24">
        <f t="shared" si="38"/>
        <v>32</v>
      </c>
      <c r="G174" s="23"/>
      <c r="H174" s="25" t="s">
        <v>10</v>
      </c>
      <c r="I174" s="25" t="s">
        <v>10</v>
      </c>
      <c r="J174" s="23"/>
      <c r="K174" s="23"/>
      <c r="L174" s="24">
        <v>0</v>
      </c>
      <c r="M174" s="24">
        <v>4</v>
      </c>
      <c r="N174" s="24">
        <v>0</v>
      </c>
      <c r="O174" s="24">
        <v>0</v>
      </c>
      <c r="P174" s="24">
        <f t="shared" si="33"/>
        <v>2</v>
      </c>
      <c r="Q174" s="47"/>
    </row>
    <row r="175" spans="2:17" ht="16.5" customHeight="1" x14ac:dyDescent="0.2">
      <c r="B175" s="166"/>
      <c r="C175" s="22" t="s">
        <v>266</v>
      </c>
      <c r="D175" s="93" t="s">
        <v>31</v>
      </c>
      <c r="E175" s="24">
        <f t="shared" si="39"/>
        <v>32</v>
      </c>
      <c r="F175" s="24">
        <f t="shared" si="38"/>
        <v>32</v>
      </c>
      <c r="G175" s="23"/>
      <c r="H175" s="25" t="s">
        <v>1</v>
      </c>
      <c r="I175" s="25" t="s">
        <v>1</v>
      </c>
      <c r="J175" s="25"/>
      <c r="K175" s="25"/>
      <c r="L175" s="26">
        <v>0</v>
      </c>
      <c r="M175" s="26">
        <v>4</v>
      </c>
      <c r="N175" s="26">
        <v>0</v>
      </c>
      <c r="O175" s="26">
        <v>0</v>
      </c>
      <c r="P175" s="24">
        <f t="shared" si="33"/>
        <v>2</v>
      </c>
      <c r="Q175" s="47"/>
    </row>
    <row r="176" spans="2:17" ht="16.5" customHeight="1" x14ac:dyDescent="0.2">
      <c r="B176" s="166"/>
      <c r="C176" s="22" t="s">
        <v>267</v>
      </c>
      <c r="D176" s="93" t="s">
        <v>31</v>
      </c>
      <c r="E176" s="24">
        <f t="shared" si="39"/>
        <v>32</v>
      </c>
      <c r="F176" s="24">
        <f t="shared" si="38"/>
        <v>32</v>
      </c>
      <c r="G176" s="23"/>
      <c r="H176" s="25" t="s">
        <v>1</v>
      </c>
      <c r="I176" s="25" t="s">
        <v>1</v>
      </c>
      <c r="J176" s="25"/>
      <c r="K176" s="25"/>
      <c r="L176" s="26">
        <v>0</v>
      </c>
      <c r="M176" s="26">
        <v>0</v>
      </c>
      <c r="N176" s="26">
        <v>4</v>
      </c>
      <c r="O176" s="26">
        <v>0</v>
      </c>
      <c r="P176" s="24">
        <f t="shared" si="33"/>
        <v>2</v>
      </c>
      <c r="Q176" s="47"/>
    </row>
    <row r="177" spans="2:18" ht="16.5" customHeight="1" x14ac:dyDescent="0.2">
      <c r="B177" s="166"/>
      <c r="C177" s="22" t="s">
        <v>268</v>
      </c>
      <c r="D177" s="93" t="s">
        <v>31</v>
      </c>
      <c r="E177" s="24">
        <f>SUM(L177:O177)*$E$1</f>
        <v>32</v>
      </c>
      <c r="F177" s="24">
        <f t="shared" si="38"/>
        <v>32</v>
      </c>
      <c r="G177" s="23"/>
      <c r="H177" s="25" t="s">
        <v>1</v>
      </c>
      <c r="I177" s="25" t="s">
        <v>1</v>
      </c>
      <c r="J177" s="25"/>
      <c r="K177" s="25"/>
      <c r="L177" s="26">
        <v>0</v>
      </c>
      <c r="M177" s="26">
        <v>0</v>
      </c>
      <c r="N177" s="26">
        <v>0</v>
      </c>
      <c r="O177" s="26">
        <v>4</v>
      </c>
      <c r="P177" s="24">
        <f t="shared" si="33"/>
        <v>2</v>
      </c>
      <c r="Q177" s="47"/>
    </row>
    <row r="178" spans="2:18" ht="16.5" customHeight="1" x14ac:dyDescent="0.2">
      <c r="B178" s="166"/>
      <c r="C178" s="22" t="s">
        <v>295</v>
      </c>
      <c r="D178" s="93" t="s">
        <v>31</v>
      </c>
      <c r="E178" s="24">
        <f>SUM(L178:O178)*$E$1</f>
        <v>16</v>
      </c>
      <c r="F178" s="24">
        <f t="shared" ref="F178" si="40">E178</f>
        <v>16</v>
      </c>
      <c r="G178" s="23"/>
      <c r="H178" s="25" t="s">
        <v>1</v>
      </c>
      <c r="I178" s="25" t="s">
        <v>1</v>
      </c>
      <c r="J178" s="25"/>
      <c r="K178" s="25"/>
      <c r="L178" s="26">
        <v>0</v>
      </c>
      <c r="M178" s="26">
        <v>0</v>
      </c>
      <c r="N178" s="26">
        <v>0</v>
      </c>
      <c r="O178" s="26">
        <v>2</v>
      </c>
      <c r="P178" s="24">
        <f t="shared" si="33"/>
        <v>1</v>
      </c>
      <c r="Q178" s="47"/>
    </row>
    <row r="179" spans="2:18" ht="16.5" customHeight="1" x14ac:dyDescent="0.2">
      <c r="B179" s="166"/>
      <c r="C179" s="22" t="s">
        <v>278</v>
      </c>
      <c r="D179" s="93" t="s">
        <v>31</v>
      </c>
      <c r="E179" s="24">
        <f t="shared" ref="E179:E181" si="41">SUM(L179:O179)*$E$1</f>
        <v>16</v>
      </c>
      <c r="F179" s="24">
        <f t="shared" si="38"/>
        <v>16</v>
      </c>
      <c r="G179" s="23"/>
      <c r="H179" s="25" t="s">
        <v>0</v>
      </c>
      <c r="I179" s="25" t="s">
        <v>1</v>
      </c>
      <c r="J179" s="25"/>
      <c r="K179" s="25"/>
      <c r="L179" s="26">
        <v>0</v>
      </c>
      <c r="M179" s="26">
        <v>0</v>
      </c>
      <c r="N179" s="26">
        <v>2</v>
      </c>
      <c r="O179" s="26">
        <v>0</v>
      </c>
      <c r="P179" s="24">
        <f t="shared" si="33"/>
        <v>1</v>
      </c>
      <c r="Q179" s="47"/>
    </row>
    <row r="180" spans="2:18" ht="16.5" customHeight="1" x14ac:dyDescent="0.2">
      <c r="B180" s="166"/>
      <c r="C180" s="22" t="s">
        <v>272</v>
      </c>
      <c r="D180" s="93" t="s">
        <v>31</v>
      </c>
      <c r="E180" s="24">
        <f t="shared" si="41"/>
        <v>16</v>
      </c>
      <c r="F180" s="24">
        <f t="shared" si="38"/>
        <v>16</v>
      </c>
      <c r="G180" s="23"/>
      <c r="H180" s="25" t="s">
        <v>0</v>
      </c>
      <c r="I180" s="25" t="s">
        <v>1</v>
      </c>
      <c r="J180" s="25"/>
      <c r="K180" s="25"/>
      <c r="L180" s="26">
        <v>0</v>
      </c>
      <c r="M180" s="26">
        <v>0</v>
      </c>
      <c r="N180" s="26">
        <v>0</v>
      </c>
      <c r="O180" s="26">
        <v>2</v>
      </c>
      <c r="P180" s="24">
        <f t="shared" si="33"/>
        <v>1</v>
      </c>
      <c r="Q180" s="47"/>
    </row>
    <row r="181" spans="2:18" ht="16.5" customHeight="1" thickBot="1" x14ac:dyDescent="0.25">
      <c r="B181" s="166"/>
      <c r="C181" s="22" t="s">
        <v>284</v>
      </c>
      <c r="D181" s="93" t="s">
        <v>31</v>
      </c>
      <c r="E181" s="24">
        <f t="shared" si="41"/>
        <v>16</v>
      </c>
      <c r="F181" s="24">
        <f t="shared" si="38"/>
        <v>16</v>
      </c>
      <c r="G181" s="28"/>
      <c r="H181" s="31" t="s">
        <v>0</v>
      </c>
      <c r="I181" s="31" t="s">
        <v>1</v>
      </c>
      <c r="J181" s="31"/>
      <c r="K181" s="31"/>
      <c r="L181" s="32">
        <v>0</v>
      </c>
      <c r="M181" s="32">
        <v>0</v>
      </c>
      <c r="N181" s="32">
        <v>2</v>
      </c>
      <c r="O181" s="32">
        <v>0</v>
      </c>
      <c r="P181" s="24">
        <f t="shared" si="33"/>
        <v>1</v>
      </c>
      <c r="Q181" s="47"/>
    </row>
    <row r="182" spans="2:18" ht="16.5" customHeight="1" thickBot="1" x14ac:dyDescent="0.25">
      <c r="B182" s="167"/>
      <c r="C182" s="17" t="s">
        <v>11</v>
      </c>
      <c r="D182" s="4"/>
      <c r="E182" s="5">
        <f>SUM(E157:E181)</f>
        <v>688</v>
      </c>
      <c r="F182" s="5">
        <f>SUM(F157:F181)</f>
        <v>944</v>
      </c>
      <c r="G182" s="97">
        <f>SUMIF(D157:D181,"必須",F157:F181)</f>
        <v>864</v>
      </c>
      <c r="H182" s="98">
        <f>SUMIF(D157:D181,"選必",F157:F181)</f>
        <v>0</v>
      </c>
      <c r="I182" s="99">
        <f>SUMIF(D157:D181,"選択",F157:F181)</f>
        <v>80</v>
      </c>
      <c r="J182" s="4"/>
      <c r="K182" s="4"/>
      <c r="L182" s="5">
        <f>SUM(L157:L181)</f>
        <v>22</v>
      </c>
      <c r="M182" s="5">
        <f>SUM(M157:M181)</f>
        <v>22</v>
      </c>
      <c r="N182" s="5">
        <f>SUM(N157:N181)</f>
        <v>22</v>
      </c>
      <c r="O182" s="5">
        <f>SUM(O157:O181)</f>
        <v>20</v>
      </c>
      <c r="P182" s="5">
        <f>SUM(P157:P181)</f>
        <v>43</v>
      </c>
      <c r="Q182" s="47"/>
    </row>
    <row r="183" spans="2:18" ht="16.5" customHeight="1" x14ac:dyDescent="0.2">
      <c r="B183" s="168" t="s">
        <v>256</v>
      </c>
      <c r="C183" s="19" t="s">
        <v>41</v>
      </c>
      <c r="D183" s="92" t="s">
        <v>30</v>
      </c>
      <c r="E183" s="30">
        <f>SUM(L183:O183)*$E$1</f>
        <v>64</v>
      </c>
      <c r="F183" s="30">
        <f>E183</f>
        <v>64</v>
      </c>
      <c r="G183" s="29" t="s">
        <v>1</v>
      </c>
      <c r="H183" s="20"/>
      <c r="I183" s="20" t="s">
        <v>1</v>
      </c>
      <c r="J183" s="29"/>
      <c r="K183" s="29"/>
      <c r="L183" s="30">
        <v>2</v>
      </c>
      <c r="M183" s="30">
        <v>2</v>
      </c>
      <c r="N183" s="30">
        <v>2</v>
      </c>
      <c r="O183" s="30">
        <v>2</v>
      </c>
      <c r="P183" s="21">
        <f>E183/$E$2</f>
        <v>4</v>
      </c>
      <c r="Q183" s="47"/>
    </row>
    <row r="184" spans="2:18" ht="16.5" customHeight="1" x14ac:dyDescent="0.2">
      <c r="B184" s="166"/>
      <c r="C184" s="43" t="s">
        <v>16</v>
      </c>
      <c r="D184" s="94" t="s">
        <v>44</v>
      </c>
      <c r="E184" s="26">
        <f>SUM(L184:O184)*$E$1</f>
        <v>32</v>
      </c>
      <c r="F184" s="26">
        <f>E184</f>
        <v>32</v>
      </c>
      <c r="G184" s="25" t="s">
        <v>1</v>
      </c>
      <c r="H184" s="25"/>
      <c r="I184" s="25" t="s">
        <v>1</v>
      </c>
      <c r="J184" s="25"/>
      <c r="K184" s="25"/>
      <c r="L184" s="26">
        <v>0</v>
      </c>
      <c r="M184" s="26">
        <v>2</v>
      </c>
      <c r="N184" s="26">
        <v>2</v>
      </c>
      <c r="O184" s="26">
        <v>0</v>
      </c>
      <c r="P184" s="24">
        <f>E184/$E$2</f>
        <v>2</v>
      </c>
      <c r="Q184" s="47"/>
      <c r="R184" s="2" t="s">
        <v>116</v>
      </c>
    </row>
    <row r="185" spans="2:18" ht="16.5" customHeight="1" x14ac:dyDescent="0.2">
      <c r="B185" s="166"/>
      <c r="C185" s="22" t="s">
        <v>305</v>
      </c>
      <c r="D185" s="94" t="s">
        <v>44</v>
      </c>
      <c r="E185" s="26">
        <f t="shared" ref="E185:E198" si="42">SUM(L185:O185)*$E$1</f>
        <v>16</v>
      </c>
      <c r="F185" s="26">
        <f t="shared" ref="F185:F188" si="43">E185</f>
        <v>16</v>
      </c>
      <c r="G185" s="44" t="s">
        <v>0</v>
      </c>
      <c r="H185" s="44"/>
      <c r="I185" s="23" t="s">
        <v>1</v>
      </c>
      <c r="J185" s="25"/>
      <c r="K185" s="45"/>
      <c r="L185" s="46">
        <v>2</v>
      </c>
      <c r="M185" s="46">
        <v>0</v>
      </c>
      <c r="N185" s="46">
        <v>0</v>
      </c>
      <c r="O185" s="46">
        <v>0</v>
      </c>
      <c r="P185" s="24">
        <f t="shared" ref="P185:P197" si="44">E185/$E$2</f>
        <v>1</v>
      </c>
      <c r="Q185" s="47"/>
    </row>
    <row r="186" spans="2:18" ht="16.5" customHeight="1" x14ac:dyDescent="0.2">
      <c r="B186" s="166"/>
      <c r="C186" s="22" t="s">
        <v>306</v>
      </c>
      <c r="D186" s="94" t="s">
        <v>44</v>
      </c>
      <c r="E186" s="26">
        <f t="shared" si="42"/>
        <v>16</v>
      </c>
      <c r="F186" s="26">
        <f t="shared" si="43"/>
        <v>16</v>
      </c>
      <c r="G186" s="44" t="s">
        <v>0</v>
      </c>
      <c r="H186" s="44"/>
      <c r="I186" s="23" t="s">
        <v>1</v>
      </c>
      <c r="J186" s="25"/>
      <c r="K186" s="45"/>
      <c r="L186" s="46">
        <v>0</v>
      </c>
      <c r="M186" s="46">
        <v>2</v>
      </c>
      <c r="N186" s="46">
        <v>0</v>
      </c>
      <c r="O186" s="46">
        <v>0</v>
      </c>
      <c r="P186" s="24">
        <f t="shared" si="44"/>
        <v>1</v>
      </c>
      <c r="Q186" s="47"/>
    </row>
    <row r="187" spans="2:18" ht="16.5" customHeight="1" x14ac:dyDescent="0.2">
      <c r="B187" s="166"/>
      <c r="C187" s="22" t="s">
        <v>303</v>
      </c>
      <c r="D187" s="94" t="s">
        <v>44</v>
      </c>
      <c r="E187" s="26">
        <f t="shared" si="42"/>
        <v>16</v>
      </c>
      <c r="F187" s="26">
        <f t="shared" si="43"/>
        <v>16</v>
      </c>
      <c r="G187" s="44" t="s">
        <v>0</v>
      </c>
      <c r="H187" s="44"/>
      <c r="I187" s="23" t="s">
        <v>1</v>
      </c>
      <c r="J187" s="25"/>
      <c r="K187" s="45"/>
      <c r="L187" s="46">
        <v>0</v>
      </c>
      <c r="M187" s="46">
        <v>0</v>
      </c>
      <c r="N187" s="46">
        <v>2</v>
      </c>
      <c r="O187" s="46">
        <v>0</v>
      </c>
      <c r="P187" s="24">
        <f t="shared" si="44"/>
        <v>1</v>
      </c>
      <c r="Q187" s="47"/>
    </row>
    <row r="188" spans="2:18" ht="16.5" customHeight="1" x14ac:dyDescent="0.2">
      <c r="B188" s="166"/>
      <c r="C188" s="22" t="s">
        <v>304</v>
      </c>
      <c r="D188" s="94" t="s">
        <v>44</v>
      </c>
      <c r="E188" s="26">
        <f t="shared" si="42"/>
        <v>16</v>
      </c>
      <c r="F188" s="26">
        <f t="shared" si="43"/>
        <v>16</v>
      </c>
      <c r="G188" s="44" t="s">
        <v>0</v>
      </c>
      <c r="H188" s="44"/>
      <c r="I188" s="23" t="s">
        <v>1</v>
      </c>
      <c r="J188" s="25"/>
      <c r="K188" s="45"/>
      <c r="L188" s="46">
        <v>0</v>
      </c>
      <c r="M188" s="46">
        <v>0</v>
      </c>
      <c r="N188" s="46">
        <v>0</v>
      </c>
      <c r="O188" s="46">
        <v>2</v>
      </c>
      <c r="P188" s="24">
        <f t="shared" si="44"/>
        <v>1</v>
      </c>
      <c r="Q188" s="47"/>
    </row>
    <row r="189" spans="2:18" ht="16.5" customHeight="1" x14ac:dyDescent="0.2">
      <c r="B189" s="166"/>
      <c r="C189" s="22" t="s">
        <v>50</v>
      </c>
      <c r="D189" s="93" t="s">
        <v>31</v>
      </c>
      <c r="E189" s="26">
        <f t="shared" si="42"/>
        <v>32</v>
      </c>
      <c r="F189" s="86">
        <f>E189*$E$3</f>
        <v>96</v>
      </c>
      <c r="G189" s="45"/>
      <c r="H189" s="23" t="s">
        <v>1</v>
      </c>
      <c r="I189" s="23" t="s">
        <v>1</v>
      </c>
      <c r="J189" s="25"/>
      <c r="K189" s="45"/>
      <c r="L189" s="46">
        <v>4</v>
      </c>
      <c r="M189" s="46">
        <v>0</v>
      </c>
      <c r="N189" s="46">
        <v>0</v>
      </c>
      <c r="O189" s="46">
        <v>0</v>
      </c>
      <c r="P189" s="24">
        <f t="shared" si="44"/>
        <v>2</v>
      </c>
      <c r="Q189" s="47"/>
    </row>
    <row r="190" spans="2:18" ht="16.5" customHeight="1" x14ac:dyDescent="0.2">
      <c r="B190" s="166"/>
      <c r="C190" s="22" t="s">
        <v>51</v>
      </c>
      <c r="D190" s="93" t="s">
        <v>31</v>
      </c>
      <c r="E190" s="26">
        <f t="shared" si="42"/>
        <v>32</v>
      </c>
      <c r="F190" s="86">
        <f>E190*$E$3</f>
        <v>96</v>
      </c>
      <c r="G190" s="45"/>
      <c r="H190" s="23" t="s">
        <v>1</v>
      </c>
      <c r="I190" s="23" t="s">
        <v>1</v>
      </c>
      <c r="J190" s="25"/>
      <c r="K190" s="45"/>
      <c r="L190" s="46">
        <v>0</v>
      </c>
      <c r="M190" s="46">
        <v>4</v>
      </c>
      <c r="N190" s="46">
        <v>0</v>
      </c>
      <c r="O190" s="46">
        <v>0</v>
      </c>
      <c r="P190" s="24">
        <f t="shared" si="44"/>
        <v>2</v>
      </c>
      <c r="Q190" s="47"/>
    </row>
    <row r="191" spans="2:18" ht="16.5" customHeight="1" x14ac:dyDescent="0.2">
      <c r="B191" s="166"/>
      <c r="C191" s="22" t="s">
        <v>52</v>
      </c>
      <c r="D191" s="93" t="s">
        <v>31</v>
      </c>
      <c r="E191" s="26">
        <f t="shared" si="42"/>
        <v>32</v>
      </c>
      <c r="F191" s="86">
        <f>E191*$E$3</f>
        <v>96</v>
      </c>
      <c r="G191" s="45"/>
      <c r="H191" s="23" t="s">
        <v>1</v>
      </c>
      <c r="I191" s="23" t="s">
        <v>1</v>
      </c>
      <c r="J191" s="25"/>
      <c r="K191" s="45"/>
      <c r="L191" s="46">
        <v>0</v>
      </c>
      <c r="M191" s="46">
        <v>0</v>
      </c>
      <c r="N191" s="46">
        <v>4</v>
      </c>
      <c r="O191" s="46">
        <v>0</v>
      </c>
      <c r="P191" s="24">
        <f t="shared" si="44"/>
        <v>2</v>
      </c>
      <c r="Q191" s="47"/>
    </row>
    <row r="192" spans="2:18" ht="16.5" customHeight="1" x14ac:dyDescent="0.2">
      <c r="B192" s="166"/>
      <c r="C192" s="22" t="s">
        <v>53</v>
      </c>
      <c r="D192" s="93" t="s">
        <v>31</v>
      </c>
      <c r="E192" s="26">
        <f t="shared" si="42"/>
        <v>32</v>
      </c>
      <c r="F192" s="86">
        <f>E192*$E$3</f>
        <v>96</v>
      </c>
      <c r="G192" s="45"/>
      <c r="H192" s="23" t="s">
        <v>1</v>
      </c>
      <c r="I192" s="23" t="s">
        <v>1</v>
      </c>
      <c r="J192" s="25"/>
      <c r="K192" s="45"/>
      <c r="L192" s="46">
        <v>0</v>
      </c>
      <c r="M192" s="46">
        <v>0</v>
      </c>
      <c r="N192" s="46">
        <v>0</v>
      </c>
      <c r="O192" s="46">
        <v>4</v>
      </c>
      <c r="P192" s="24">
        <f t="shared" si="44"/>
        <v>2</v>
      </c>
      <c r="Q192" s="47"/>
    </row>
    <row r="193" spans="2:18" ht="16.5" customHeight="1" x14ac:dyDescent="0.2">
      <c r="B193" s="166"/>
      <c r="C193" s="22" t="s">
        <v>300</v>
      </c>
      <c r="D193" s="93" t="s">
        <v>31</v>
      </c>
      <c r="E193" s="26">
        <f t="shared" si="42"/>
        <v>32</v>
      </c>
      <c r="F193" s="26">
        <f t="shared" ref="F193:F198" si="45">E193</f>
        <v>32</v>
      </c>
      <c r="G193" s="45"/>
      <c r="H193" s="23" t="s">
        <v>1</v>
      </c>
      <c r="I193" s="23" t="s">
        <v>1</v>
      </c>
      <c r="J193" s="25"/>
      <c r="K193" s="45"/>
      <c r="L193" s="46">
        <v>4</v>
      </c>
      <c r="M193" s="46">
        <v>0</v>
      </c>
      <c r="N193" s="46">
        <v>0</v>
      </c>
      <c r="O193" s="46">
        <v>0</v>
      </c>
      <c r="P193" s="24">
        <f t="shared" si="44"/>
        <v>2</v>
      </c>
      <c r="Q193" s="47"/>
    </row>
    <row r="194" spans="2:18" ht="16.5" customHeight="1" x14ac:dyDescent="0.2">
      <c r="B194" s="166"/>
      <c r="C194" s="130" t="s">
        <v>302</v>
      </c>
      <c r="D194" s="93" t="s">
        <v>31</v>
      </c>
      <c r="E194" s="26">
        <f t="shared" si="42"/>
        <v>32</v>
      </c>
      <c r="F194" s="26">
        <f t="shared" si="45"/>
        <v>32</v>
      </c>
      <c r="G194" s="45"/>
      <c r="H194" s="23" t="s">
        <v>1</v>
      </c>
      <c r="I194" s="23" t="s">
        <v>1</v>
      </c>
      <c r="J194" s="25"/>
      <c r="K194" s="45"/>
      <c r="L194" s="132">
        <v>2</v>
      </c>
      <c r="M194" s="132">
        <v>2</v>
      </c>
      <c r="N194" s="46">
        <v>0</v>
      </c>
      <c r="O194" s="46">
        <v>0</v>
      </c>
      <c r="P194" s="24">
        <f t="shared" si="44"/>
        <v>2</v>
      </c>
      <c r="Q194" s="47"/>
    </row>
    <row r="195" spans="2:18" ht="16.5" customHeight="1" x14ac:dyDescent="0.2">
      <c r="B195" s="166"/>
      <c r="C195" s="22" t="s">
        <v>301</v>
      </c>
      <c r="D195" s="93" t="s">
        <v>31</v>
      </c>
      <c r="E195" s="26">
        <f t="shared" si="42"/>
        <v>32</v>
      </c>
      <c r="F195" s="26">
        <f t="shared" si="45"/>
        <v>32</v>
      </c>
      <c r="G195" s="45"/>
      <c r="H195" s="23" t="s">
        <v>1</v>
      </c>
      <c r="I195" s="23" t="s">
        <v>1</v>
      </c>
      <c r="J195" s="25"/>
      <c r="K195" s="45"/>
      <c r="L195" s="46">
        <v>0</v>
      </c>
      <c r="M195" s="46">
        <v>4</v>
      </c>
      <c r="N195" s="46">
        <v>0</v>
      </c>
      <c r="O195" s="46">
        <v>0</v>
      </c>
      <c r="P195" s="24">
        <f t="shared" si="44"/>
        <v>2</v>
      </c>
      <c r="Q195" s="47"/>
    </row>
    <row r="196" spans="2:18" ht="16.5" customHeight="1" x14ac:dyDescent="0.2">
      <c r="B196" s="166"/>
      <c r="C196" s="22" t="s">
        <v>294</v>
      </c>
      <c r="D196" s="93" t="s">
        <v>31</v>
      </c>
      <c r="E196" s="26">
        <f t="shared" ref="E196" si="46">SUM(L196:O196)*$E$1</f>
        <v>16</v>
      </c>
      <c r="F196" s="26">
        <f t="shared" ref="F196" si="47">E196</f>
        <v>16</v>
      </c>
      <c r="G196" s="88"/>
      <c r="H196" s="23" t="s">
        <v>1</v>
      </c>
      <c r="I196" s="23" t="s">
        <v>1</v>
      </c>
      <c r="J196" s="25"/>
      <c r="K196" s="45"/>
      <c r="L196" s="46">
        <v>0</v>
      </c>
      <c r="M196" s="46">
        <v>2</v>
      </c>
      <c r="N196" s="46">
        <v>0</v>
      </c>
      <c r="O196" s="46">
        <v>0</v>
      </c>
      <c r="P196" s="24">
        <f t="shared" si="44"/>
        <v>1</v>
      </c>
      <c r="Q196" s="47"/>
    </row>
    <row r="197" spans="2:18" ht="16.5" customHeight="1" x14ac:dyDescent="0.2">
      <c r="B197" s="166"/>
      <c r="C197" s="22" t="s">
        <v>293</v>
      </c>
      <c r="D197" s="94" t="s">
        <v>44</v>
      </c>
      <c r="E197" s="26">
        <f t="shared" si="42"/>
        <v>32</v>
      </c>
      <c r="F197" s="26">
        <f t="shared" si="45"/>
        <v>32</v>
      </c>
      <c r="G197" s="88"/>
      <c r="H197" s="23" t="s">
        <v>1</v>
      </c>
      <c r="I197" s="23" t="s">
        <v>1</v>
      </c>
      <c r="J197" s="89"/>
      <c r="K197" s="88"/>
      <c r="L197" s="90">
        <v>0</v>
      </c>
      <c r="M197" s="90">
        <v>0</v>
      </c>
      <c r="N197" s="90">
        <v>2</v>
      </c>
      <c r="O197" s="90">
        <v>2</v>
      </c>
      <c r="P197" s="24">
        <f t="shared" si="44"/>
        <v>2</v>
      </c>
      <c r="Q197" s="47"/>
      <c r="R197" s="2" t="s">
        <v>118</v>
      </c>
    </row>
    <row r="198" spans="2:18" ht="16.5" customHeight="1" x14ac:dyDescent="0.2">
      <c r="B198" s="166"/>
      <c r="C198" s="22" t="s">
        <v>117</v>
      </c>
      <c r="D198" s="134" t="s">
        <v>46</v>
      </c>
      <c r="E198" s="136">
        <f t="shared" si="42"/>
        <v>64</v>
      </c>
      <c r="F198" s="136">
        <f t="shared" si="45"/>
        <v>64</v>
      </c>
      <c r="G198" s="136"/>
      <c r="H198" s="139" t="s">
        <v>1</v>
      </c>
      <c r="I198" s="139" t="s">
        <v>1</v>
      </c>
      <c r="J198" s="139"/>
      <c r="K198" s="139"/>
      <c r="L198" s="136">
        <v>0</v>
      </c>
      <c r="M198" s="136">
        <v>0</v>
      </c>
      <c r="N198" s="136">
        <v>4</v>
      </c>
      <c r="O198" s="136">
        <v>4</v>
      </c>
      <c r="P198" s="136">
        <f>E198/$E$2</f>
        <v>4</v>
      </c>
      <c r="Q198" s="47"/>
    </row>
    <row r="199" spans="2:18" ht="16.5" customHeight="1" x14ac:dyDescent="0.2">
      <c r="B199" s="166"/>
      <c r="C199" s="22" t="s">
        <v>273</v>
      </c>
      <c r="D199" s="135"/>
      <c r="E199" s="137"/>
      <c r="F199" s="137"/>
      <c r="G199" s="138"/>
      <c r="H199" s="140"/>
      <c r="I199" s="140"/>
      <c r="J199" s="140"/>
      <c r="K199" s="140"/>
      <c r="L199" s="138"/>
      <c r="M199" s="138"/>
      <c r="N199" s="138"/>
      <c r="O199" s="138"/>
      <c r="P199" s="138"/>
      <c r="Q199" s="47"/>
    </row>
    <row r="200" spans="2:18" ht="39" x14ac:dyDescent="0.2">
      <c r="B200" s="166"/>
      <c r="C200" s="119" t="s">
        <v>281</v>
      </c>
      <c r="D200" s="134" t="s">
        <v>46</v>
      </c>
      <c r="E200" s="136">
        <f>SUM(L200:O200)*$E$1</f>
        <v>48</v>
      </c>
      <c r="F200" s="136">
        <f>E200</f>
        <v>48</v>
      </c>
      <c r="G200" s="139"/>
      <c r="H200" s="139" t="s">
        <v>0</v>
      </c>
      <c r="I200" s="139" t="s">
        <v>0</v>
      </c>
      <c r="J200" s="139"/>
      <c r="K200" s="139"/>
      <c r="L200" s="144">
        <v>6</v>
      </c>
      <c r="M200" s="144">
        <v>0</v>
      </c>
      <c r="N200" s="144">
        <v>0</v>
      </c>
      <c r="O200" s="144">
        <v>0</v>
      </c>
      <c r="P200" s="136">
        <f>E200/$E$2</f>
        <v>3</v>
      </c>
      <c r="Q200" s="47"/>
    </row>
    <row r="201" spans="2:18" ht="16.5" customHeight="1" x14ac:dyDescent="0.2">
      <c r="B201" s="166"/>
      <c r="C201" s="22" t="s">
        <v>275</v>
      </c>
      <c r="D201" s="161"/>
      <c r="E201" s="141"/>
      <c r="F201" s="141"/>
      <c r="G201" s="142"/>
      <c r="H201" s="142"/>
      <c r="I201" s="142"/>
      <c r="J201" s="142"/>
      <c r="K201" s="142"/>
      <c r="L201" s="145"/>
      <c r="M201" s="145"/>
      <c r="N201" s="145"/>
      <c r="O201" s="145"/>
      <c r="P201" s="160"/>
      <c r="Q201" s="47"/>
    </row>
    <row r="202" spans="2:18" ht="16.5" customHeight="1" x14ac:dyDescent="0.2">
      <c r="B202" s="166"/>
      <c r="C202" s="22" t="s">
        <v>285</v>
      </c>
      <c r="D202" s="135"/>
      <c r="E202" s="137"/>
      <c r="F202" s="137"/>
      <c r="G202" s="140"/>
      <c r="H202" s="140"/>
      <c r="I202" s="140"/>
      <c r="J202" s="140"/>
      <c r="K202" s="140"/>
      <c r="L202" s="147"/>
      <c r="M202" s="147"/>
      <c r="N202" s="147"/>
      <c r="O202" s="147"/>
      <c r="P202" s="138"/>
      <c r="Q202" s="47"/>
    </row>
    <row r="203" spans="2:18" ht="39" x14ac:dyDescent="0.2">
      <c r="B203" s="166"/>
      <c r="C203" s="119" t="s">
        <v>282</v>
      </c>
      <c r="D203" s="134" t="s">
        <v>47</v>
      </c>
      <c r="E203" s="136">
        <f>SUM(L203:O203)*$E$1</f>
        <v>48</v>
      </c>
      <c r="F203" s="136">
        <f>E203</f>
        <v>48</v>
      </c>
      <c r="G203" s="139"/>
      <c r="H203" s="139" t="s">
        <v>0</v>
      </c>
      <c r="I203" s="139" t="s">
        <v>0</v>
      </c>
      <c r="J203" s="139"/>
      <c r="K203" s="139"/>
      <c r="L203" s="144">
        <v>0</v>
      </c>
      <c r="M203" s="144">
        <v>6</v>
      </c>
      <c r="N203" s="144">
        <v>0</v>
      </c>
      <c r="O203" s="144">
        <v>0</v>
      </c>
      <c r="P203" s="136">
        <f>E203/$E$2</f>
        <v>3</v>
      </c>
      <c r="Q203" s="47"/>
    </row>
    <row r="204" spans="2:18" ht="16.5" customHeight="1" x14ac:dyDescent="0.2">
      <c r="B204" s="166"/>
      <c r="C204" s="22" t="s">
        <v>276</v>
      </c>
      <c r="D204" s="161"/>
      <c r="E204" s="141"/>
      <c r="F204" s="141"/>
      <c r="G204" s="142"/>
      <c r="H204" s="142"/>
      <c r="I204" s="142"/>
      <c r="J204" s="142"/>
      <c r="K204" s="142"/>
      <c r="L204" s="145"/>
      <c r="M204" s="145"/>
      <c r="N204" s="145"/>
      <c r="O204" s="145"/>
      <c r="P204" s="160"/>
      <c r="Q204" s="47"/>
    </row>
    <row r="205" spans="2:18" ht="16.5" customHeight="1" x14ac:dyDescent="0.2">
      <c r="B205" s="166"/>
      <c r="C205" s="22" t="s">
        <v>286</v>
      </c>
      <c r="D205" s="135"/>
      <c r="E205" s="137"/>
      <c r="F205" s="137"/>
      <c r="G205" s="140"/>
      <c r="H205" s="140"/>
      <c r="I205" s="140"/>
      <c r="J205" s="140"/>
      <c r="K205" s="140"/>
      <c r="L205" s="147"/>
      <c r="M205" s="147"/>
      <c r="N205" s="147"/>
      <c r="O205" s="147"/>
      <c r="P205" s="138"/>
      <c r="Q205" s="47"/>
    </row>
    <row r="206" spans="2:18" ht="16.5" customHeight="1" x14ac:dyDescent="0.2">
      <c r="B206" s="166"/>
      <c r="C206" s="22" t="s">
        <v>279</v>
      </c>
      <c r="D206" s="134" t="s">
        <v>47</v>
      </c>
      <c r="E206" s="136">
        <f>SUM(L206:O206)*$E$1</f>
        <v>48</v>
      </c>
      <c r="F206" s="136">
        <f>E206</f>
        <v>48</v>
      </c>
      <c r="G206" s="139"/>
      <c r="H206" s="139" t="s">
        <v>0</v>
      </c>
      <c r="I206" s="139" t="s">
        <v>0</v>
      </c>
      <c r="J206" s="139"/>
      <c r="K206" s="139"/>
      <c r="L206" s="144">
        <v>0</v>
      </c>
      <c r="M206" s="144">
        <v>0</v>
      </c>
      <c r="N206" s="144">
        <v>6</v>
      </c>
      <c r="O206" s="144">
        <v>0</v>
      </c>
      <c r="P206" s="136">
        <f>E206/$E$2</f>
        <v>3</v>
      </c>
      <c r="Q206" s="47"/>
    </row>
    <row r="207" spans="2:18" ht="16.5" customHeight="1" x14ac:dyDescent="0.2">
      <c r="B207" s="166"/>
      <c r="C207" s="22" t="s">
        <v>277</v>
      </c>
      <c r="D207" s="161"/>
      <c r="E207" s="141"/>
      <c r="F207" s="141"/>
      <c r="G207" s="142"/>
      <c r="H207" s="142"/>
      <c r="I207" s="142"/>
      <c r="J207" s="142"/>
      <c r="K207" s="142"/>
      <c r="L207" s="145"/>
      <c r="M207" s="145"/>
      <c r="N207" s="145"/>
      <c r="O207" s="145"/>
      <c r="P207" s="160"/>
      <c r="Q207" s="47"/>
    </row>
    <row r="208" spans="2:18" ht="16.5" customHeight="1" x14ac:dyDescent="0.2">
      <c r="B208" s="166"/>
      <c r="C208" s="22" t="s">
        <v>287</v>
      </c>
      <c r="D208" s="135"/>
      <c r="E208" s="137"/>
      <c r="F208" s="137"/>
      <c r="G208" s="140"/>
      <c r="H208" s="140"/>
      <c r="I208" s="140"/>
      <c r="J208" s="140"/>
      <c r="K208" s="140"/>
      <c r="L208" s="147"/>
      <c r="M208" s="147"/>
      <c r="N208" s="147"/>
      <c r="O208" s="147"/>
      <c r="P208" s="138"/>
      <c r="Q208" s="47"/>
    </row>
    <row r="209" spans="2:18" ht="16.5" customHeight="1" x14ac:dyDescent="0.2">
      <c r="B209" s="166"/>
      <c r="C209" s="22" t="s">
        <v>280</v>
      </c>
      <c r="D209" s="134" t="s">
        <v>47</v>
      </c>
      <c r="E209" s="136">
        <f>SUM(L209:O209)*$E$1</f>
        <v>48</v>
      </c>
      <c r="F209" s="136">
        <f>E209</f>
        <v>48</v>
      </c>
      <c r="G209" s="139"/>
      <c r="H209" s="139" t="s">
        <v>0</v>
      </c>
      <c r="I209" s="139" t="s">
        <v>0</v>
      </c>
      <c r="J209" s="139"/>
      <c r="K209" s="139"/>
      <c r="L209" s="144">
        <v>0</v>
      </c>
      <c r="M209" s="144">
        <v>0</v>
      </c>
      <c r="N209" s="144">
        <v>0</v>
      </c>
      <c r="O209" s="144">
        <v>6</v>
      </c>
      <c r="P209" s="136">
        <f>E209/$E$2</f>
        <v>3</v>
      </c>
      <c r="Q209" s="47"/>
    </row>
    <row r="210" spans="2:18" ht="16.5" customHeight="1" x14ac:dyDescent="0.2">
      <c r="B210" s="166"/>
      <c r="C210" s="22" t="s">
        <v>290</v>
      </c>
      <c r="D210" s="161"/>
      <c r="E210" s="141"/>
      <c r="F210" s="141"/>
      <c r="G210" s="142"/>
      <c r="H210" s="142"/>
      <c r="I210" s="142"/>
      <c r="J210" s="142"/>
      <c r="K210" s="142"/>
      <c r="L210" s="145"/>
      <c r="M210" s="145"/>
      <c r="N210" s="145"/>
      <c r="O210" s="145"/>
      <c r="P210" s="160"/>
      <c r="Q210" s="47"/>
    </row>
    <row r="211" spans="2:18" ht="16.5" customHeight="1" thickBot="1" x14ac:dyDescent="0.25">
      <c r="B211" s="166"/>
      <c r="C211" s="27" t="s">
        <v>288</v>
      </c>
      <c r="D211" s="165"/>
      <c r="E211" s="152"/>
      <c r="F211" s="152"/>
      <c r="G211" s="143"/>
      <c r="H211" s="143"/>
      <c r="I211" s="143"/>
      <c r="J211" s="143"/>
      <c r="K211" s="143"/>
      <c r="L211" s="146"/>
      <c r="M211" s="146"/>
      <c r="N211" s="146"/>
      <c r="O211" s="146"/>
      <c r="P211" s="169"/>
      <c r="Q211" s="47"/>
    </row>
    <row r="212" spans="2:18" ht="16.5" customHeight="1" thickBot="1" x14ac:dyDescent="0.25">
      <c r="B212" s="167"/>
      <c r="C212" s="17" t="s">
        <v>11</v>
      </c>
      <c r="D212" s="4"/>
      <c r="E212" s="11">
        <f>SUM(E183:E211)</f>
        <v>688</v>
      </c>
      <c r="F212" s="11">
        <f>SUM(F183:F211)</f>
        <v>944</v>
      </c>
      <c r="G212" s="97">
        <f>SUMIF(D183:D211,"必須",F183:F211)</f>
        <v>560</v>
      </c>
      <c r="H212" s="98">
        <f>SUMIF(D183:D211,"選必",F183:F211)</f>
        <v>256</v>
      </c>
      <c r="I212" s="99">
        <f>SUMIF(D183:D211,"選択",F183:F211)</f>
        <v>128</v>
      </c>
      <c r="J212" s="12"/>
      <c r="K212" s="12"/>
      <c r="L212" s="11">
        <f>SUM(L183:L211)</f>
        <v>20</v>
      </c>
      <c r="M212" s="11">
        <f>SUM(M183:M211)</f>
        <v>24</v>
      </c>
      <c r="N212" s="11">
        <f>SUM(N183:N211)</f>
        <v>22</v>
      </c>
      <c r="O212" s="11">
        <f>SUM(O183:O211)</f>
        <v>20</v>
      </c>
      <c r="P212" s="11">
        <f>SUM(P183:P211)</f>
        <v>43</v>
      </c>
      <c r="Q212" s="47"/>
    </row>
    <row r="213" spans="2:18" ht="16.5" customHeight="1" x14ac:dyDescent="0.2">
      <c r="B213" s="174" t="s">
        <v>257</v>
      </c>
      <c r="C213" s="19" t="s">
        <v>41</v>
      </c>
      <c r="D213" s="92" t="s">
        <v>30</v>
      </c>
      <c r="E213" s="30">
        <f>SUM(L213:O213)*$E$1</f>
        <v>64</v>
      </c>
      <c r="F213" s="30">
        <f>E213</f>
        <v>64</v>
      </c>
      <c r="G213" s="29" t="s">
        <v>0</v>
      </c>
      <c r="H213" s="20"/>
      <c r="I213" s="20" t="s">
        <v>0</v>
      </c>
      <c r="J213" s="29"/>
      <c r="K213" s="29"/>
      <c r="L213" s="30">
        <v>2</v>
      </c>
      <c r="M213" s="30">
        <v>2</v>
      </c>
      <c r="N213" s="30">
        <v>2</v>
      </c>
      <c r="O213" s="30">
        <v>2</v>
      </c>
      <c r="P213" s="21">
        <f>E213/$E$2</f>
        <v>4</v>
      </c>
      <c r="Q213" s="47"/>
    </row>
    <row r="214" spans="2:18" ht="16.5" customHeight="1" x14ac:dyDescent="0.2">
      <c r="B214" s="175"/>
      <c r="C214" s="43" t="s">
        <v>101</v>
      </c>
      <c r="D214" s="96" t="s">
        <v>55</v>
      </c>
      <c r="E214" s="26">
        <f>SUM(L214:O214)*$E$1</f>
        <v>16</v>
      </c>
      <c r="F214" s="26">
        <f>E214</f>
        <v>16</v>
      </c>
      <c r="G214" s="25" t="s">
        <v>0</v>
      </c>
      <c r="H214" s="25"/>
      <c r="I214" s="25" t="s">
        <v>0</v>
      </c>
      <c r="J214" s="25"/>
      <c r="K214" s="25"/>
      <c r="L214" s="26">
        <v>0</v>
      </c>
      <c r="M214" s="26">
        <v>0</v>
      </c>
      <c r="N214" s="26">
        <v>0</v>
      </c>
      <c r="O214" s="26">
        <v>2</v>
      </c>
      <c r="P214" s="24">
        <f>E214/$E$2</f>
        <v>1</v>
      </c>
      <c r="Q214" s="47"/>
    </row>
    <row r="215" spans="2:18" ht="16.5" customHeight="1" x14ac:dyDescent="0.2">
      <c r="B215" s="175"/>
      <c r="C215" s="43" t="s">
        <v>309</v>
      </c>
      <c r="D215" s="95" t="s">
        <v>44</v>
      </c>
      <c r="E215" s="26">
        <f t="shared" ref="E215:E222" si="48">SUM(L215:O215)*$E$1</f>
        <v>16</v>
      </c>
      <c r="F215" s="26">
        <f t="shared" ref="F215:F223" si="49">E215</f>
        <v>16</v>
      </c>
      <c r="G215" s="45" t="s">
        <v>1</v>
      </c>
      <c r="H215" s="45"/>
      <c r="I215" s="45" t="s">
        <v>1</v>
      </c>
      <c r="J215" s="45"/>
      <c r="K215" s="45"/>
      <c r="L215" s="46">
        <v>2</v>
      </c>
      <c r="M215" s="46">
        <v>0</v>
      </c>
      <c r="N215" s="46">
        <v>0</v>
      </c>
      <c r="O215" s="46">
        <v>0</v>
      </c>
      <c r="P215" s="24">
        <f t="shared" ref="P215:P222" si="50">E215/$E$2</f>
        <v>1</v>
      </c>
      <c r="Q215" s="47"/>
      <c r="R215" s="2" t="s">
        <v>116</v>
      </c>
    </row>
    <row r="216" spans="2:18" ht="16.5" customHeight="1" x14ac:dyDescent="0.2">
      <c r="B216" s="175"/>
      <c r="C216" s="43" t="s">
        <v>310</v>
      </c>
      <c r="D216" s="95" t="s">
        <v>44</v>
      </c>
      <c r="E216" s="26">
        <f t="shared" si="48"/>
        <v>16</v>
      </c>
      <c r="F216" s="26">
        <f t="shared" si="49"/>
        <v>16</v>
      </c>
      <c r="G216" s="45" t="s">
        <v>1</v>
      </c>
      <c r="H216" s="45"/>
      <c r="I216" s="45" t="s">
        <v>1</v>
      </c>
      <c r="J216" s="45"/>
      <c r="K216" s="45"/>
      <c r="L216" s="46">
        <v>0</v>
      </c>
      <c r="M216" s="46">
        <v>2</v>
      </c>
      <c r="N216" s="46">
        <v>0</v>
      </c>
      <c r="O216" s="46">
        <v>0</v>
      </c>
      <c r="P216" s="24">
        <f t="shared" si="50"/>
        <v>1</v>
      </c>
      <c r="Q216" s="47"/>
    </row>
    <row r="217" spans="2:18" ht="16.5" customHeight="1" x14ac:dyDescent="0.2">
      <c r="B217" s="175"/>
      <c r="C217" s="43" t="s">
        <v>307</v>
      </c>
      <c r="D217" s="95" t="s">
        <v>44</v>
      </c>
      <c r="E217" s="26">
        <f t="shared" si="48"/>
        <v>16</v>
      </c>
      <c r="F217" s="26">
        <f t="shared" si="49"/>
        <v>16</v>
      </c>
      <c r="G217" s="45" t="s">
        <v>1</v>
      </c>
      <c r="H217" s="45"/>
      <c r="I217" s="45" t="s">
        <v>1</v>
      </c>
      <c r="J217" s="45"/>
      <c r="K217" s="45"/>
      <c r="L217" s="46">
        <v>0</v>
      </c>
      <c r="M217" s="46">
        <v>0</v>
      </c>
      <c r="N217" s="46">
        <v>2</v>
      </c>
      <c r="O217" s="46">
        <v>0</v>
      </c>
      <c r="P217" s="24">
        <f t="shared" si="50"/>
        <v>1</v>
      </c>
      <c r="Q217" s="47"/>
    </row>
    <row r="218" spans="2:18" ht="16.5" customHeight="1" x14ac:dyDescent="0.2">
      <c r="B218" s="175"/>
      <c r="C218" s="43" t="s">
        <v>308</v>
      </c>
      <c r="D218" s="95" t="s">
        <v>44</v>
      </c>
      <c r="E218" s="26">
        <f t="shared" si="48"/>
        <v>16</v>
      </c>
      <c r="F218" s="26">
        <f t="shared" si="49"/>
        <v>16</v>
      </c>
      <c r="G218" s="45" t="s">
        <v>1</v>
      </c>
      <c r="H218" s="45"/>
      <c r="I218" s="45" t="s">
        <v>1</v>
      </c>
      <c r="J218" s="45"/>
      <c r="K218" s="45"/>
      <c r="L218" s="46">
        <v>0</v>
      </c>
      <c r="M218" s="46">
        <v>0</v>
      </c>
      <c r="N218" s="46">
        <v>0</v>
      </c>
      <c r="O218" s="46">
        <v>2</v>
      </c>
      <c r="P218" s="24">
        <f t="shared" si="50"/>
        <v>1</v>
      </c>
      <c r="Q218" s="47"/>
    </row>
    <row r="219" spans="2:18" ht="16.5" customHeight="1" x14ac:dyDescent="0.2">
      <c r="B219" s="175"/>
      <c r="C219" s="22" t="s">
        <v>119</v>
      </c>
      <c r="D219" s="96" t="s">
        <v>31</v>
      </c>
      <c r="E219" s="26">
        <f t="shared" si="48"/>
        <v>32</v>
      </c>
      <c r="F219" s="86">
        <f>E219*$E$3</f>
        <v>96</v>
      </c>
      <c r="G219" s="45"/>
      <c r="H219" s="45" t="s">
        <v>1</v>
      </c>
      <c r="I219" s="45" t="s">
        <v>1</v>
      </c>
      <c r="J219" s="45"/>
      <c r="K219" s="45"/>
      <c r="L219" s="46">
        <v>4</v>
      </c>
      <c r="M219" s="46">
        <v>0</v>
      </c>
      <c r="N219" s="46">
        <v>0</v>
      </c>
      <c r="O219" s="46">
        <v>0</v>
      </c>
      <c r="P219" s="24">
        <f t="shared" si="50"/>
        <v>2</v>
      </c>
      <c r="Q219" s="47"/>
    </row>
    <row r="220" spans="2:18" ht="16.5" customHeight="1" x14ac:dyDescent="0.2">
      <c r="B220" s="175"/>
      <c r="C220" s="22" t="s">
        <v>120</v>
      </c>
      <c r="D220" s="96" t="s">
        <v>31</v>
      </c>
      <c r="E220" s="26">
        <f t="shared" si="48"/>
        <v>32</v>
      </c>
      <c r="F220" s="86">
        <f>E220*$E$3</f>
        <v>96</v>
      </c>
      <c r="G220" s="45"/>
      <c r="H220" s="45" t="s">
        <v>1</v>
      </c>
      <c r="I220" s="45" t="s">
        <v>1</v>
      </c>
      <c r="J220" s="45"/>
      <c r="K220" s="45"/>
      <c r="L220" s="46">
        <v>0</v>
      </c>
      <c r="M220" s="46">
        <v>4</v>
      </c>
      <c r="N220" s="46">
        <v>0</v>
      </c>
      <c r="O220" s="46">
        <v>0</v>
      </c>
      <c r="P220" s="24">
        <f t="shared" si="50"/>
        <v>2</v>
      </c>
      <c r="Q220" s="47"/>
    </row>
    <row r="221" spans="2:18" ht="16.5" customHeight="1" x14ac:dyDescent="0.2">
      <c r="B221" s="175"/>
      <c r="C221" s="22" t="s">
        <v>121</v>
      </c>
      <c r="D221" s="96" t="s">
        <v>31</v>
      </c>
      <c r="E221" s="26">
        <f t="shared" si="48"/>
        <v>32</v>
      </c>
      <c r="F221" s="86">
        <f>E221*$E$3</f>
        <v>96</v>
      </c>
      <c r="G221" s="45"/>
      <c r="H221" s="45" t="s">
        <v>1</v>
      </c>
      <c r="I221" s="45" t="s">
        <v>1</v>
      </c>
      <c r="J221" s="45"/>
      <c r="K221" s="45"/>
      <c r="L221" s="46">
        <v>0</v>
      </c>
      <c r="M221" s="46">
        <v>0</v>
      </c>
      <c r="N221" s="46">
        <v>4</v>
      </c>
      <c r="O221" s="46">
        <v>0</v>
      </c>
      <c r="P221" s="24">
        <f t="shared" si="50"/>
        <v>2</v>
      </c>
      <c r="Q221" s="47"/>
    </row>
    <row r="222" spans="2:18" ht="16.5" customHeight="1" x14ac:dyDescent="0.2">
      <c r="B222" s="175"/>
      <c r="C222" s="22" t="s">
        <v>122</v>
      </c>
      <c r="D222" s="96" t="s">
        <v>31</v>
      </c>
      <c r="E222" s="26">
        <f t="shared" si="48"/>
        <v>32</v>
      </c>
      <c r="F222" s="86">
        <f>E222*$E$3</f>
        <v>96</v>
      </c>
      <c r="G222" s="45"/>
      <c r="H222" s="45" t="s">
        <v>1</v>
      </c>
      <c r="I222" s="45" t="s">
        <v>1</v>
      </c>
      <c r="J222" s="45"/>
      <c r="K222" s="45"/>
      <c r="L222" s="46">
        <v>0</v>
      </c>
      <c r="M222" s="46">
        <v>0</v>
      </c>
      <c r="N222" s="46">
        <v>0</v>
      </c>
      <c r="O222" s="46">
        <v>4</v>
      </c>
      <c r="P222" s="24">
        <f t="shared" si="50"/>
        <v>2</v>
      </c>
      <c r="Q222" s="47"/>
    </row>
    <row r="223" spans="2:18" ht="16.5" customHeight="1" x14ac:dyDescent="0.2">
      <c r="B223" s="175"/>
      <c r="C223" s="22" t="s">
        <v>283</v>
      </c>
      <c r="D223" s="134" t="s">
        <v>47</v>
      </c>
      <c r="E223" s="136">
        <f>SUM(L223:O223)*$E$1</f>
        <v>384</v>
      </c>
      <c r="F223" s="136">
        <f t="shared" si="49"/>
        <v>384</v>
      </c>
      <c r="G223" s="139"/>
      <c r="H223" s="139" t="s">
        <v>0</v>
      </c>
      <c r="I223" s="139" t="s">
        <v>0</v>
      </c>
      <c r="J223" s="139"/>
      <c r="K223" s="144"/>
      <c r="L223" s="144">
        <v>12</v>
      </c>
      <c r="M223" s="144">
        <v>12</v>
      </c>
      <c r="N223" s="144">
        <v>12</v>
      </c>
      <c r="O223" s="144">
        <v>12</v>
      </c>
      <c r="P223" s="153">
        <f>E223/$E$2/2</f>
        <v>12</v>
      </c>
      <c r="Q223" s="47"/>
    </row>
    <row r="224" spans="2:18" ht="16.5" customHeight="1" x14ac:dyDescent="0.2">
      <c r="B224" s="175"/>
      <c r="C224" s="22" t="s">
        <v>274</v>
      </c>
      <c r="D224" s="161"/>
      <c r="E224" s="141"/>
      <c r="F224" s="141"/>
      <c r="G224" s="142"/>
      <c r="H224" s="142"/>
      <c r="I224" s="142"/>
      <c r="J224" s="142"/>
      <c r="K224" s="145"/>
      <c r="L224" s="145"/>
      <c r="M224" s="145"/>
      <c r="N224" s="145"/>
      <c r="O224" s="145"/>
      <c r="P224" s="154"/>
      <c r="Q224" s="47"/>
    </row>
    <row r="225" spans="2:17" ht="16.5" customHeight="1" thickBot="1" x14ac:dyDescent="0.25">
      <c r="B225" s="175"/>
      <c r="C225" s="27" t="s">
        <v>289</v>
      </c>
      <c r="D225" s="165"/>
      <c r="E225" s="152"/>
      <c r="F225" s="152"/>
      <c r="G225" s="143"/>
      <c r="H225" s="143"/>
      <c r="I225" s="143"/>
      <c r="J225" s="143"/>
      <c r="K225" s="146"/>
      <c r="L225" s="146"/>
      <c r="M225" s="146"/>
      <c r="N225" s="146"/>
      <c r="O225" s="146"/>
      <c r="P225" s="155"/>
      <c r="Q225" s="47"/>
    </row>
    <row r="226" spans="2:17" ht="16.5" customHeight="1" thickBot="1" x14ac:dyDescent="0.25">
      <c r="B226" s="176"/>
      <c r="C226" s="33" t="s">
        <v>11</v>
      </c>
      <c r="D226" s="5"/>
      <c r="E226" s="11">
        <f>SUM(E213:E225)</f>
        <v>656</v>
      </c>
      <c r="F226" s="11">
        <f>SUM(F213:F225)</f>
        <v>912</v>
      </c>
      <c r="G226" s="97">
        <f>SUMIF(D213:D225,"必須",F213:F225)</f>
        <v>464</v>
      </c>
      <c r="H226" s="98">
        <f>SUMIF(D213:D225,"選必",F213:F225)</f>
        <v>384</v>
      </c>
      <c r="I226" s="99">
        <f>SUMIF(D213:D225,"選択",F213:F225)</f>
        <v>64</v>
      </c>
      <c r="J226" s="12"/>
      <c r="K226" s="12"/>
      <c r="L226" s="11">
        <f>SUM(L213:L225)</f>
        <v>20</v>
      </c>
      <c r="M226" s="11">
        <f>SUM(M213:M225)</f>
        <v>20</v>
      </c>
      <c r="N226" s="11">
        <f>SUM(N213:N225)</f>
        <v>20</v>
      </c>
      <c r="O226" s="11">
        <f>SUM(O213:O225)</f>
        <v>22</v>
      </c>
      <c r="P226" s="109">
        <f>SUM(P213:P225)</f>
        <v>29</v>
      </c>
      <c r="Q226" s="47"/>
    </row>
    <row r="227" spans="2:17" ht="16.5" customHeight="1" x14ac:dyDescent="0.2">
      <c r="B227" s="174" t="s">
        <v>258</v>
      </c>
      <c r="C227" s="19" t="s">
        <v>41</v>
      </c>
      <c r="D227" s="92" t="s">
        <v>30</v>
      </c>
      <c r="E227" s="30">
        <f>SUM(L227:O227)*$E$1</f>
        <v>64</v>
      </c>
      <c r="F227" s="30">
        <f>E227</f>
        <v>64</v>
      </c>
      <c r="G227" s="29" t="s">
        <v>0</v>
      </c>
      <c r="H227" s="20"/>
      <c r="I227" s="20" t="s">
        <v>0</v>
      </c>
      <c r="J227" s="29"/>
      <c r="K227" s="29"/>
      <c r="L227" s="30">
        <v>2</v>
      </c>
      <c r="M227" s="30">
        <v>2</v>
      </c>
      <c r="N227" s="30">
        <v>2</v>
      </c>
      <c r="O227" s="30">
        <v>2</v>
      </c>
      <c r="P227" s="21">
        <f>E227/$E$2</f>
        <v>4</v>
      </c>
      <c r="Q227" s="47"/>
    </row>
    <row r="228" spans="2:17" ht="16.5" customHeight="1" x14ac:dyDescent="0.2">
      <c r="B228" s="175"/>
      <c r="C228" s="43" t="s">
        <v>204</v>
      </c>
      <c r="D228" s="96" t="s">
        <v>55</v>
      </c>
      <c r="E228" s="26">
        <f>SUM(L228:O228)*$E$1</f>
        <v>64</v>
      </c>
      <c r="F228" s="26">
        <f>E228</f>
        <v>64</v>
      </c>
      <c r="G228" s="25" t="s">
        <v>0</v>
      </c>
      <c r="H228" s="25"/>
      <c r="I228" s="25" t="s">
        <v>0</v>
      </c>
      <c r="J228" s="25"/>
      <c r="K228" s="25"/>
      <c r="L228" s="26">
        <v>2</v>
      </c>
      <c r="M228" s="26">
        <v>2</v>
      </c>
      <c r="N228" s="26">
        <v>2</v>
      </c>
      <c r="O228" s="26">
        <v>2</v>
      </c>
      <c r="P228" s="24">
        <f>E228/$E$2</f>
        <v>4</v>
      </c>
      <c r="Q228" s="47"/>
    </row>
    <row r="229" spans="2:17" ht="16.5" customHeight="1" x14ac:dyDescent="0.2">
      <c r="B229" s="175"/>
      <c r="C229" s="43" t="s">
        <v>312</v>
      </c>
      <c r="D229" s="96" t="s">
        <v>55</v>
      </c>
      <c r="E229" s="26">
        <f t="shared" ref="E229:E230" si="51">SUM(L229:O229)*$E$1</f>
        <v>16</v>
      </c>
      <c r="F229" s="26">
        <f t="shared" ref="F229:F230" si="52">E229</f>
        <v>16</v>
      </c>
      <c r="G229" s="25" t="s">
        <v>0</v>
      </c>
      <c r="H229" s="45"/>
      <c r="I229" s="25" t="s">
        <v>0</v>
      </c>
      <c r="J229" s="45"/>
      <c r="K229" s="45"/>
      <c r="L229" s="46">
        <v>0</v>
      </c>
      <c r="M229" s="46">
        <v>0</v>
      </c>
      <c r="N229" s="46">
        <v>2</v>
      </c>
      <c r="O229" s="46">
        <v>0</v>
      </c>
      <c r="P229" s="24">
        <f t="shared" ref="P229:P230" si="53">E229/$E$2</f>
        <v>1</v>
      </c>
      <c r="Q229" s="47"/>
    </row>
    <row r="230" spans="2:17" ht="16.5" customHeight="1" x14ac:dyDescent="0.2">
      <c r="B230" s="175"/>
      <c r="C230" s="43" t="s">
        <v>313</v>
      </c>
      <c r="D230" s="96" t="s">
        <v>55</v>
      </c>
      <c r="E230" s="26">
        <f t="shared" si="51"/>
        <v>16</v>
      </c>
      <c r="F230" s="26">
        <f t="shared" si="52"/>
        <v>16</v>
      </c>
      <c r="G230" s="25" t="s">
        <v>0</v>
      </c>
      <c r="H230" s="45"/>
      <c r="I230" s="25" t="s">
        <v>0</v>
      </c>
      <c r="J230" s="45"/>
      <c r="K230" s="45"/>
      <c r="L230" s="46">
        <v>0</v>
      </c>
      <c r="M230" s="46">
        <v>0</v>
      </c>
      <c r="N230" s="46">
        <v>0</v>
      </c>
      <c r="O230" s="46">
        <v>2</v>
      </c>
      <c r="P230" s="24">
        <f t="shared" si="53"/>
        <v>1</v>
      </c>
      <c r="Q230" s="47"/>
    </row>
    <row r="231" spans="2:17" ht="16.5" customHeight="1" x14ac:dyDescent="0.2">
      <c r="B231" s="175"/>
      <c r="C231" s="22" t="s">
        <v>124</v>
      </c>
      <c r="D231" s="96" t="s">
        <v>31</v>
      </c>
      <c r="E231" s="26">
        <f t="shared" ref="E231:E234" si="54">SUM(L231:O231)*$E$1</f>
        <v>32</v>
      </c>
      <c r="F231" s="86">
        <f>E231*$E$3</f>
        <v>96</v>
      </c>
      <c r="G231" s="45"/>
      <c r="H231" s="45" t="s">
        <v>1</v>
      </c>
      <c r="I231" s="45" t="s">
        <v>1</v>
      </c>
      <c r="J231" s="45"/>
      <c r="K231" s="45"/>
      <c r="L231" s="46">
        <v>4</v>
      </c>
      <c r="M231" s="46">
        <v>0</v>
      </c>
      <c r="N231" s="46">
        <v>0</v>
      </c>
      <c r="O231" s="46">
        <v>0</v>
      </c>
      <c r="P231" s="24">
        <f t="shared" ref="P231:P234" si="55">E231/$E$2</f>
        <v>2</v>
      </c>
      <c r="Q231" s="47"/>
    </row>
    <row r="232" spans="2:17" ht="16.5" customHeight="1" x14ac:dyDescent="0.2">
      <c r="B232" s="175"/>
      <c r="C232" s="22" t="s">
        <v>125</v>
      </c>
      <c r="D232" s="96" t="s">
        <v>31</v>
      </c>
      <c r="E232" s="26">
        <f t="shared" si="54"/>
        <v>32</v>
      </c>
      <c r="F232" s="86">
        <f>E232*$E$3</f>
        <v>96</v>
      </c>
      <c r="G232" s="45"/>
      <c r="H232" s="45" t="s">
        <v>1</v>
      </c>
      <c r="I232" s="45" t="s">
        <v>1</v>
      </c>
      <c r="J232" s="45"/>
      <c r="K232" s="45"/>
      <c r="L232" s="46">
        <v>0</v>
      </c>
      <c r="M232" s="46">
        <v>4</v>
      </c>
      <c r="N232" s="46">
        <v>0</v>
      </c>
      <c r="O232" s="46">
        <v>0</v>
      </c>
      <c r="P232" s="24">
        <f t="shared" si="55"/>
        <v>2</v>
      </c>
      <c r="Q232" s="47"/>
    </row>
    <row r="233" spans="2:17" ht="16.5" customHeight="1" x14ac:dyDescent="0.2">
      <c r="B233" s="175"/>
      <c r="C233" s="22" t="s">
        <v>126</v>
      </c>
      <c r="D233" s="96" t="s">
        <v>31</v>
      </c>
      <c r="E233" s="26">
        <f t="shared" si="54"/>
        <v>32</v>
      </c>
      <c r="F233" s="86">
        <f>E233*$E$3</f>
        <v>96</v>
      </c>
      <c r="G233" s="45"/>
      <c r="H233" s="45" t="s">
        <v>1</v>
      </c>
      <c r="I233" s="45" t="s">
        <v>1</v>
      </c>
      <c r="J233" s="45"/>
      <c r="K233" s="45"/>
      <c r="L233" s="46">
        <v>0</v>
      </c>
      <c r="M233" s="46">
        <v>0</v>
      </c>
      <c r="N233" s="46">
        <v>4</v>
      </c>
      <c r="O233" s="46">
        <v>0</v>
      </c>
      <c r="P233" s="24">
        <f t="shared" si="55"/>
        <v>2</v>
      </c>
      <c r="Q233" s="47"/>
    </row>
    <row r="234" spans="2:17" ht="16.5" customHeight="1" x14ac:dyDescent="0.2">
      <c r="B234" s="175"/>
      <c r="C234" s="22" t="s">
        <v>127</v>
      </c>
      <c r="D234" s="96" t="s">
        <v>31</v>
      </c>
      <c r="E234" s="26">
        <f t="shared" si="54"/>
        <v>32</v>
      </c>
      <c r="F234" s="86">
        <f>E234*$E$3</f>
        <v>96</v>
      </c>
      <c r="G234" s="45"/>
      <c r="H234" s="45" t="s">
        <v>1</v>
      </c>
      <c r="I234" s="45" t="s">
        <v>1</v>
      </c>
      <c r="J234" s="45"/>
      <c r="K234" s="45"/>
      <c r="L234" s="46">
        <v>0</v>
      </c>
      <c r="M234" s="46">
        <v>0</v>
      </c>
      <c r="N234" s="46">
        <v>0</v>
      </c>
      <c r="O234" s="46">
        <v>4</v>
      </c>
      <c r="P234" s="24">
        <f t="shared" si="55"/>
        <v>2</v>
      </c>
      <c r="Q234" s="47"/>
    </row>
    <row r="235" spans="2:17" ht="16.5" customHeight="1" thickBot="1" x14ac:dyDescent="0.25">
      <c r="B235" s="175"/>
      <c r="C235" s="22" t="s">
        <v>311</v>
      </c>
      <c r="D235" s="96" t="s">
        <v>31</v>
      </c>
      <c r="E235" s="113">
        <f>SUM(L235:O235)*$E$1</f>
        <v>384</v>
      </c>
      <c r="F235" s="113">
        <f t="shared" ref="F235" si="56">E235</f>
        <v>384</v>
      </c>
      <c r="G235" s="114"/>
      <c r="H235" s="114" t="s">
        <v>0</v>
      </c>
      <c r="I235" s="114" t="s">
        <v>0</v>
      </c>
      <c r="J235" s="114"/>
      <c r="K235" s="115"/>
      <c r="L235" s="115">
        <v>12</v>
      </c>
      <c r="M235" s="115">
        <v>12</v>
      </c>
      <c r="N235" s="115">
        <v>12</v>
      </c>
      <c r="O235" s="115">
        <v>12</v>
      </c>
      <c r="P235" s="116">
        <f>E235/$E$2/2</f>
        <v>12</v>
      </c>
      <c r="Q235" s="47"/>
    </row>
    <row r="236" spans="2:17" ht="16.5" customHeight="1" thickBot="1" x14ac:dyDescent="0.25">
      <c r="B236" s="176"/>
      <c r="C236" s="33" t="s">
        <v>11</v>
      </c>
      <c r="D236" s="5"/>
      <c r="E236" s="11">
        <f>SUM(E227:E235)</f>
        <v>672</v>
      </c>
      <c r="F236" s="11">
        <f>SUM(F227:F235)</f>
        <v>928</v>
      </c>
      <c r="G236" s="97">
        <f>SUMIF(D227:D235,"必須",F227:F235)</f>
        <v>928</v>
      </c>
      <c r="H236" s="98">
        <f>SUMIF(D227:D235,"選必",F227:F235)</f>
        <v>0</v>
      </c>
      <c r="I236" s="99">
        <f>SUMIF(D227:D235,"選択",F227:F235)</f>
        <v>0</v>
      </c>
      <c r="J236" s="12"/>
      <c r="K236" s="12"/>
      <c r="L236" s="11">
        <f>SUM(L227:L235)</f>
        <v>20</v>
      </c>
      <c r="M236" s="11">
        <f>SUM(M227:M235)</f>
        <v>20</v>
      </c>
      <c r="N236" s="11">
        <f>SUM(N227:N235)</f>
        <v>22</v>
      </c>
      <c r="O236" s="11">
        <f>SUM(O227:O235)</f>
        <v>22</v>
      </c>
      <c r="P236" s="11">
        <f>SUM(P227:P235)</f>
        <v>30</v>
      </c>
      <c r="Q236" s="47"/>
    </row>
    <row r="237" spans="2:17" ht="16.5" customHeight="1" thickBot="1" x14ac:dyDescent="0.25">
      <c r="B237" s="55"/>
      <c r="C237" s="48"/>
      <c r="D237" s="13"/>
      <c r="E237" s="13"/>
      <c r="F237" s="13"/>
      <c r="G237" s="47"/>
      <c r="H237" s="47"/>
      <c r="I237" s="47"/>
      <c r="J237" s="47"/>
      <c r="K237" s="47"/>
      <c r="L237" s="13"/>
      <c r="M237" s="13"/>
      <c r="N237" s="13"/>
      <c r="O237" s="13"/>
      <c r="P237" s="13"/>
      <c r="Q237" s="47"/>
    </row>
    <row r="238" spans="2:17" ht="16.5" customHeight="1" thickBot="1" x14ac:dyDescent="0.25">
      <c r="C238" s="35"/>
      <c r="D238" s="34"/>
      <c r="E238" s="34"/>
      <c r="F238" s="34"/>
      <c r="G238" s="34"/>
      <c r="H238" s="4" t="s">
        <v>12</v>
      </c>
      <c r="I238" s="148" t="s">
        <v>8</v>
      </c>
      <c r="J238" s="149"/>
      <c r="K238" s="150" t="s">
        <v>57</v>
      </c>
      <c r="L238" s="151"/>
      <c r="M238" s="85" t="s">
        <v>58</v>
      </c>
      <c r="N238" s="72"/>
      <c r="O238" s="73"/>
      <c r="P238" s="74"/>
      <c r="Q238" s="36"/>
    </row>
    <row r="239" spans="2:17" ht="16.5" customHeight="1" x14ac:dyDescent="0.2">
      <c r="B239" s="6"/>
      <c r="C239" s="35"/>
      <c r="D239" s="14"/>
      <c r="E239" s="18"/>
      <c r="F239" s="18"/>
      <c r="G239" s="34"/>
      <c r="H239" s="7" t="s">
        <v>13</v>
      </c>
      <c r="I239" s="37">
        <f>SUMIF(G157:G181,"○",F157:F181)</f>
        <v>160</v>
      </c>
      <c r="J239" s="38">
        <f>I239/M239</f>
        <v>0.16949152542372881</v>
      </c>
      <c r="K239" s="63">
        <f>SUMIF(H157:H181,"○",F157:F181)</f>
        <v>784</v>
      </c>
      <c r="L239" s="64">
        <f>K239/M239</f>
        <v>0.83050847457627119</v>
      </c>
      <c r="M239" s="71">
        <f>F182</f>
        <v>944</v>
      </c>
      <c r="N239" s="75"/>
      <c r="O239" s="76"/>
      <c r="P239" s="77"/>
      <c r="Q239" s="36"/>
    </row>
    <row r="240" spans="2:17" ht="16.5" customHeight="1" x14ac:dyDescent="0.2">
      <c r="C240" s="35"/>
      <c r="D240" s="14"/>
      <c r="E240" s="18"/>
      <c r="F240" s="18"/>
      <c r="G240" s="34"/>
      <c r="H240" s="8" t="s">
        <v>14</v>
      </c>
      <c r="I240" s="39">
        <f>SUMIF(G183:G211,"○",F183:F211)</f>
        <v>160</v>
      </c>
      <c r="J240" s="40">
        <f>I240/M240</f>
        <v>0.16949152542372881</v>
      </c>
      <c r="K240" s="65">
        <f>SUMIF(H183:H211,"○",F183:F211)</f>
        <v>784</v>
      </c>
      <c r="L240" s="66">
        <f>K240/M240</f>
        <v>0.83050847457627119</v>
      </c>
      <c r="M240" s="39">
        <f>F212</f>
        <v>944</v>
      </c>
      <c r="N240" s="75"/>
      <c r="O240" s="76"/>
      <c r="P240" s="77"/>
      <c r="Q240" s="36"/>
    </row>
    <row r="241" spans="3:17" ht="16.5" customHeight="1" x14ac:dyDescent="0.2">
      <c r="C241" s="35"/>
      <c r="D241" s="14"/>
      <c r="E241" s="18"/>
      <c r="F241" s="18"/>
      <c r="G241" s="34"/>
      <c r="H241" s="50" t="s">
        <v>17</v>
      </c>
      <c r="I241" s="51">
        <f>SUMIF(G213:G225,"○",F213:F225)</f>
        <v>144</v>
      </c>
      <c r="J241" s="49">
        <f>I241/M241</f>
        <v>0.15789473684210525</v>
      </c>
      <c r="K241" s="78">
        <f>SUMIF(H213:H225,"○",F213:F225)</f>
        <v>768</v>
      </c>
      <c r="L241" s="79">
        <f>K241/M241</f>
        <v>0.84210526315789469</v>
      </c>
      <c r="M241" s="51">
        <f>F226</f>
        <v>912</v>
      </c>
      <c r="N241" s="75"/>
      <c r="O241" s="76"/>
      <c r="P241" s="77"/>
      <c r="Q241" s="36"/>
    </row>
    <row r="242" spans="3:17" ht="16.5" customHeight="1" thickBot="1" x14ac:dyDescent="0.25">
      <c r="C242" s="35"/>
      <c r="D242" s="14"/>
      <c r="E242" s="18"/>
      <c r="F242" s="18"/>
      <c r="G242" s="34"/>
      <c r="H242" s="50" t="s">
        <v>128</v>
      </c>
      <c r="I242" s="51">
        <f>SUMIF(G227:G235,"○",F227:F235)</f>
        <v>160</v>
      </c>
      <c r="J242" s="49">
        <f>I242/M242</f>
        <v>0.17241379310344829</v>
      </c>
      <c r="K242" s="78">
        <f>SUMIF(H227:H235,"○",F227:F235)</f>
        <v>768</v>
      </c>
      <c r="L242" s="79">
        <f>K242/M242</f>
        <v>0.82758620689655171</v>
      </c>
      <c r="M242" s="51">
        <f>F236</f>
        <v>928</v>
      </c>
      <c r="N242" s="75"/>
      <c r="O242" s="76"/>
      <c r="P242" s="77"/>
      <c r="Q242" s="36"/>
    </row>
    <row r="243" spans="3:17" ht="16.5" customHeight="1" thickBot="1" x14ac:dyDescent="0.25">
      <c r="C243" s="35"/>
      <c r="D243" s="14"/>
      <c r="E243" s="18"/>
      <c r="F243" s="18"/>
      <c r="G243" s="34"/>
      <c r="H243" s="4" t="s">
        <v>11</v>
      </c>
      <c r="I243" s="80">
        <f>SUM(I239:I242)</f>
        <v>624</v>
      </c>
      <c r="J243" s="81">
        <f>I243/M243</f>
        <v>0.16738197424892703</v>
      </c>
      <c r="K243" s="82">
        <f>SUM(K239:K242)</f>
        <v>3104</v>
      </c>
      <c r="L243" s="83">
        <f>K243/M243</f>
        <v>0.83261802575107291</v>
      </c>
      <c r="M243" s="84">
        <f>SUM(M239:M242)</f>
        <v>3728</v>
      </c>
      <c r="N243" s="75"/>
      <c r="O243" s="76"/>
      <c r="P243" s="77"/>
      <c r="Q243" s="36"/>
    </row>
    <row r="244" spans="3:17" ht="16.5" customHeight="1" x14ac:dyDescent="0.2">
      <c r="Q244" s="36"/>
    </row>
  </sheetData>
  <mergeCells count="274">
    <mergeCell ref="B227:B236"/>
    <mergeCell ref="M209:M211"/>
    <mergeCell ref="N209:N211"/>
    <mergeCell ref="O209:O211"/>
    <mergeCell ref="P209:P211"/>
    <mergeCell ref="B213:B226"/>
    <mergeCell ref="E223:E225"/>
    <mergeCell ref="F223:F225"/>
    <mergeCell ref="D209:D211"/>
    <mergeCell ref="E209:E211"/>
    <mergeCell ref="F209:F211"/>
    <mergeCell ref="G209:G211"/>
    <mergeCell ref="H209:H211"/>
    <mergeCell ref="I209:I211"/>
    <mergeCell ref="J209:J211"/>
    <mergeCell ref="K209:K211"/>
    <mergeCell ref="L209:L211"/>
    <mergeCell ref="N223:N225"/>
    <mergeCell ref="O223:O225"/>
    <mergeCell ref="P223:P225"/>
    <mergeCell ref="D223:D225"/>
    <mergeCell ref="G223:G225"/>
    <mergeCell ref="H223:H225"/>
    <mergeCell ref="I223:I225"/>
    <mergeCell ref="O203:O205"/>
    <mergeCell ref="P203:P205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  <mergeCell ref="N206:N208"/>
    <mergeCell ref="O206:O208"/>
    <mergeCell ref="P206:P208"/>
    <mergeCell ref="P198:P199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N200:N202"/>
    <mergeCell ref="O200:O202"/>
    <mergeCell ref="P200:P202"/>
    <mergeCell ref="D119:D121"/>
    <mergeCell ref="D73:D74"/>
    <mergeCell ref="E142:E144"/>
    <mergeCell ref="F142:F144"/>
    <mergeCell ref="I73:J73"/>
    <mergeCell ref="J128:J130"/>
    <mergeCell ref="O125:O127"/>
    <mergeCell ref="M198:M199"/>
    <mergeCell ref="N198:N199"/>
    <mergeCell ref="O198:O199"/>
    <mergeCell ref="N119:N121"/>
    <mergeCell ref="N122:N124"/>
    <mergeCell ref="N125:N127"/>
    <mergeCell ref="N128:N130"/>
    <mergeCell ref="K125:K127"/>
    <mergeCell ref="K128:K130"/>
    <mergeCell ref="L119:L121"/>
    <mergeCell ref="L122:L124"/>
    <mergeCell ref="G119:G121"/>
    <mergeCell ref="G122:G124"/>
    <mergeCell ref="P122:P124"/>
    <mergeCell ref="P125:P127"/>
    <mergeCell ref="P128:P130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L73:O73"/>
    <mergeCell ref="I66:J66"/>
    <mergeCell ref="K66:L66"/>
    <mergeCell ref="L125:L127"/>
    <mergeCell ref="L128:L130"/>
    <mergeCell ref="I125:I127"/>
    <mergeCell ref="I128:I130"/>
    <mergeCell ref="J119:J121"/>
    <mergeCell ref="J122:J124"/>
    <mergeCell ref="J125:J127"/>
    <mergeCell ref="M125:M127"/>
    <mergeCell ref="M128:M130"/>
    <mergeCell ref="I6:J6"/>
    <mergeCell ref="K6:K7"/>
    <mergeCell ref="L6:O6"/>
    <mergeCell ref="B8:B34"/>
    <mergeCell ref="B35:B64"/>
    <mergeCell ref="D50:D51"/>
    <mergeCell ref="E50:E51"/>
    <mergeCell ref="F50:F51"/>
    <mergeCell ref="G50:G51"/>
    <mergeCell ref="H50:H51"/>
    <mergeCell ref="I50:I51"/>
    <mergeCell ref="J50:J51"/>
    <mergeCell ref="D52:D54"/>
    <mergeCell ref="E52:E54"/>
    <mergeCell ref="F52:F54"/>
    <mergeCell ref="G52:G54"/>
    <mergeCell ref="H52:H54"/>
    <mergeCell ref="I52:I54"/>
    <mergeCell ref="J52:J54"/>
    <mergeCell ref="D58:D60"/>
    <mergeCell ref="E58:E60"/>
    <mergeCell ref="F58:F60"/>
    <mergeCell ref="G58:G60"/>
    <mergeCell ref="H58:H60"/>
    <mergeCell ref="B6:B7"/>
    <mergeCell ref="C6:C7"/>
    <mergeCell ref="D6:D7"/>
    <mergeCell ref="E6:E7"/>
    <mergeCell ref="F6:F7"/>
    <mergeCell ref="G6:H6"/>
    <mergeCell ref="D55:D57"/>
    <mergeCell ref="B155:B156"/>
    <mergeCell ref="C155:C156"/>
    <mergeCell ref="D155:D156"/>
    <mergeCell ref="E155:E156"/>
    <mergeCell ref="F155:F156"/>
    <mergeCell ref="G155:H155"/>
    <mergeCell ref="G125:G127"/>
    <mergeCell ref="G128:G130"/>
    <mergeCell ref="H119:H121"/>
    <mergeCell ref="H122:H124"/>
    <mergeCell ref="E73:E74"/>
    <mergeCell ref="F73:F74"/>
    <mergeCell ref="B132:B145"/>
    <mergeCell ref="B75:B100"/>
    <mergeCell ref="B101:B131"/>
    <mergeCell ref="B73:B74"/>
    <mergeCell ref="C73:C74"/>
    <mergeCell ref="M55:M57"/>
    <mergeCell ref="P155:P156"/>
    <mergeCell ref="K58:K60"/>
    <mergeCell ref="L58:L60"/>
    <mergeCell ref="B157:B182"/>
    <mergeCell ref="B183:B212"/>
    <mergeCell ref="D198:D199"/>
    <mergeCell ref="E198:E199"/>
    <mergeCell ref="F198:F199"/>
    <mergeCell ref="G198:G199"/>
    <mergeCell ref="H198:H199"/>
    <mergeCell ref="D142:D144"/>
    <mergeCell ref="M58:M60"/>
    <mergeCell ref="N58:N60"/>
    <mergeCell ref="O58:O60"/>
    <mergeCell ref="P58:P60"/>
    <mergeCell ref="M61:M63"/>
    <mergeCell ref="N61:N63"/>
    <mergeCell ref="O61:O63"/>
    <mergeCell ref="P61:P63"/>
    <mergeCell ref="K119:K121"/>
    <mergeCell ref="O117:O118"/>
    <mergeCell ref="P117:P118"/>
    <mergeCell ref="O128:O130"/>
    <mergeCell ref="I58:I60"/>
    <mergeCell ref="J58:J60"/>
    <mergeCell ref="J55:J57"/>
    <mergeCell ref="K55:K57"/>
    <mergeCell ref="L55:L57"/>
    <mergeCell ref="I198:I199"/>
    <mergeCell ref="J198:J199"/>
    <mergeCell ref="D203:D205"/>
    <mergeCell ref="E203:E205"/>
    <mergeCell ref="F203:F205"/>
    <mergeCell ref="G203:G205"/>
    <mergeCell ref="H203:H205"/>
    <mergeCell ref="I203:I205"/>
    <mergeCell ref="J203:J205"/>
    <mergeCell ref="I155:J155"/>
    <mergeCell ref="K155:K156"/>
    <mergeCell ref="L155:O155"/>
    <mergeCell ref="I147:J147"/>
    <mergeCell ref="D128:D130"/>
    <mergeCell ref="I119:I121"/>
    <mergeCell ref="I122:I124"/>
    <mergeCell ref="G73:H73"/>
    <mergeCell ref="D125:D127"/>
    <mergeCell ref="D122:D124"/>
    <mergeCell ref="P6:P7"/>
    <mergeCell ref="K50:K51"/>
    <mergeCell ref="L50:L51"/>
    <mergeCell ref="M50:M51"/>
    <mergeCell ref="N50:N51"/>
    <mergeCell ref="O50:O51"/>
    <mergeCell ref="P50:P51"/>
    <mergeCell ref="K52:K54"/>
    <mergeCell ref="K122:K124"/>
    <mergeCell ref="M119:M121"/>
    <mergeCell ref="M122:M124"/>
    <mergeCell ref="O119:O121"/>
    <mergeCell ref="O122:O124"/>
    <mergeCell ref="P73:P74"/>
    <mergeCell ref="K73:K74"/>
    <mergeCell ref="L52:L54"/>
    <mergeCell ref="M52:M54"/>
    <mergeCell ref="N52:N54"/>
    <mergeCell ref="O52:O54"/>
    <mergeCell ref="P52:P54"/>
    <mergeCell ref="N55:N57"/>
    <mergeCell ref="O55:O57"/>
    <mergeCell ref="P55:P57"/>
    <mergeCell ref="P119:P121"/>
    <mergeCell ref="P142:P144"/>
    <mergeCell ref="H142:H144"/>
    <mergeCell ref="I142:I144"/>
    <mergeCell ref="J142:J144"/>
    <mergeCell ref="K142:K144"/>
    <mergeCell ref="L142:L144"/>
    <mergeCell ref="M142:M144"/>
    <mergeCell ref="N142:N144"/>
    <mergeCell ref="O142:O144"/>
    <mergeCell ref="J223:J225"/>
    <mergeCell ref="K223:K225"/>
    <mergeCell ref="L223:L225"/>
    <mergeCell ref="M223:M225"/>
    <mergeCell ref="M203:M205"/>
    <mergeCell ref="N203:N205"/>
    <mergeCell ref="I238:J238"/>
    <mergeCell ref="K238:L238"/>
    <mergeCell ref="E119:E121"/>
    <mergeCell ref="E122:E124"/>
    <mergeCell ref="E125:E127"/>
    <mergeCell ref="E128:E130"/>
    <mergeCell ref="F119:F121"/>
    <mergeCell ref="F122:F124"/>
    <mergeCell ref="F125:F127"/>
    <mergeCell ref="F128:F130"/>
    <mergeCell ref="K147:L147"/>
    <mergeCell ref="G142:G144"/>
    <mergeCell ref="K198:K199"/>
    <mergeCell ref="L198:L199"/>
    <mergeCell ref="K203:K205"/>
    <mergeCell ref="L203:L205"/>
    <mergeCell ref="H125:H127"/>
    <mergeCell ref="H128:H130"/>
    <mergeCell ref="X22:X23"/>
    <mergeCell ref="X24:X25"/>
    <mergeCell ref="U22:U23"/>
    <mergeCell ref="V22:V23"/>
    <mergeCell ref="W22:W23"/>
    <mergeCell ref="U24:U25"/>
    <mergeCell ref="V24:V25"/>
    <mergeCell ref="W24:W25"/>
    <mergeCell ref="D117:D118"/>
    <mergeCell ref="E117:E118"/>
    <mergeCell ref="F117:F118"/>
    <mergeCell ref="G117:G118"/>
    <mergeCell ref="H117:H118"/>
    <mergeCell ref="I117:I118"/>
    <mergeCell ref="L117:L118"/>
    <mergeCell ref="M117:M118"/>
    <mergeCell ref="N117:N118"/>
    <mergeCell ref="K117:K118"/>
    <mergeCell ref="J117:J118"/>
    <mergeCell ref="E55:E57"/>
    <mergeCell ref="F55:F57"/>
    <mergeCell ref="G55:G57"/>
    <mergeCell ref="H55:H57"/>
    <mergeCell ref="I55:I57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3" manualBreakCount="3">
    <brk id="70" max="16383" man="1"/>
    <brk id="152" max="16383" man="1"/>
    <brk id="21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67"/>
  <sheetViews>
    <sheetView view="pageBreakPreview" zoomScale="70" zoomScaleNormal="85" zoomScaleSheetLayoutView="70" workbookViewId="0">
      <selection activeCell="C1" sqref="C1"/>
    </sheetView>
  </sheetViews>
  <sheetFormatPr defaultColWidth="9.26953125" defaultRowHeight="13" x14ac:dyDescent="0.2"/>
  <cols>
    <col min="1" max="1" width="1.7265625" style="2" customWidth="1"/>
    <col min="2" max="2" width="9.26953125" style="2" customWidth="1"/>
    <col min="3" max="3" width="28.6328125" style="15" customWidth="1"/>
    <col min="4" max="4" width="10" style="2" customWidth="1"/>
    <col min="5" max="6" width="9.1796875" style="2" customWidth="1"/>
    <col min="7" max="16" width="7" style="2" customWidth="1"/>
    <col min="17" max="17" width="3.6328125" style="6" bestFit="1" customWidth="1"/>
    <col min="18" max="16384" width="9.26953125" style="2"/>
  </cols>
  <sheetData>
    <row r="1" spans="1:17" x14ac:dyDescent="0.2">
      <c r="D1" s="2" t="s">
        <v>114</v>
      </c>
      <c r="E1" s="2">
        <v>8</v>
      </c>
      <c r="F1" s="2" t="s">
        <v>111</v>
      </c>
    </row>
    <row r="2" spans="1:17" x14ac:dyDescent="0.2">
      <c r="D2" s="2" t="s">
        <v>113</v>
      </c>
      <c r="E2" s="2">
        <v>16</v>
      </c>
      <c r="F2" s="2" t="s">
        <v>115</v>
      </c>
    </row>
    <row r="3" spans="1:17" x14ac:dyDescent="0.2">
      <c r="D3" s="2" t="s">
        <v>112</v>
      </c>
      <c r="E3" s="2">
        <v>3</v>
      </c>
    </row>
    <row r="4" spans="1:17" ht="21.5" thickBot="1" x14ac:dyDescent="0.25">
      <c r="A4" s="1"/>
      <c r="B4" s="1" t="s">
        <v>242</v>
      </c>
    </row>
    <row r="5" spans="1:17" ht="18" customHeight="1" thickBot="1" x14ac:dyDescent="0.25">
      <c r="B5" s="156" t="s">
        <v>2</v>
      </c>
      <c r="C5" s="170" t="s">
        <v>3</v>
      </c>
      <c r="D5" s="156" t="s">
        <v>4</v>
      </c>
      <c r="E5" s="172" t="s">
        <v>109</v>
      </c>
      <c r="F5" s="172" t="s">
        <v>110</v>
      </c>
      <c r="G5" s="162" t="s">
        <v>5</v>
      </c>
      <c r="H5" s="163"/>
      <c r="I5" s="162" t="s">
        <v>6</v>
      </c>
      <c r="J5" s="163"/>
      <c r="K5" s="158" t="s">
        <v>26</v>
      </c>
      <c r="L5" s="162" t="s">
        <v>7</v>
      </c>
      <c r="M5" s="164"/>
      <c r="N5" s="164"/>
      <c r="O5" s="163"/>
      <c r="P5" s="156" t="s">
        <v>39</v>
      </c>
      <c r="Q5" s="58"/>
    </row>
    <row r="6" spans="1:17" ht="18" customHeight="1" thickBot="1" x14ac:dyDescent="0.25">
      <c r="B6" s="157"/>
      <c r="C6" s="171"/>
      <c r="D6" s="157"/>
      <c r="E6" s="173"/>
      <c r="F6" s="173"/>
      <c r="G6" s="91" t="s">
        <v>8</v>
      </c>
      <c r="H6" s="91" t="s">
        <v>9</v>
      </c>
      <c r="I6" s="60" t="s">
        <v>32</v>
      </c>
      <c r="J6" s="60" t="s">
        <v>33</v>
      </c>
      <c r="K6" s="159"/>
      <c r="L6" s="10" t="s">
        <v>22</v>
      </c>
      <c r="M6" s="10" t="s">
        <v>23</v>
      </c>
      <c r="N6" s="10" t="s">
        <v>24</v>
      </c>
      <c r="O6" s="10" t="s">
        <v>25</v>
      </c>
      <c r="P6" s="157"/>
      <c r="Q6" s="59"/>
    </row>
    <row r="7" spans="1:17" ht="16.5" customHeight="1" x14ac:dyDescent="0.2">
      <c r="B7" s="166" t="s">
        <v>243</v>
      </c>
      <c r="C7" s="19" t="s">
        <v>174</v>
      </c>
      <c r="D7" s="92" t="s">
        <v>30</v>
      </c>
      <c r="E7" s="21">
        <f>SUM(L7:O7)*$E$1</f>
        <v>64</v>
      </c>
      <c r="F7" s="21">
        <f>E7</f>
        <v>64</v>
      </c>
      <c r="G7" s="20" t="s">
        <v>1</v>
      </c>
      <c r="H7" s="20"/>
      <c r="I7" s="20" t="s">
        <v>1</v>
      </c>
      <c r="J7" s="20"/>
      <c r="K7" s="20"/>
      <c r="L7" s="21">
        <v>2</v>
      </c>
      <c r="M7" s="21">
        <v>2</v>
      </c>
      <c r="N7" s="21">
        <v>2</v>
      </c>
      <c r="O7" s="21">
        <v>2</v>
      </c>
      <c r="P7" s="110">
        <f>E7/$E$2/2</f>
        <v>2</v>
      </c>
      <c r="Q7" s="47"/>
    </row>
    <row r="8" spans="1:17" ht="16.5" customHeight="1" x14ac:dyDescent="0.2">
      <c r="B8" s="166"/>
      <c r="C8" s="43" t="s">
        <v>314</v>
      </c>
      <c r="D8" s="93" t="s">
        <v>31</v>
      </c>
      <c r="E8" s="24">
        <f>SUM(L8:O8)*$E$1</f>
        <v>16</v>
      </c>
      <c r="F8" s="24">
        <f t="shared" ref="F8" si="0">E8</f>
        <v>16</v>
      </c>
      <c r="G8" s="44" t="s">
        <v>1</v>
      </c>
      <c r="H8" s="44"/>
      <c r="I8" s="23" t="s">
        <v>1</v>
      </c>
      <c r="J8" s="44"/>
      <c r="K8" s="44"/>
      <c r="L8" s="61">
        <v>2</v>
      </c>
      <c r="M8" s="61">
        <v>0</v>
      </c>
      <c r="N8" s="61">
        <v>0</v>
      </c>
      <c r="O8" s="61">
        <v>0</v>
      </c>
      <c r="P8" s="24">
        <f t="shared" ref="P8:P35" si="1">E8/$E$2</f>
        <v>1</v>
      </c>
      <c r="Q8" s="47"/>
    </row>
    <row r="9" spans="1:17" ht="16.5" customHeight="1" x14ac:dyDescent="0.2">
      <c r="B9" s="166"/>
      <c r="C9" s="43" t="s">
        <v>204</v>
      </c>
      <c r="D9" s="93" t="s">
        <v>31</v>
      </c>
      <c r="E9" s="24">
        <f>SUM(L9:O9)*$E$1</f>
        <v>64</v>
      </c>
      <c r="F9" s="24">
        <f t="shared" ref="F9" si="2">E9</f>
        <v>64</v>
      </c>
      <c r="G9" s="44" t="s">
        <v>1</v>
      </c>
      <c r="H9" s="44"/>
      <c r="I9" s="23" t="s">
        <v>1</v>
      </c>
      <c r="J9" s="44"/>
      <c r="K9" s="44"/>
      <c r="L9" s="61">
        <v>2</v>
      </c>
      <c r="M9" s="61">
        <v>2</v>
      </c>
      <c r="N9" s="61">
        <v>2</v>
      </c>
      <c r="O9" s="61">
        <v>2</v>
      </c>
      <c r="P9" s="24">
        <f t="shared" si="1"/>
        <v>4</v>
      </c>
      <c r="Q9" s="47"/>
    </row>
    <row r="10" spans="1:17" ht="16.5" customHeight="1" x14ac:dyDescent="0.2">
      <c r="B10" s="166"/>
      <c r="C10" s="43" t="s">
        <v>16</v>
      </c>
      <c r="D10" s="94" t="s">
        <v>44</v>
      </c>
      <c r="E10" s="24">
        <f>SUM(L10:O10)*$E$1</f>
        <v>32</v>
      </c>
      <c r="F10" s="24">
        <f t="shared" ref="F10:F13" si="3">E10</f>
        <v>32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2</v>
      </c>
      <c r="N10" s="61">
        <v>2</v>
      </c>
      <c r="O10" s="61">
        <v>0</v>
      </c>
      <c r="P10" s="24">
        <f t="shared" si="1"/>
        <v>2</v>
      </c>
      <c r="Q10" s="47"/>
    </row>
    <row r="11" spans="1:17" ht="16.5" customHeight="1" x14ac:dyDescent="0.2">
      <c r="B11" s="166"/>
      <c r="C11" s="43" t="s">
        <v>207</v>
      </c>
      <c r="D11" s="94" t="s">
        <v>44</v>
      </c>
      <c r="E11" s="24">
        <f t="shared" ref="E11:E13" si="4">SUM(L11:O11)*$E$1</f>
        <v>32</v>
      </c>
      <c r="F11" s="24">
        <f t="shared" si="3"/>
        <v>32</v>
      </c>
      <c r="G11" s="44" t="s">
        <v>1</v>
      </c>
      <c r="H11" s="44"/>
      <c r="I11" s="23" t="s">
        <v>1</v>
      </c>
      <c r="J11" s="44"/>
      <c r="K11" s="44"/>
      <c r="L11" s="61">
        <v>4</v>
      </c>
      <c r="M11" s="61">
        <v>0</v>
      </c>
      <c r="N11" s="61">
        <v>0</v>
      </c>
      <c r="O11" s="61">
        <v>0</v>
      </c>
      <c r="P11" s="24">
        <f t="shared" si="1"/>
        <v>2</v>
      </c>
      <c r="Q11" s="47"/>
    </row>
    <row r="12" spans="1:17" ht="16.5" customHeight="1" x14ac:dyDescent="0.2">
      <c r="B12" s="166"/>
      <c r="C12" s="43" t="s">
        <v>208</v>
      </c>
      <c r="D12" s="94" t="s">
        <v>44</v>
      </c>
      <c r="E12" s="24">
        <f t="shared" si="4"/>
        <v>32</v>
      </c>
      <c r="F12" s="24">
        <f t="shared" si="3"/>
        <v>32</v>
      </c>
      <c r="G12" s="44" t="s">
        <v>1</v>
      </c>
      <c r="H12" s="44"/>
      <c r="I12" s="23" t="s">
        <v>1</v>
      </c>
      <c r="J12" s="44"/>
      <c r="K12" s="44"/>
      <c r="L12" s="61">
        <v>0</v>
      </c>
      <c r="M12" s="61">
        <v>4</v>
      </c>
      <c r="N12" s="61">
        <v>0</v>
      </c>
      <c r="O12" s="61">
        <v>0</v>
      </c>
      <c r="P12" s="24">
        <f t="shared" si="1"/>
        <v>2</v>
      </c>
      <c r="Q12" s="47"/>
    </row>
    <row r="13" spans="1:17" ht="16.5" customHeight="1" x14ac:dyDescent="0.2">
      <c r="B13" s="166"/>
      <c r="C13" s="43" t="s">
        <v>209</v>
      </c>
      <c r="D13" s="94" t="s">
        <v>44</v>
      </c>
      <c r="E13" s="24">
        <f t="shared" si="4"/>
        <v>32</v>
      </c>
      <c r="F13" s="24">
        <f t="shared" si="3"/>
        <v>32</v>
      </c>
      <c r="G13" s="44" t="s">
        <v>1</v>
      </c>
      <c r="H13" s="44"/>
      <c r="I13" s="23" t="s">
        <v>1</v>
      </c>
      <c r="J13" s="44"/>
      <c r="K13" s="44"/>
      <c r="L13" s="61">
        <v>0</v>
      </c>
      <c r="M13" s="61">
        <v>0</v>
      </c>
      <c r="N13" s="61">
        <v>4</v>
      </c>
      <c r="O13" s="61">
        <v>0</v>
      </c>
      <c r="P13" s="24">
        <f t="shared" si="1"/>
        <v>2</v>
      </c>
      <c r="Q13" s="47"/>
    </row>
    <row r="14" spans="1:17" ht="16.5" customHeight="1" x14ac:dyDescent="0.2">
      <c r="B14" s="166"/>
      <c r="C14" s="43" t="s">
        <v>210</v>
      </c>
      <c r="D14" s="94" t="s">
        <v>44</v>
      </c>
      <c r="E14" s="24">
        <f t="shared" ref="E14:E34" si="5">SUM(L14:O14)*$E$1</f>
        <v>32</v>
      </c>
      <c r="F14" s="24">
        <f t="shared" ref="F14:F34" si="6">E14</f>
        <v>32</v>
      </c>
      <c r="G14" s="44" t="s">
        <v>1</v>
      </c>
      <c r="H14" s="44"/>
      <c r="I14" s="23" t="s">
        <v>1</v>
      </c>
      <c r="J14" s="44"/>
      <c r="K14" s="44"/>
      <c r="L14" s="61">
        <v>0</v>
      </c>
      <c r="M14" s="61">
        <v>0</v>
      </c>
      <c r="N14" s="61">
        <v>0</v>
      </c>
      <c r="O14" s="61">
        <v>4</v>
      </c>
      <c r="P14" s="24">
        <f t="shared" ref="P14:P34" si="7">E14/$E$2</f>
        <v>2</v>
      </c>
      <c r="Q14" s="47"/>
    </row>
    <row r="15" spans="1:17" ht="16.5" customHeight="1" x14ac:dyDescent="0.2">
      <c r="B15" s="166"/>
      <c r="C15" s="43" t="s">
        <v>211</v>
      </c>
      <c r="D15" s="93" t="s">
        <v>31</v>
      </c>
      <c r="E15" s="24">
        <f t="shared" si="5"/>
        <v>16</v>
      </c>
      <c r="F15" s="24">
        <f t="shared" si="6"/>
        <v>16</v>
      </c>
      <c r="G15" s="44" t="s">
        <v>1</v>
      </c>
      <c r="H15" s="44"/>
      <c r="I15" s="23" t="s">
        <v>1</v>
      </c>
      <c r="J15" s="44"/>
      <c r="K15" s="44"/>
      <c r="L15" s="61">
        <v>2</v>
      </c>
      <c r="M15" s="61">
        <v>0</v>
      </c>
      <c r="N15" s="61">
        <v>0</v>
      </c>
      <c r="O15" s="61">
        <v>0</v>
      </c>
      <c r="P15" s="24">
        <f t="shared" si="7"/>
        <v>1</v>
      </c>
      <c r="Q15" s="47"/>
    </row>
    <row r="16" spans="1:17" ht="16.5" customHeight="1" x14ac:dyDescent="0.2">
      <c r="B16" s="166"/>
      <c r="C16" s="43" t="s">
        <v>212</v>
      </c>
      <c r="D16" s="93" t="s">
        <v>31</v>
      </c>
      <c r="E16" s="24">
        <f t="shared" si="5"/>
        <v>16</v>
      </c>
      <c r="F16" s="24">
        <f t="shared" si="6"/>
        <v>16</v>
      </c>
      <c r="G16" s="44" t="s">
        <v>1</v>
      </c>
      <c r="H16" s="44"/>
      <c r="I16" s="23" t="s">
        <v>1</v>
      </c>
      <c r="J16" s="44"/>
      <c r="K16" s="44"/>
      <c r="L16" s="61">
        <v>0</v>
      </c>
      <c r="M16" s="61">
        <v>2</v>
      </c>
      <c r="N16" s="61">
        <v>0</v>
      </c>
      <c r="O16" s="61">
        <v>0</v>
      </c>
      <c r="P16" s="24">
        <f t="shared" si="7"/>
        <v>1</v>
      </c>
      <c r="Q16" s="47"/>
    </row>
    <row r="17" spans="2:17" ht="16.5" customHeight="1" x14ac:dyDescent="0.2">
      <c r="B17" s="166"/>
      <c r="C17" s="43" t="s">
        <v>213</v>
      </c>
      <c r="D17" s="93" t="s">
        <v>31</v>
      </c>
      <c r="E17" s="24">
        <f t="shared" si="5"/>
        <v>16</v>
      </c>
      <c r="F17" s="24">
        <f t="shared" si="6"/>
        <v>16</v>
      </c>
      <c r="G17" s="44" t="s">
        <v>1</v>
      </c>
      <c r="H17" s="44"/>
      <c r="I17" s="23" t="s">
        <v>1</v>
      </c>
      <c r="J17" s="44"/>
      <c r="K17" s="44"/>
      <c r="L17" s="61">
        <v>0</v>
      </c>
      <c r="M17" s="61">
        <v>0</v>
      </c>
      <c r="N17" s="61">
        <v>2</v>
      </c>
      <c r="O17" s="61">
        <v>0</v>
      </c>
      <c r="P17" s="24">
        <f t="shared" si="7"/>
        <v>1</v>
      </c>
      <c r="Q17" s="47"/>
    </row>
    <row r="18" spans="2:17" ht="16.5" customHeight="1" x14ac:dyDescent="0.2">
      <c r="B18" s="166"/>
      <c r="C18" s="43" t="s">
        <v>214</v>
      </c>
      <c r="D18" s="93" t="s">
        <v>31</v>
      </c>
      <c r="E18" s="24">
        <f t="shared" si="5"/>
        <v>16</v>
      </c>
      <c r="F18" s="24">
        <f t="shared" si="6"/>
        <v>16</v>
      </c>
      <c r="G18" s="44" t="s">
        <v>1</v>
      </c>
      <c r="H18" s="44"/>
      <c r="I18" s="23" t="s">
        <v>1</v>
      </c>
      <c r="J18" s="44"/>
      <c r="K18" s="44"/>
      <c r="L18" s="61">
        <v>0</v>
      </c>
      <c r="M18" s="61">
        <v>0</v>
      </c>
      <c r="N18" s="61">
        <v>0</v>
      </c>
      <c r="O18" s="61">
        <v>2</v>
      </c>
      <c r="P18" s="24">
        <f t="shared" si="7"/>
        <v>1</v>
      </c>
      <c r="Q18" s="47"/>
    </row>
    <row r="19" spans="2:17" ht="16.5" customHeight="1" x14ac:dyDescent="0.2">
      <c r="B19" s="166"/>
      <c r="C19" s="43" t="s">
        <v>215</v>
      </c>
      <c r="D19" s="94" t="s">
        <v>44</v>
      </c>
      <c r="E19" s="24">
        <f t="shared" si="5"/>
        <v>32</v>
      </c>
      <c r="F19" s="24">
        <f t="shared" si="6"/>
        <v>32</v>
      </c>
      <c r="G19" s="44" t="s">
        <v>1</v>
      </c>
      <c r="H19" s="44"/>
      <c r="I19" s="23" t="s">
        <v>1</v>
      </c>
      <c r="J19" s="44"/>
      <c r="K19" s="44"/>
      <c r="L19" s="61">
        <v>4</v>
      </c>
      <c r="M19" s="61">
        <v>0</v>
      </c>
      <c r="N19" s="61">
        <v>0</v>
      </c>
      <c r="O19" s="61">
        <v>0</v>
      </c>
      <c r="P19" s="24">
        <f t="shared" si="7"/>
        <v>2</v>
      </c>
      <c r="Q19" s="47"/>
    </row>
    <row r="20" spans="2:17" ht="16.5" customHeight="1" x14ac:dyDescent="0.2">
      <c r="B20" s="166"/>
      <c r="C20" s="43" t="s">
        <v>216</v>
      </c>
      <c r="D20" s="94" t="s">
        <v>44</v>
      </c>
      <c r="E20" s="24">
        <f t="shared" si="5"/>
        <v>32</v>
      </c>
      <c r="F20" s="24">
        <f t="shared" si="6"/>
        <v>32</v>
      </c>
      <c r="G20" s="44" t="s">
        <v>1</v>
      </c>
      <c r="H20" s="44"/>
      <c r="I20" s="23" t="s">
        <v>1</v>
      </c>
      <c r="J20" s="44"/>
      <c r="K20" s="44"/>
      <c r="L20" s="61">
        <v>0</v>
      </c>
      <c r="M20" s="61">
        <v>4</v>
      </c>
      <c r="N20" s="61">
        <v>0</v>
      </c>
      <c r="O20" s="61">
        <v>0</v>
      </c>
      <c r="P20" s="24">
        <f t="shared" si="7"/>
        <v>2</v>
      </c>
      <c r="Q20" s="47"/>
    </row>
    <row r="21" spans="2:17" ht="16.5" customHeight="1" x14ac:dyDescent="0.2">
      <c r="B21" s="166"/>
      <c r="C21" s="43" t="s">
        <v>217</v>
      </c>
      <c r="D21" s="94" t="s">
        <v>44</v>
      </c>
      <c r="E21" s="24">
        <f t="shared" si="5"/>
        <v>32</v>
      </c>
      <c r="F21" s="24">
        <f t="shared" si="6"/>
        <v>32</v>
      </c>
      <c r="G21" s="44" t="s">
        <v>1</v>
      </c>
      <c r="H21" s="44"/>
      <c r="I21" s="23" t="s">
        <v>1</v>
      </c>
      <c r="J21" s="44"/>
      <c r="K21" s="44"/>
      <c r="L21" s="61">
        <v>0</v>
      </c>
      <c r="M21" s="61">
        <v>0</v>
      </c>
      <c r="N21" s="61">
        <v>4</v>
      </c>
      <c r="O21" s="61">
        <v>0</v>
      </c>
      <c r="P21" s="24">
        <f t="shared" si="7"/>
        <v>2</v>
      </c>
      <c r="Q21" s="47"/>
    </row>
    <row r="22" spans="2:17" ht="16.5" customHeight="1" x14ac:dyDescent="0.2">
      <c r="B22" s="166"/>
      <c r="C22" s="43" t="s">
        <v>218</v>
      </c>
      <c r="D22" s="94" t="s">
        <v>44</v>
      </c>
      <c r="E22" s="24">
        <f t="shared" si="5"/>
        <v>32</v>
      </c>
      <c r="F22" s="24">
        <f t="shared" si="6"/>
        <v>32</v>
      </c>
      <c r="G22" s="44" t="s">
        <v>1</v>
      </c>
      <c r="H22" s="44"/>
      <c r="I22" s="23" t="s">
        <v>1</v>
      </c>
      <c r="J22" s="44"/>
      <c r="K22" s="44"/>
      <c r="L22" s="61">
        <v>0</v>
      </c>
      <c r="M22" s="61">
        <v>0</v>
      </c>
      <c r="N22" s="61">
        <v>0</v>
      </c>
      <c r="O22" s="61">
        <v>4</v>
      </c>
      <c r="P22" s="24">
        <f t="shared" si="7"/>
        <v>2</v>
      </c>
      <c r="Q22" s="47"/>
    </row>
    <row r="23" spans="2:17" ht="16.5" customHeight="1" x14ac:dyDescent="0.2">
      <c r="B23" s="166"/>
      <c r="C23" s="43" t="s">
        <v>172</v>
      </c>
      <c r="D23" s="93" t="s">
        <v>31</v>
      </c>
      <c r="E23" s="24">
        <f t="shared" si="5"/>
        <v>16</v>
      </c>
      <c r="F23" s="24">
        <f t="shared" si="6"/>
        <v>16</v>
      </c>
      <c r="G23" s="44"/>
      <c r="H23" s="44" t="s">
        <v>1</v>
      </c>
      <c r="I23" s="23" t="s">
        <v>1</v>
      </c>
      <c r="J23" s="44"/>
      <c r="K23" s="44"/>
      <c r="L23" s="61">
        <v>2</v>
      </c>
      <c r="M23" s="61">
        <v>0</v>
      </c>
      <c r="N23" s="61">
        <v>0</v>
      </c>
      <c r="O23" s="61">
        <v>0</v>
      </c>
      <c r="P23" s="24">
        <f t="shared" si="7"/>
        <v>1</v>
      </c>
      <c r="Q23" s="47"/>
    </row>
    <row r="24" spans="2:17" ht="16.5" customHeight="1" x14ac:dyDescent="0.2">
      <c r="B24" s="166"/>
      <c r="C24" s="43" t="s">
        <v>202</v>
      </c>
      <c r="D24" s="93" t="s">
        <v>31</v>
      </c>
      <c r="E24" s="24">
        <f t="shared" si="5"/>
        <v>16</v>
      </c>
      <c r="F24" s="24">
        <f t="shared" si="6"/>
        <v>16</v>
      </c>
      <c r="G24" s="44"/>
      <c r="H24" s="44" t="s">
        <v>1</v>
      </c>
      <c r="I24" s="23" t="s">
        <v>1</v>
      </c>
      <c r="J24" s="44"/>
      <c r="K24" s="44"/>
      <c r="L24" s="61">
        <v>2</v>
      </c>
      <c r="M24" s="61">
        <v>0</v>
      </c>
      <c r="N24" s="61">
        <v>0</v>
      </c>
      <c r="O24" s="61">
        <v>0</v>
      </c>
      <c r="P24" s="24">
        <f t="shared" si="7"/>
        <v>1</v>
      </c>
      <c r="Q24" s="47"/>
    </row>
    <row r="25" spans="2:17" ht="16.5" customHeight="1" x14ac:dyDescent="0.2">
      <c r="B25" s="166"/>
      <c r="C25" s="43" t="s">
        <v>219</v>
      </c>
      <c r="D25" s="93" t="s">
        <v>31</v>
      </c>
      <c r="E25" s="24">
        <f t="shared" si="5"/>
        <v>16</v>
      </c>
      <c r="F25" s="24">
        <f t="shared" si="6"/>
        <v>16</v>
      </c>
      <c r="G25" s="44"/>
      <c r="H25" s="44" t="s">
        <v>1</v>
      </c>
      <c r="I25" s="23" t="s">
        <v>1</v>
      </c>
      <c r="J25" s="44"/>
      <c r="K25" s="44"/>
      <c r="L25" s="61">
        <v>0</v>
      </c>
      <c r="M25" s="61">
        <v>2</v>
      </c>
      <c r="N25" s="61">
        <v>0</v>
      </c>
      <c r="O25" s="61">
        <v>0</v>
      </c>
      <c r="P25" s="24">
        <f t="shared" si="7"/>
        <v>1</v>
      </c>
      <c r="Q25" s="47"/>
    </row>
    <row r="26" spans="2:17" ht="16.5" customHeight="1" x14ac:dyDescent="0.2">
      <c r="B26" s="166"/>
      <c r="C26" s="43" t="s">
        <v>220</v>
      </c>
      <c r="D26" s="93" t="s">
        <v>31</v>
      </c>
      <c r="E26" s="24">
        <f t="shared" si="5"/>
        <v>16</v>
      </c>
      <c r="F26" s="24">
        <f t="shared" si="6"/>
        <v>16</v>
      </c>
      <c r="G26" s="44"/>
      <c r="H26" s="44" t="s">
        <v>1</v>
      </c>
      <c r="I26" s="23" t="s">
        <v>1</v>
      </c>
      <c r="J26" s="44"/>
      <c r="K26" s="44"/>
      <c r="L26" s="61">
        <v>0</v>
      </c>
      <c r="M26" s="61">
        <v>2</v>
      </c>
      <c r="N26" s="61">
        <v>0</v>
      </c>
      <c r="O26" s="61">
        <v>0</v>
      </c>
      <c r="P26" s="24">
        <f t="shared" si="7"/>
        <v>1</v>
      </c>
      <c r="Q26" s="47"/>
    </row>
    <row r="27" spans="2:17" ht="16.5" customHeight="1" x14ac:dyDescent="0.2">
      <c r="B27" s="166"/>
      <c r="C27" s="43" t="s">
        <v>227</v>
      </c>
      <c r="D27" s="93" t="s">
        <v>31</v>
      </c>
      <c r="E27" s="24">
        <f t="shared" si="5"/>
        <v>32</v>
      </c>
      <c r="F27" s="24">
        <f t="shared" si="6"/>
        <v>32</v>
      </c>
      <c r="G27" s="44"/>
      <c r="H27" s="44" t="s">
        <v>1</v>
      </c>
      <c r="I27" s="23" t="s">
        <v>1</v>
      </c>
      <c r="J27" s="44"/>
      <c r="K27" s="44"/>
      <c r="L27" s="61">
        <v>0</v>
      </c>
      <c r="M27" s="61">
        <v>0</v>
      </c>
      <c r="N27" s="61">
        <v>2</v>
      </c>
      <c r="O27" s="61">
        <v>2</v>
      </c>
      <c r="P27" s="24">
        <f t="shared" si="7"/>
        <v>2</v>
      </c>
      <c r="Q27" s="47"/>
    </row>
    <row r="28" spans="2:17" ht="16.5" customHeight="1" x14ac:dyDescent="0.2">
      <c r="B28" s="166"/>
      <c r="C28" s="43" t="s">
        <v>228</v>
      </c>
      <c r="D28" s="93" t="s">
        <v>31</v>
      </c>
      <c r="E28" s="24">
        <f t="shared" si="5"/>
        <v>32</v>
      </c>
      <c r="F28" s="24">
        <f t="shared" si="6"/>
        <v>32</v>
      </c>
      <c r="G28" s="44"/>
      <c r="H28" s="44" t="s">
        <v>1</v>
      </c>
      <c r="I28" s="23" t="s">
        <v>1</v>
      </c>
      <c r="J28" s="44"/>
      <c r="K28" s="44"/>
      <c r="L28" s="61">
        <v>0</v>
      </c>
      <c r="M28" s="61">
        <v>0</v>
      </c>
      <c r="N28" s="61">
        <v>2</v>
      </c>
      <c r="O28" s="61">
        <v>2</v>
      </c>
      <c r="P28" s="24">
        <f t="shared" si="7"/>
        <v>2</v>
      </c>
      <c r="Q28" s="47"/>
    </row>
    <row r="29" spans="2:17" ht="16.5" customHeight="1" x14ac:dyDescent="0.2">
      <c r="B29" s="166"/>
      <c r="C29" s="43" t="s">
        <v>72</v>
      </c>
      <c r="D29" s="93" t="s">
        <v>31</v>
      </c>
      <c r="E29" s="24">
        <f t="shared" si="5"/>
        <v>16</v>
      </c>
      <c r="F29" s="86">
        <f t="shared" ref="F29:F31" si="8">E29*$E$3</f>
        <v>48</v>
      </c>
      <c r="G29" s="44"/>
      <c r="H29" s="44" t="s">
        <v>1</v>
      </c>
      <c r="I29" s="23" t="s">
        <v>1</v>
      </c>
      <c r="J29" s="44"/>
      <c r="K29" s="44"/>
      <c r="L29" s="61">
        <v>0</v>
      </c>
      <c r="M29" s="61">
        <v>2</v>
      </c>
      <c r="N29" s="61">
        <v>0</v>
      </c>
      <c r="O29" s="61">
        <v>0</v>
      </c>
      <c r="P29" s="24">
        <f t="shared" si="7"/>
        <v>1</v>
      </c>
      <c r="Q29" s="47"/>
    </row>
    <row r="30" spans="2:17" ht="16.5" customHeight="1" x14ac:dyDescent="0.2">
      <c r="B30" s="166"/>
      <c r="C30" s="43" t="s">
        <v>73</v>
      </c>
      <c r="D30" s="93" t="s">
        <v>31</v>
      </c>
      <c r="E30" s="24">
        <f t="shared" si="5"/>
        <v>16</v>
      </c>
      <c r="F30" s="86">
        <f t="shared" si="8"/>
        <v>48</v>
      </c>
      <c r="G30" s="44"/>
      <c r="H30" s="44" t="s">
        <v>1</v>
      </c>
      <c r="I30" s="23" t="s">
        <v>1</v>
      </c>
      <c r="J30" s="44"/>
      <c r="K30" s="44"/>
      <c r="L30" s="61">
        <v>0</v>
      </c>
      <c r="M30" s="61">
        <v>0</v>
      </c>
      <c r="N30" s="61">
        <v>2</v>
      </c>
      <c r="O30" s="61">
        <v>0</v>
      </c>
      <c r="P30" s="24">
        <f t="shared" si="7"/>
        <v>1</v>
      </c>
      <c r="Q30" s="47"/>
    </row>
    <row r="31" spans="2:17" ht="16.5" customHeight="1" x14ac:dyDescent="0.2">
      <c r="B31" s="166"/>
      <c r="C31" s="43" t="s">
        <v>74</v>
      </c>
      <c r="D31" s="93" t="s">
        <v>31</v>
      </c>
      <c r="E31" s="24">
        <f t="shared" si="5"/>
        <v>16</v>
      </c>
      <c r="F31" s="86">
        <f t="shared" si="8"/>
        <v>48</v>
      </c>
      <c r="G31" s="44"/>
      <c r="H31" s="44" t="s">
        <v>1</v>
      </c>
      <c r="I31" s="23" t="s">
        <v>1</v>
      </c>
      <c r="J31" s="44"/>
      <c r="K31" s="44"/>
      <c r="L31" s="61">
        <v>0</v>
      </c>
      <c r="M31" s="61">
        <v>0</v>
      </c>
      <c r="N31" s="61">
        <v>0</v>
      </c>
      <c r="O31" s="61">
        <v>2</v>
      </c>
      <c r="P31" s="24">
        <f t="shared" si="7"/>
        <v>1</v>
      </c>
      <c r="Q31" s="47"/>
    </row>
    <row r="32" spans="2:17" ht="16.5" customHeight="1" x14ac:dyDescent="0.2">
      <c r="B32" s="166"/>
      <c r="C32" s="43" t="s">
        <v>221</v>
      </c>
      <c r="D32" s="93" t="s">
        <v>31</v>
      </c>
      <c r="E32" s="24">
        <f t="shared" si="5"/>
        <v>32</v>
      </c>
      <c r="F32" s="24">
        <f t="shared" si="6"/>
        <v>32</v>
      </c>
      <c r="G32" s="44"/>
      <c r="H32" s="44" t="s">
        <v>1</v>
      </c>
      <c r="I32" s="23" t="s">
        <v>1</v>
      </c>
      <c r="J32" s="44"/>
      <c r="K32" s="44"/>
      <c r="L32" s="61">
        <v>4</v>
      </c>
      <c r="M32" s="61">
        <v>0</v>
      </c>
      <c r="N32" s="61">
        <v>0</v>
      </c>
      <c r="O32" s="61">
        <v>0</v>
      </c>
      <c r="P32" s="24">
        <f t="shared" si="7"/>
        <v>2</v>
      </c>
      <c r="Q32" s="47"/>
    </row>
    <row r="33" spans="1:21" ht="16.5" customHeight="1" x14ac:dyDescent="0.2">
      <c r="B33" s="166"/>
      <c r="C33" s="43" t="s">
        <v>222</v>
      </c>
      <c r="D33" s="93" t="s">
        <v>31</v>
      </c>
      <c r="E33" s="24">
        <f t="shared" si="5"/>
        <v>32</v>
      </c>
      <c r="F33" s="24">
        <f t="shared" si="6"/>
        <v>32</v>
      </c>
      <c r="G33" s="44"/>
      <c r="H33" s="44" t="s">
        <v>1</v>
      </c>
      <c r="I33" s="23" t="s">
        <v>1</v>
      </c>
      <c r="J33" s="44"/>
      <c r="K33" s="44"/>
      <c r="L33" s="61">
        <v>0</v>
      </c>
      <c r="M33" s="61">
        <v>4</v>
      </c>
      <c r="N33" s="61">
        <v>0</v>
      </c>
      <c r="O33" s="61">
        <v>0</v>
      </c>
      <c r="P33" s="24">
        <f t="shared" si="7"/>
        <v>2</v>
      </c>
      <c r="Q33" s="47"/>
    </row>
    <row r="34" spans="1:21" ht="16.5" customHeight="1" x14ac:dyDescent="0.2">
      <c r="B34" s="166"/>
      <c r="C34" s="43" t="s">
        <v>223</v>
      </c>
      <c r="D34" s="93" t="s">
        <v>31</v>
      </c>
      <c r="E34" s="24">
        <f t="shared" si="5"/>
        <v>32</v>
      </c>
      <c r="F34" s="24">
        <f t="shared" si="6"/>
        <v>32</v>
      </c>
      <c r="G34" s="44"/>
      <c r="H34" s="44" t="s">
        <v>1</v>
      </c>
      <c r="I34" s="23" t="s">
        <v>1</v>
      </c>
      <c r="J34" s="44"/>
      <c r="K34" s="44"/>
      <c r="L34" s="61">
        <v>0</v>
      </c>
      <c r="M34" s="61">
        <v>0</v>
      </c>
      <c r="N34" s="61">
        <v>4</v>
      </c>
      <c r="O34" s="61">
        <v>0</v>
      </c>
      <c r="P34" s="24">
        <f t="shared" si="7"/>
        <v>2</v>
      </c>
      <c r="Q34" s="47"/>
    </row>
    <row r="35" spans="1:21" ht="16.5" customHeight="1" thickBot="1" x14ac:dyDescent="0.25">
      <c r="B35" s="166"/>
      <c r="C35" s="43" t="s">
        <v>224</v>
      </c>
      <c r="D35" s="93" t="s">
        <v>55</v>
      </c>
      <c r="E35" s="24">
        <f t="shared" ref="E35" si="9">SUM(L35:O35)*$E$1</f>
        <v>32</v>
      </c>
      <c r="F35" s="24">
        <f t="shared" ref="F35" si="10">E35</f>
        <v>32</v>
      </c>
      <c r="G35" s="28"/>
      <c r="H35" s="31" t="s">
        <v>1</v>
      </c>
      <c r="I35" s="31" t="s">
        <v>1</v>
      </c>
      <c r="J35" s="31"/>
      <c r="K35" s="31"/>
      <c r="L35" s="32">
        <v>0</v>
      </c>
      <c r="M35" s="32">
        <v>0</v>
      </c>
      <c r="N35" s="32">
        <v>0</v>
      </c>
      <c r="O35" s="32">
        <v>4</v>
      </c>
      <c r="P35" s="24">
        <f t="shared" si="1"/>
        <v>2</v>
      </c>
      <c r="Q35" s="47"/>
      <c r="R35" s="6" t="s">
        <v>181</v>
      </c>
      <c r="S35" s="6" t="s">
        <v>184</v>
      </c>
      <c r="T35" s="2" t="s">
        <v>180</v>
      </c>
      <c r="U35" s="2" t="s">
        <v>182</v>
      </c>
    </row>
    <row r="36" spans="1:21" ht="16.5" customHeight="1" thickBot="1" x14ac:dyDescent="0.25">
      <c r="B36" s="167"/>
      <c r="C36" s="17" t="s">
        <v>11</v>
      </c>
      <c r="D36" s="4"/>
      <c r="E36" s="5">
        <f>SUM(E7:E35)</f>
        <v>800</v>
      </c>
      <c r="F36" s="5">
        <f>SUM(F7:F35)</f>
        <v>896</v>
      </c>
      <c r="G36" s="97">
        <f>SUMIF(D7:D35,"必須",F7:F35)</f>
        <v>608</v>
      </c>
      <c r="H36" s="106">
        <f>SUMIF(D7:D35,"選必",F7:F35)</f>
        <v>0</v>
      </c>
      <c r="I36" s="99">
        <f>SUMIF(D7:D35,"選択",F7:F35)</f>
        <v>288</v>
      </c>
      <c r="J36" s="4"/>
      <c r="K36" s="4"/>
      <c r="L36" s="5">
        <f>SUM(L7:L35)</f>
        <v>24</v>
      </c>
      <c r="M36" s="5">
        <f>SUM(M7:M35)</f>
        <v>26</v>
      </c>
      <c r="N36" s="5">
        <f>SUM(N7:N35)</f>
        <v>26</v>
      </c>
      <c r="O36" s="5">
        <f>SUM(O7:O35)</f>
        <v>24</v>
      </c>
      <c r="P36" s="5">
        <f>SUM(P7:P35)</f>
        <v>48</v>
      </c>
      <c r="Q36" s="47"/>
      <c r="R36" s="6">
        <f>SUMIF(D7:D35,"必須",P7:P35)</f>
        <v>30</v>
      </c>
      <c r="S36" s="6">
        <f>SUMIF(D7:D35,"選必",P7:P35)</f>
        <v>0</v>
      </c>
      <c r="T36" s="6">
        <f>SUMIF(D7:D35,"選択",P7:P35)</f>
        <v>18</v>
      </c>
      <c r="U36" s="2" t="s">
        <v>187</v>
      </c>
    </row>
    <row r="37" spans="1:21" ht="16.5" customHeight="1" thickBot="1" x14ac:dyDescent="0.25">
      <c r="B37" s="55"/>
      <c r="C37" s="48"/>
      <c r="D37" s="13"/>
      <c r="E37" s="13"/>
      <c r="F37" s="13"/>
      <c r="G37" s="47"/>
      <c r="H37" s="47"/>
      <c r="I37" s="47"/>
      <c r="J37" s="47"/>
      <c r="K37" s="47"/>
      <c r="L37" s="13"/>
      <c r="M37" s="13"/>
      <c r="N37" s="13"/>
      <c r="O37" s="13"/>
      <c r="P37" s="13"/>
      <c r="Q37" s="47"/>
    </row>
    <row r="38" spans="1:21" ht="16.5" customHeight="1" thickBot="1" x14ac:dyDescent="0.25">
      <c r="C38" s="35"/>
      <c r="D38" s="34"/>
      <c r="E38" s="34"/>
      <c r="F38" s="34"/>
      <c r="G38" s="34"/>
      <c r="H38" s="4" t="s">
        <v>12</v>
      </c>
      <c r="I38" s="148" t="s">
        <v>8</v>
      </c>
      <c r="J38" s="149"/>
      <c r="K38" s="150" t="s">
        <v>57</v>
      </c>
      <c r="L38" s="151"/>
      <c r="M38" s="85" t="s">
        <v>58</v>
      </c>
      <c r="N38" s="72"/>
      <c r="O38" s="73"/>
      <c r="P38" s="74"/>
      <c r="Q38" s="36"/>
    </row>
    <row r="39" spans="1:21" ht="16.5" customHeight="1" thickBot="1" x14ac:dyDescent="0.25">
      <c r="B39" s="6"/>
      <c r="C39" s="35"/>
      <c r="D39" s="14"/>
      <c r="E39" s="18"/>
      <c r="F39" s="18"/>
      <c r="G39" s="34"/>
      <c r="H39" s="7" t="s">
        <v>13</v>
      </c>
      <c r="I39" s="37">
        <f>SUMIF(G7:G35,"○",F7:F35)</f>
        <v>496</v>
      </c>
      <c r="J39" s="38">
        <f>I39/M39</f>
        <v>0.5535714285714286</v>
      </c>
      <c r="K39" s="63">
        <f>SUMIF(H7:H35,"○",F7:F35)</f>
        <v>400</v>
      </c>
      <c r="L39" s="64">
        <f>K39/M39</f>
        <v>0.44642857142857145</v>
      </c>
      <c r="M39" s="71">
        <f>F36</f>
        <v>896</v>
      </c>
      <c r="N39" s="75"/>
      <c r="O39" s="76"/>
      <c r="P39" s="77"/>
      <c r="Q39" s="36"/>
    </row>
    <row r="40" spans="1:21" ht="16.5" customHeight="1" thickBot="1" x14ac:dyDescent="0.25">
      <c r="C40" s="35"/>
      <c r="D40" s="14"/>
      <c r="E40" s="18"/>
      <c r="F40" s="18"/>
      <c r="G40" s="34"/>
      <c r="H40" s="4" t="s">
        <v>11</v>
      </c>
      <c r="I40" s="80">
        <f>SUM(I39:I39)</f>
        <v>496</v>
      </c>
      <c r="J40" s="81">
        <f>I40/M40</f>
        <v>0.5535714285714286</v>
      </c>
      <c r="K40" s="82">
        <f>SUM(K39:K39)</f>
        <v>400</v>
      </c>
      <c r="L40" s="83">
        <f>K40/M40</f>
        <v>0.44642857142857145</v>
      </c>
      <c r="M40" s="84">
        <f>SUM(M39:M39)</f>
        <v>896</v>
      </c>
      <c r="N40" s="75"/>
      <c r="O40" s="76"/>
      <c r="P40" s="77"/>
      <c r="Q40" s="36"/>
    </row>
    <row r="41" spans="1:21" ht="16.5" customHeight="1" x14ac:dyDescent="0.2">
      <c r="A41" s="100"/>
      <c r="B41" s="102"/>
      <c r="C41" s="103"/>
      <c r="D41" s="101"/>
      <c r="E41" s="104"/>
      <c r="F41" s="104"/>
      <c r="G41" s="101"/>
      <c r="H41" s="101"/>
      <c r="I41" s="101"/>
      <c r="J41" s="101"/>
      <c r="K41" s="101"/>
      <c r="L41" s="105"/>
      <c r="M41" s="105"/>
      <c r="N41" s="105"/>
      <c r="O41" s="105"/>
      <c r="P41" s="104"/>
      <c r="Q41" s="47"/>
    </row>
    <row r="42" spans="1:21" ht="21" x14ac:dyDescent="0.2">
      <c r="A42" s="1"/>
      <c r="B42" s="1" t="s">
        <v>240</v>
      </c>
      <c r="Q42" s="36"/>
    </row>
    <row r="43" spans="1:21" ht="13.5" thickBot="1" x14ac:dyDescent="0.25">
      <c r="B43" s="3"/>
      <c r="C43" s="1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7"/>
    </row>
    <row r="44" spans="1:21" ht="18" customHeight="1" thickBot="1" x14ac:dyDescent="0.25">
      <c r="B44" s="156" t="s">
        <v>2</v>
      </c>
      <c r="C44" s="170" t="s">
        <v>3</v>
      </c>
      <c r="D44" s="156" t="s">
        <v>4</v>
      </c>
      <c r="E44" s="172" t="s">
        <v>109</v>
      </c>
      <c r="F44" s="172" t="s">
        <v>110</v>
      </c>
      <c r="G44" s="162" t="s">
        <v>5</v>
      </c>
      <c r="H44" s="163"/>
      <c r="I44" s="162" t="s">
        <v>6</v>
      </c>
      <c r="J44" s="163"/>
      <c r="K44" s="158" t="s">
        <v>26</v>
      </c>
      <c r="L44" s="162" t="s">
        <v>7</v>
      </c>
      <c r="M44" s="164"/>
      <c r="N44" s="164"/>
      <c r="O44" s="163"/>
      <c r="P44" s="156" t="s">
        <v>39</v>
      </c>
      <c r="Q44" s="58"/>
    </row>
    <row r="45" spans="1:21" ht="18" customHeight="1" thickBot="1" x14ac:dyDescent="0.25">
      <c r="B45" s="157"/>
      <c r="C45" s="171"/>
      <c r="D45" s="157"/>
      <c r="E45" s="173"/>
      <c r="F45" s="173"/>
      <c r="G45" s="91" t="s">
        <v>8</v>
      </c>
      <c r="H45" s="91" t="s">
        <v>9</v>
      </c>
      <c r="I45" s="60" t="s">
        <v>32</v>
      </c>
      <c r="J45" s="60" t="s">
        <v>33</v>
      </c>
      <c r="K45" s="159"/>
      <c r="L45" s="10" t="s">
        <v>22</v>
      </c>
      <c r="M45" s="10" t="s">
        <v>23</v>
      </c>
      <c r="N45" s="10" t="s">
        <v>24</v>
      </c>
      <c r="O45" s="10" t="s">
        <v>25</v>
      </c>
      <c r="P45" s="157"/>
      <c r="Q45" s="59"/>
    </row>
    <row r="46" spans="1:21" ht="16.5" customHeight="1" x14ac:dyDescent="0.2">
      <c r="B46" s="166" t="s">
        <v>244</v>
      </c>
      <c r="C46" s="19" t="s">
        <v>174</v>
      </c>
      <c r="D46" s="92" t="s">
        <v>30</v>
      </c>
      <c r="E46" s="21">
        <f>SUM(L46:O46)*$E$1</f>
        <v>64</v>
      </c>
      <c r="F46" s="21">
        <f>E46</f>
        <v>64</v>
      </c>
      <c r="G46" s="20" t="s">
        <v>1</v>
      </c>
      <c r="H46" s="20"/>
      <c r="I46" s="20" t="s">
        <v>1</v>
      </c>
      <c r="J46" s="20"/>
      <c r="K46" s="20"/>
      <c r="L46" s="21">
        <v>2</v>
      </c>
      <c r="M46" s="21">
        <v>2</v>
      </c>
      <c r="N46" s="21">
        <v>2</v>
      </c>
      <c r="O46" s="21">
        <v>2</v>
      </c>
      <c r="P46" s="110">
        <f>E46/$E$2/2</f>
        <v>2</v>
      </c>
      <c r="Q46" s="47"/>
    </row>
    <row r="47" spans="1:21" ht="16.5" customHeight="1" x14ac:dyDescent="0.2">
      <c r="B47" s="166"/>
      <c r="C47" s="43" t="s">
        <v>314</v>
      </c>
      <c r="D47" s="93" t="s">
        <v>31</v>
      </c>
      <c r="E47" s="24">
        <f>SUM(L47:O47)*$E$1</f>
        <v>16</v>
      </c>
      <c r="F47" s="24">
        <f t="shared" ref="F47" si="11">E47</f>
        <v>16</v>
      </c>
      <c r="G47" s="44" t="s">
        <v>1</v>
      </c>
      <c r="H47" s="44"/>
      <c r="I47" s="23" t="s">
        <v>1</v>
      </c>
      <c r="J47" s="44"/>
      <c r="K47" s="44"/>
      <c r="L47" s="61">
        <v>2</v>
      </c>
      <c r="M47" s="61">
        <v>0</v>
      </c>
      <c r="N47" s="61">
        <v>0</v>
      </c>
      <c r="O47" s="61">
        <v>0</v>
      </c>
      <c r="P47" s="24">
        <f t="shared" ref="P47:P77" si="12">E47/$E$2</f>
        <v>1</v>
      </c>
      <c r="Q47" s="47"/>
    </row>
    <row r="48" spans="1:21" ht="16.5" customHeight="1" x14ac:dyDescent="0.2">
      <c r="B48" s="166"/>
      <c r="C48" s="43" t="s">
        <v>101</v>
      </c>
      <c r="D48" s="93" t="s">
        <v>31</v>
      </c>
      <c r="E48" s="24">
        <f>SUM(L48:O48)*$E$1</f>
        <v>16</v>
      </c>
      <c r="F48" s="24">
        <f t="shared" ref="F48" si="13">E48</f>
        <v>16</v>
      </c>
      <c r="G48" s="44" t="s">
        <v>1</v>
      </c>
      <c r="H48" s="44"/>
      <c r="I48" s="23" t="s">
        <v>1</v>
      </c>
      <c r="J48" s="44"/>
      <c r="K48" s="44"/>
      <c r="L48" s="61">
        <v>0</v>
      </c>
      <c r="M48" s="61">
        <v>0</v>
      </c>
      <c r="N48" s="61">
        <v>0</v>
      </c>
      <c r="O48" s="61">
        <v>2</v>
      </c>
      <c r="P48" s="24">
        <f t="shared" si="12"/>
        <v>1</v>
      </c>
      <c r="Q48" s="47"/>
    </row>
    <row r="49" spans="2:17" ht="16.5" customHeight="1" x14ac:dyDescent="0.2">
      <c r="B49" s="166"/>
      <c r="C49" s="43" t="s">
        <v>170</v>
      </c>
      <c r="D49" s="94" t="s">
        <v>171</v>
      </c>
      <c r="E49" s="24">
        <f>SUM(L49:O49)*$E$1</f>
        <v>32</v>
      </c>
      <c r="F49" s="24">
        <f t="shared" ref="F49" si="14">E49</f>
        <v>32</v>
      </c>
      <c r="G49" s="44" t="s">
        <v>1</v>
      </c>
      <c r="H49" s="44"/>
      <c r="I49" s="23" t="s">
        <v>1</v>
      </c>
      <c r="J49" s="44"/>
      <c r="K49" s="44"/>
      <c r="L49" s="61">
        <v>0</v>
      </c>
      <c r="M49" s="61">
        <v>2</v>
      </c>
      <c r="N49" s="61">
        <v>2</v>
      </c>
      <c r="O49" s="61">
        <v>0</v>
      </c>
      <c r="P49" s="24">
        <f t="shared" si="12"/>
        <v>2</v>
      </c>
      <c r="Q49" s="47"/>
    </row>
    <row r="50" spans="2:17" ht="16.5" customHeight="1" x14ac:dyDescent="0.2">
      <c r="B50" s="166"/>
      <c r="C50" s="43" t="s">
        <v>207</v>
      </c>
      <c r="D50" s="94" t="s">
        <v>171</v>
      </c>
      <c r="E50" s="24">
        <f>SUM(L50:O50)*$E$1</f>
        <v>32</v>
      </c>
      <c r="F50" s="24">
        <f t="shared" ref="F50:F74" si="15">E50</f>
        <v>32</v>
      </c>
      <c r="G50" s="44" t="s">
        <v>1</v>
      </c>
      <c r="H50" s="44"/>
      <c r="I50" s="23" t="s">
        <v>1</v>
      </c>
      <c r="J50" s="44"/>
      <c r="K50" s="44"/>
      <c r="L50" s="61">
        <v>4</v>
      </c>
      <c r="M50" s="61">
        <v>0</v>
      </c>
      <c r="N50" s="61">
        <v>0</v>
      </c>
      <c r="O50" s="61">
        <v>0</v>
      </c>
      <c r="P50" s="24">
        <f t="shared" si="12"/>
        <v>2</v>
      </c>
      <c r="Q50" s="47"/>
    </row>
    <row r="51" spans="2:17" ht="16.5" customHeight="1" x14ac:dyDescent="0.2">
      <c r="B51" s="166"/>
      <c r="C51" s="43" t="s">
        <v>208</v>
      </c>
      <c r="D51" s="94" t="s">
        <v>171</v>
      </c>
      <c r="E51" s="24">
        <f t="shared" ref="E51:E77" si="16">SUM(L51:O51)*$E$1</f>
        <v>32</v>
      </c>
      <c r="F51" s="24">
        <f t="shared" si="15"/>
        <v>32</v>
      </c>
      <c r="G51" s="44" t="s">
        <v>1</v>
      </c>
      <c r="H51" s="44"/>
      <c r="I51" s="23" t="s">
        <v>1</v>
      </c>
      <c r="J51" s="44"/>
      <c r="K51" s="44"/>
      <c r="L51" s="61">
        <v>0</v>
      </c>
      <c r="M51" s="61">
        <v>4</v>
      </c>
      <c r="N51" s="61">
        <v>0</v>
      </c>
      <c r="O51" s="61">
        <v>0</v>
      </c>
      <c r="P51" s="24">
        <f t="shared" si="12"/>
        <v>2</v>
      </c>
      <c r="Q51" s="47"/>
    </row>
    <row r="52" spans="2:17" ht="16.5" customHeight="1" x14ac:dyDescent="0.2">
      <c r="B52" s="166"/>
      <c r="C52" s="43" t="s">
        <v>209</v>
      </c>
      <c r="D52" s="94" t="s">
        <v>171</v>
      </c>
      <c r="E52" s="24">
        <f t="shared" ref="E52:E68" si="17">SUM(L52:O52)*$E$1</f>
        <v>32</v>
      </c>
      <c r="F52" s="24">
        <f t="shared" ref="F52:F68" si="18">E52</f>
        <v>32</v>
      </c>
      <c r="G52" s="44" t="s">
        <v>1</v>
      </c>
      <c r="H52" s="44"/>
      <c r="I52" s="23" t="s">
        <v>1</v>
      </c>
      <c r="J52" s="44"/>
      <c r="K52" s="44"/>
      <c r="L52" s="61">
        <v>0</v>
      </c>
      <c r="M52" s="61">
        <v>0</v>
      </c>
      <c r="N52" s="61">
        <v>4</v>
      </c>
      <c r="O52" s="61">
        <v>0</v>
      </c>
      <c r="P52" s="24">
        <f t="shared" ref="P52:P68" si="19">E52/$E$2</f>
        <v>2</v>
      </c>
      <c r="Q52" s="47"/>
    </row>
    <row r="53" spans="2:17" ht="16.5" customHeight="1" x14ac:dyDescent="0.2">
      <c r="B53" s="166"/>
      <c r="C53" s="43" t="s">
        <v>210</v>
      </c>
      <c r="D53" s="94" t="s">
        <v>171</v>
      </c>
      <c r="E53" s="24">
        <f t="shared" si="17"/>
        <v>32</v>
      </c>
      <c r="F53" s="24">
        <f t="shared" si="18"/>
        <v>32</v>
      </c>
      <c r="G53" s="44" t="s">
        <v>1</v>
      </c>
      <c r="H53" s="44"/>
      <c r="I53" s="23" t="s">
        <v>1</v>
      </c>
      <c r="J53" s="44"/>
      <c r="K53" s="44"/>
      <c r="L53" s="61">
        <v>0</v>
      </c>
      <c r="M53" s="61">
        <v>0</v>
      </c>
      <c r="N53" s="61">
        <v>0</v>
      </c>
      <c r="O53" s="61">
        <v>4</v>
      </c>
      <c r="P53" s="24">
        <f t="shared" si="19"/>
        <v>2</v>
      </c>
      <c r="Q53" s="47"/>
    </row>
    <row r="54" spans="2:17" ht="16.5" customHeight="1" x14ac:dyDescent="0.2">
      <c r="B54" s="166"/>
      <c r="C54" s="43" t="s">
        <v>211</v>
      </c>
      <c r="D54" s="93" t="s">
        <v>31</v>
      </c>
      <c r="E54" s="24">
        <f t="shared" si="17"/>
        <v>16</v>
      </c>
      <c r="F54" s="24">
        <f t="shared" si="18"/>
        <v>16</v>
      </c>
      <c r="G54" s="44" t="s">
        <v>1</v>
      </c>
      <c r="H54" s="44"/>
      <c r="I54" s="23" t="s">
        <v>1</v>
      </c>
      <c r="J54" s="44"/>
      <c r="K54" s="44"/>
      <c r="L54" s="61">
        <v>2</v>
      </c>
      <c r="M54" s="61">
        <v>0</v>
      </c>
      <c r="N54" s="61">
        <v>0</v>
      </c>
      <c r="O54" s="61">
        <v>0</v>
      </c>
      <c r="P54" s="24">
        <f t="shared" si="19"/>
        <v>1</v>
      </c>
      <c r="Q54" s="47"/>
    </row>
    <row r="55" spans="2:17" ht="16.5" customHeight="1" x14ac:dyDescent="0.2">
      <c r="B55" s="166"/>
      <c r="C55" s="43" t="s">
        <v>212</v>
      </c>
      <c r="D55" s="93" t="s">
        <v>31</v>
      </c>
      <c r="E55" s="24">
        <f t="shared" si="17"/>
        <v>16</v>
      </c>
      <c r="F55" s="24">
        <f t="shared" si="18"/>
        <v>16</v>
      </c>
      <c r="G55" s="44" t="s">
        <v>1</v>
      </c>
      <c r="H55" s="44"/>
      <c r="I55" s="23" t="s">
        <v>1</v>
      </c>
      <c r="J55" s="44"/>
      <c r="K55" s="44"/>
      <c r="L55" s="61">
        <v>0</v>
      </c>
      <c r="M55" s="61">
        <v>2</v>
      </c>
      <c r="N55" s="61">
        <v>0</v>
      </c>
      <c r="O55" s="61">
        <v>0</v>
      </c>
      <c r="P55" s="24">
        <f t="shared" si="19"/>
        <v>1</v>
      </c>
      <c r="Q55" s="47"/>
    </row>
    <row r="56" spans="2:17" ht="16.5" customHeight="1" x14ac:dyDescent="0.2">
      <c r="B56" s="166"/>
      <c r="C56" s="43" t="s">
        <v>213</v>
      </c>
      <c r="D56" s="93" t="s">
        <v>31</v>
      </c>
      <c r="E56" s="24">
        <f t="shared" si="17"/>
        <v>16</v>
      </c>
      <c r="F56" s="24">
        <f t="shared" si="18"/>
        <v>16</v>
      </c>
      <c r="G56" s="44" t="s">
        <v>1</v>
      </c>
      <c r="H56" s="44"/>
      <c r="I56" s="23" t="s">
        <v>1</v>
      </c>
      <c r="J56" s="44"/>
      <c r="K56" s="44"/>
      <c r="L56" s="61">
        <v>0</v>
      </c>
      <c r="M56" s="61">
        <v>0</v>
      </c>
      <c r="N56" s="61">
        <v>2</v>
      </c>
      <c r="O56" s="61">
        <v>0</v>
      </c>
      <c r="P56" s="24">
        <f t="shared" si="19"/>
        <v>1</v>
      </c>
      <c r="Q56" s="47"/>
    </row>
    <row r="57" spans="2:17" ht="16.5" customHeight="1" x14ac:dyDescent="0.2">
      <c r="B57" s="166"/>
      <c r="C57" s="43" t="s">
        <v>214</v>
      </c>
      <c r="D57" s="93" t="s">
        <v>31</v>
      </c>
      <c r="E57" s="24">
        <f t="shared" si="17"/>
        <v>16</v>
      </c>
      <c r="F57" s="24">
        <f t="shared" si="18"/>
        <v>16</v>
      </c>
      <c r="G57" s="44" t="s">
        <v>1</v>
      </c>
      <c r="H57" s="44"/>
      <c r="I57" s="23" t="s">
        <v>1</v>
      </c>
      <c r="J57" s="44"/>
      <c r="K57" s="44"/>
      <c r="L57" s="61">
        <v>0</v>
      </c>
      <c r="M57" s="61">
        <v>0</v>
      </c>
      <c r="N57" s="61">
        <v>0</v>
      </c>
      <c r="O57" s="61">
        <v>2</v>
      </c>
      <c r="P57" s="24">
        <f t="shared" si="19"/>
        <v>1</v>
      </c>
      <c r="Q57" s="47"/>
    </row>
    <row r="58" spans="2:17" ht="16.5" customHeight="1" x14ac:dyDescent="0.2">
      <c r="B58" s="166"/>
      <c r="C58" s="43" t="s">
        <v>215</v>
      </c>
      <c r="D58" s="94" t="s">
        <v>171</v>
      </c>
      <c r="E58" s="24">
        <f t="shared" si="17"/>
        <v>32</v>
      </c>
      <c r="F58" s="24">
        <f t="shared" si="18"/>
        <v>32</v>
      </c>
      <c r="G58" s="44" t="s">
        <v>1</v>
      </c>
      <c r="H58" s="44"/>
      <c r="I58" s="23" t="s">
        <v>1</v>
      </c>
      <c r="J58" s="44"/>
      <c r="K58" s="44"/>
      <c r="L58" s="61">
        <v>4</v>
      </c>
      <c r="M58" s="61">
        <v>0</v>
      </c>
      <c r="N58" s="61">
        <v>0</v>
      </c>
      <c r="O58" s="61">
        <v>0</v>
      </c>
      <c r="P58" s="24">
        <f t="shared" si="19"/>
        <v>2</v>
      </c>
      <c r="Q58" s="47"/>
    </row>
    <row r="59" spans="2:17" ht="16.5" customHeight="1" x14ac:dyDescent="0.2">
      <c r="B59" s="166"/>
      <c r="C59" s="43" t="s">
        <v>216</v>
      </c>
      <c r="D59" s="94" t="s">
        <v>171</v>
      </c>
      <c r="E59" s="24">
        <f t="shared" si="17"/>
        <v>32</v>
      </c>
      <c r="F59" s="24">
        <f t="shared" si="18"/>
        <v>32</v>
      </c>
      <c r="G59" s="44" t="s">
        <v>1</v>
      </c>
      <c r="H59" s="44"/>
      <c r="I59" s="23" t="s">
        <v>1</v>
      </c>
      <c r="J59" s="44"/>
      <c r="K59" s="44"/>
      <c r="L59" s="61">
        <v>0</v>
      </c>
      <c r="M59" s="61">
        <v>4</v>
      </c>
      <c r="N59" s="61">
        <v>0</v>
      </c>
      <c r="O59" s="61">
        <v>0</v>
      </c>
      <c r="P59" s="24">
        <f t="shared" si="19"/>
        <v>2</v>
      </c>
      <c r="Q59" s="47"/>
    </row>
    <row r="60" spans="2:17" ht="16.5" customHeight="1" x14ac:dyDescent="0.2">
      <c r="B60" s="166"/>
      <c r="C60" s="43" t="s">
        <v>217</v>
      </c>
      <c r="D60" s="94" t="s">
        <v>171</v>
      </c>
      <c r="E60" s="24">
        <f t="shared" si="17"/>
        <v>32</v>
      </c>
      <c r="F60" s="24">
        <f t="shared" si="18"/>
        <v>32</v>
      </c>
      <c r="G60" s="44" t="s">
        <v>1</v>
      </c>
      <c r="H60" s="44"/>
      <c r="I60" s="23" t="s">
        <v>1</v>
      </c>
      <c r="J60" s="44"/>
      <c r="K60" s="44"/>
      <c r="L60" s="61">
        <v>0</v>
      </c>
      <c r="M60" s="61">
        <v>0</v>
      </c>
      <c r="N60" s="61">
        <v>4</v>
      </c>
      <c r="O60" s="61">
        <v>0</v>
      </c>
      <c r="P60" s="24">
        <f t="shared" si="19"/>
        <v>2</v>
      </c>
      <c r="Q60" s="47"/>
    </row>
    <row r="61" spans="2:17" ht="16.5" customHeight="1" x14ac:dyDescent="0.2">
      <c r="B61" s="166"/>
      <c r="C61" s="43" t="s">
        <v>218</v>
      </c>
      <c r="D61" s="94" t="s">
        <v>171</v>
      </c>
      <c r="E61" s="24">
        <f t="shared" si="17"/>
        <v>32</v>
      </c>
      <c r="F61" s="24">
        <f t="shared" si="18"/>
        <v>32</v>
      </c>
      <c r="G61" s="44" t="s">
        <v>1</v>
      </c>
      <c r="H61" s="44"/>
      <c r="I61" s="23" t="s">
        <v>1</v>
      </c>
      <c r="J61" s="44"/>
      <c r="K61" s="44"/>
      <c r="L61" s="61">
        <v>0</v>
      </c>
      <c r="M61" s="61">
        <v>0</v>
      </c>
      <c r="N61" s="61">
        <v>0</v>
      </c>
      <c r="O61" s="61">
        <v>4</v>
      </c>
      <c r="P61" s="24">
        <f t="shared" si="19"/>
        <v>2</v>
      </c>
      <c r="Q61" s="47"/>
    </row>
    <row r="62" spans="2:17" ht="16.5" customHeight="1" x14ac:dyDescent="0.2">
      <c r="B62" s="166"/>
      <c r="C62" s="22" t="s">
        <v>226</v>
      </c>
      <c r="D62" s="94" t="s">
        <v>171</v>
      </c>
      <c r="E62" s="24">
        <f t="shared" ref="E62:E64" si="20">SUM(L62:O62)*$E$1</f>
        <v>32</v>
      </c>
      <c r="F62" s="24">
        <f t="shared" ref="F62:F64" si="21">E62</f>
        <v>32</v>
      </c>
      <c r="G62" s="44"/>
      <c r="H62" s="44" t="s">
        <v>1</v>
      </c>
      <c r="I62" s="23" t="s">
        <v>1</v>
      </c>
      <c r="J62" s="44"/>
      <c r="K62" s="44"/>
      <c r="L62" s="61">
        <v>2</v>
      </c>
      <c r="M62" s="61">
        <v>2</v>
      </c>
      <c r="N62" s="61">
        <v>0</v>
      </c>
      <c r="O62" s="61">
        <v>0</v>
      </c>
      <c r="P62" s="24">
        <f t="shared" si="19"/>
        <v>2</v>
      </c>
      <c r="Q62" s="47"/>
    </row>
    <row r="63" spans="2:17" ht="16.5" customHeight="1" x14ac:dyDescent="0.2">
      <c r="B63" s="166"/>
      <c r="C63" s="22" t="s">
        <v>225</v>
      </c>
      <c r="D63" s="94" t="s">
        <v>171</v>
      </c>
      <c r="E63" s="24">
        <f t="shared" si="20"/>
        <v>32</v>
      </c>
      <c r="F63" s="24">
        <f t="shared" si="21"/>
        <v>32</v>
      </c>
      <c r="G63" s="44"/>
      <c r="H63" s="44" t="s">
        <v>1</v>
      </c>
      <c r="I63" s="23" t="s">
        <v>1</v>
      </c>
      <c r="J63" s="44"/>
      <c r="K63" s="44"/>
      <c r="L63" s="61">
        <v>2</v>
      </c>
      <c r="M63" s="61">
        <v>2</v>
      </c>
      <c r="N63" s="61">
        <v>0</v>
      </c>
      <c r="O63" s="61">
        <v>0</v>
      </c>
      <c r="P63" s="24">
        <f t="shared" si="19"/>
        <v>2</v>
      </c>
      <c r="Q63" s="47"/>
    </row>
    <row r="64" spans="2:17" ht="16.5" customHeight="1" x14ac:dyDescent="0.2">
      <c r="B64" s="166"/>
      <c r="C64" s="43" t="s">
        <v>173</v>
      </c>
      <c r="D64" s="94" t="s">
        <v>171</v>
      </c>
      <c r="E64" s="24">
        <f t="shared" si="20"/>
        <v>64</v>
      </c>
      <c r="F64" s="24">
        <f t="shared" si="21"/>
        <v>64</v>
      </c>
      <c r="G64" s="44"/>
      <c r="H64" s="44" t="s">
        <v>1</v>
      </c>
      <c r="I64" s="23" t="s">
        <v>1</v>
      </c>
      <c r="J64" s="44"/>
      <c r="K64" s="44"/>
      <c r="L64" s="61">
        <v>0</v>
      </c>
      <c r="M64" s="61">
        <v>0</v>
      </c>
      <c r="N64" s="61">
        <v>4</v>
      </c>
      <c r="O64" s="61">
        <v>4</v>
      </c>
      <c r="P64" s="24">
        <f t="shared" si="19"/>
        <v>4</v>
      </c>
      <c r="Q64" s="47"/>
    </row>
    <row r="65" spans="2:21" ht="16.5" customHeight="1" x14ac:dyDescent="0.2">
      <c r="B65" s="166"/>
      <c r="C65" s="43" t="s">
        <v>172</v>
      </c>
      <c r="D65" s="93" t="s">
        <v>31</v>
      </c>
      <c r="E65" s="24">
        <f t="shared" si="17"/>
        <v>16</v>
      </c>
      <c r="F65" s="24">
        <f t="shared" si="18"/>
        <v>16</v>
      </c>
      <c r="G65" s="44"/>
      <c r="H65" s="44" t="s">
        <v>1</v>
      </c>
      <c r="I65" s="23" t="s">
        <v>1</v>
      </c>
      <c r="J65" s="44"/>
      <c r="K65" s="44"/>
      <c r="L65" s="61">
        <v>2</v>
      </c>
      <c r="M65" s="61">
        <v>0</v>
      </c>
      <c r="N65" s="61">
        <v>0</v>
      </c>
      <c r="O65" s="61">
        <v>0</v>
      </c>
      <c r="P65" s="24">
        <f t="shared" si="19"/>
        <v>1</v>
      </c>
      <c r="Q65" s="47"/>
    </row>
    <row r="66" spans="2:21" ht="16.5" customHeight="1" x14ac:dyDescent="0.2">
      <c r="B66" s="166"/>
      <c r="C66" s="43" t="s">
        <v>202</v>
      </c>
      <c r="D66" s="93" t="s">
        <v>31</v>
      </c>
      <c r="E66" s="24">
        <f t="shared" si="17"/>
        <v>16</v>
      </c>
      <c r="F66" s="24">
        <f t="shared" si="18"/>
        <v>16</v>
      </c>
      <c r="G66" s="44"/>
      <c r="H66" s="44" t="s">
        <v>1</v>
      </c>
      <c r="I66" s="23" t="s">
        <v>1</v>
      </c>
      <c r="J66" s="44"/>
      <c r="K66" s="44"/>
      <c r="L66" s="61">
        <v>2</v>
      </c>
      <c r="M66" s="61">
        <v>0</v>
      </c>
      <c r="N66" s="61">
        <v>0</v>
      </c>
      <c r="O66" s="61">
        <v>0</v>
      </c>
      <c r="P66" s="24">
        <f t="shared" si="19"/>
        <v>1</v>
      </c>
      <c r="Q66" s="47"/>
    </row>
    <row r="67" spans="2:21" ht="16.5" customHeight="1" x14ac:dyDescent="0.2">
      <c r="B67" s="166"/>
      <c r="C67" s="43" t="s">
        <v>219</v>
      </c>
      <c r="D67" s="93" t="s">
        <v>31</v>
      </c>
      <c r="E67" s="24">
        <f t="shared" si="17"/>
        <v>16</v>
      </c>
      <c r="F67" s="24">
        <f t="shared" si="18"/>
        <v>16</v>
      </c>
      <c r="G67" s="44"/>
      <c r="H67" s="44" t="s">
        <v>1</v>
      </c>
      <c r="I67" s="23" t="s">
        <v>1</v>
      </c>
      <c r="J67" s="44"/>
      <c r="K67" s="44"/>
      <c r="L67" s="61">
        <v>0</v>
      </c>
      <c r="M67" s="61">
        <v>2</v>
      </c>
      <c r="N67" s="61">
        <v>0</v>
      </c>
      <c r="O67" s="61">
        <v>0</v>
      </c>
      <c r="P67" s="24">
        <f t="shared" si="19"/>
        <v>1</v>
      </c>
      <c r="Q67" s="47"/>
    </row>
    <row r="68" spans="2:21" ht="16.5" customHeight="1" x14ac:dyDescent="0.2">
      <c r="B68" s="166"/>
      <c r="C68" s="43" t="s">
        <v>220</v>
      </c>
      <c r="D68" s="93" t="s">
        <v>31</v>
      </c>
      <c r="E68" s="24">
        <f t="shared" si="17"/>
        <v>16</v>
      </c>
      <c r="F68" s="24">
        <f t="shared" si="18"/>
        <v>16</v>
      </c>
      <c r="G68" s="44"/>
      <c r="H68" s="44" t="s">
        <v>1</v>
      </c>
      <c r="I68" s="23" t="s">
        <v>1</v>
      </c>
      <c r="J68" s="44"/>
      <c r="K68" s="44"/>
      <c r="L68" s="61">
        <v>0</v>
      </c>
      <c r="M68" s="61">
        <v>2</v>
      </c>
      <c r="N68" s="61">
        <v>0</v>
      </c>
      <c r="O68" s="61">
        <v>0</v>
      </c>
      <c r="P68" s="24">
        <f t="shared" si="19"/>
        <v>1</v>
      </c>
      <c r="Q68" s="47"/>
    </row>
    <row r="69" spans="2:21" ht="16.5" customHeight="1" x14ac:dyDescent="0.2">
      <c r="B69" s="166"/>
      <c r="C69" s="43" t="s">
        <v>227</v>
      </c>
      <c r="D69" s="93" t="s">
        <v>31</v>
      </c>
      <c r="E69" s="24">
        <f t="shared" si="16"/>
        <v>32</v>
      </c>
      <c r="F69" s="24">
        <f t="shared" si="15"/>
        <v>32</v>
      </c>
      <c r="G69" s="44"/>
      <c r="H69" s="23" t="s">
        <v>1</v>
      </c>
      <c r="I69" s="23" t="s">
        <v>1</v>
      </c>
      <c r="J69" s="44"/>
      <c r="K69" s="44"/>
      <c r="L69" s="61">
        <v>0</v>
      </c>
      <c r="M69" s="61">
        <v>0</v>
      </c>
      <c r="N69" s="61">
        <v>2</v>
      </c>
      <c r="O69" s="61">
        <v>2</v>
      </c>
      <c r="P69" s="24">
        <f t="shared" si="12"/>
        <v>2</v>
      </c>
      <c r="Q69" s="47"/>
    </row>
    <row r="70" spans="2:21" ht="16.5" customHeight="1" x14ac:dyDescent="0.2">
      <c r="B70" s="166"/>
      <c r="C70" s="43" t="s">
        <v>228</v>
      </c>
      <c r="D70" s="93" t="s">
        <v>31</v>
      </c>
      <c r="E70" s="24">
        <f t="shared" si="16"/>
        <v>32</v>
      </c>
      <c r="F70" s="24">
        <f t="shared" si="15"/>
        <v>32</v>
      </c>
      <c r="G70" s="44"/>
      <c r="H70" s="23" t="s">
        <v>1</v>
      </c>
      <c r="I70" s="23" t="s">
        <v>1</v>
      </c>
      <c r="J70" s="44"/>
      <c r="K70" s="44"/>
      <c r="L70" s="61">
        <v>0</v>
      </c>
      <c r="M70" s="61">
        <v>0</v>
      </c>
      <c r="N70" s="61">
        <v>2</v>
      </c>
      <c r="O70" s="61">
        <v>2</v>
      </c>
      <c r="P70" s="24">
        <f t="shared" si="12"/>
        <v>2</v>
      </c>
      <c r="Q70" s="47"/>
    </row>
    <row r="71" spans="2:21" ht="16.5" customHeight="1" x14ac:dyDescent="0.2">
      <c r="B71" s="166"/>
      <c r="C71" s="43" t="s">
        <v>72</v>
      </c>
      <c r="D71" s="93" t="s">
        <v>31</v>
      </c>
      <c r="E71" s="24">
        <f>SUM(L71:O71)*$E$1</f>
        <v>16</v>
      </c>
      <c r="F71" s="86">
        <f>E71*$E$3</f>
        <v>48</v>
      </c>
      <c r="G71" s="23"/>
      <c r="H71" s="23" t="s">
        <v>1</v>
      </c>
      <c r="I71" s="23" t="s">
        <v>1</v>
      </c>
      <c r="J71" s="23"/>
      <c r="K71" s="23"/>
      <c r="L71" s="24">
        <v>0</v>
      </c>
      <c r="M71" s="24">
        <v>2</v>
      </c>
      <c r="N71" s="24">
        <v>0</v>
      </c>
      <c r="O71" s="24">
        <v>0</v>
      </c>
      <c r="P71" s="24">
        <f t="shared" si="12"/>
        <v>1</v>
      </c>
      <c r="Q71" s="47"/>
    </row>
    <row r="72" spans="2:21" ht="16.5" customHeight="1" x14ac:dyDescent="0.2">
      <c r="B72" s="166"/>
      <c r="C72" s="43" t="s">
        <v>73</v>
      </c>
      <c r="D72" s="93" t="s">
        <v>31</v>
      </c>
      <c r="E72" s="24">
        <f t="shared" si="16"/>
        <v>16</v>
      </c>
      <c r="F72" s="86">
        <f>E72*$E$3</f>
        <v>48</v>
      </c>
      <c r="G72" s="23"/>
      <c r="H72" s="23" t="s">
        <v>1</v>
      </c>
      <c r="I72" s="23" t="s">
        <v>1</v>
      </c>
      <c r="J72" s="23"/>
      <c r="K72" s="23"/>
      <c r="L72" s="24">
        <v>0</v>
      </c>
      <c r="M72" s="24">
        <v>0</v>
      </c>
      <c r="N72" s="24">
        <v>2</v>
      </c>
      <c r="O72" s="24">
        <v>0</v>
      </c>
      <c r="P72" s="24">
        <f t="shared" si="12"/>
        <v>1</v>
      </c>
      <c r="Q72" s="47"/>
    </row>
    <row r="73" spans="2:21" ht="16.5" customHeight="1" x14ac:dyDescent="0.2">
      <c r="B73" s="166"/>
      <c r="C73" s="43" t="s">
        <v>74</v>
      </c>
      <c r="D73" s="93" t="s">
        <v>31</v>
      </c>
      <c r="E73" s="24">
        <f t="shared" si="16"/>
        <v>16</v>
      </c>
      <c r="F73" s="86">
        <f>E73*$E$3</f>
        <v>48</v>
      </c>
      <c r="G73" s="23"/>
      <c r="H73" s="23" t="s">
        <v>1</v>
      </c>
      <c r="I73" s="23" t="s">
        <v>1</v>
      </c>
      <c r="J73" s="23"/>
      <c r="K73" s="23"/>
      <c r="L73" s="24">
        <v>0</v>
      </c>
      <c r="M73" s="24">
        <v>0</v>
      </c>
      <c r="N73" s="24">
        <v>0</v>
      </c>
      <c r="O73" s="24">
        <v>2</v>
      </c>
      <c r="P73" s="24">
        <f t="shared" si="12"/>
        <v>1</v>
      </c>
      <c r="Q73" s="47"/>
    </row>
    <row r="74" spans="2:21" ht="16.5" customHeight="1" x14ac:dyDescent="0.2">
      <c r="B74" s="166"/>
      <c r="C74" s="43" t="s">
        <v>221</v>
      </c>
      <c r="D74" s="93" t="s">
        <v>31</v>
      </c>
      <c r="E74" s="24">
        <f t="shared" si="16"/>
        <v>32</v>
      </c>
      <c r="F74" s="24">
        <f t="shared" si="15"/>
        <v>32</v>
      </c>
      <c r="G74" s="23"/>
      <c r="H74" s="25" t="s">
        <v>1</v>
      </c>
      <c r="I74" s="25" t="s">
        <v>1</v>
      </c>
      <c r="J74" s="23"/>
      <c r="K74" s="23"/>
      <c r="L74" s="24">
        <v>4</v>
      </c>
      <c r="M74" s="24">
        <v>0</v>
      </c>
      <c r="N74" s="24">
        <v>0</v>
      </c>
      <c r="O74" s="24">
        <v>0</v>
      </c>
      <c r="P74" s="24">
        <f t="shared" si="12"/>
        <v>2</v>
      </c>
      <c r="Q74" s="47"/>
    </row>
    <row r="75" spans="2:21" ht="16.5" customHeight="1" x14ac:dyDescent="0.2">
      <c r="B75" s="166"/>
      <c r="C75" s="43" t="s">
        <v>222</v>
      </c>
      <c r="D75" s="93" t="s">
        <v>31</v>
      </c>
      <c r="E75" s="24">
        <f>SUM(L75:O75)*$E$1</f>
        <v>32</v>
      </c>
      <c r="F75" s="24">
        <f t="shared" ref="F75:F77" si="22">E75</f>
        <v>32</v>
      </c>
      <c r="G75" s="23"/>
      <c r="H75" s="25" t="s">
        <v>1</v>
      </c>
      <c r="I75" s="25" t="s">
        <v>1</v>
      </c>
      <c r="J75" s="25"/>
      <c r="K75" s="25"/>
      <c r="L75" s="26">
        <v>0</v>
      </c>
      <c r="M75" s="26">
        <v>4</v>
      </c>
      <c r="N75" s="26">
        <v>0</v>
      </c>
      <c r="O75" s="26">
        <v>0</v>
      </c>
      <c r="P75" s="24">
        <f t="shared" si="12"/>
        <v>2</v>
      </c>
      <c r="Q75" s="47"/>
    </row>
    <row r="76" spans="2:21" ht="16.5" customHeight="1" x14ac:dyDescent="0.2">
      <c r="B76" s="166"/>
      <c r="C76" s="43" t="s">
        <v>223</v>
      </c>
      <c r="D76" s="93" t="s">
        <v>31</v>
      </c>
      <c r="E76" s="24">
        <f t="shared" si="16"/>
        <v>32</v>
      </c>
      <c r="F76" s="24">
        <f t="shared" si="22"/>
        <v>32</v>
      </c>
      <c r="G76" s="23"/>
      <c r="H76" s="25" t="s">
        <v>1</v>
      </c>
      <c r="I76" s="25" t="s">
        <v>1</v>
      </c>
      <c r="J76" s="25"/>
      <c r="K76" s="25"/>
      <c r="L76" s="26">
        <v>0</v>
      </c>
      <c r="M76" s="26">
        <v>0</v>
      </c>
      <c r="N76" s="26">
        <v>4</v>
      </c>
      <c r="O76" s="26">
        <v>0</v>
      </c>
      <c r="P76" s="24">
        <f t="shared" si="12"/>
        <v>2</v>
      </c>
      <c r="Q76" s="47"/>
    </row>
    <row r="77" spans="2:21" ht="16.5" customHeight="1" thickBot="1" x14ac:dyDescent="0.25">
      <c r="B77" s="166"/>
      <c r="C77" s="43" t="s">
        <v>224</v>
      </c>
      <c r="D77" s="93" t="s">
        <v>31</v>
      </c>
      <c r="E77" s="24">
        <f t="shared" si="16"/>
        <v>32</v>
      </c>
      <c r="F77" s="24">
        <f t="shared" si="22"/>
        <v>32</v>
      </c>
      <c r="G77" s="28"/>
      <c r="H77" s="31" t="s">
        <v>1</v>
      </c>
      <c r="I77" s="31" t="s">
        <v>1</v>
      </c>
      <c r="J77" s="31"/>
      <c r="K77" s="31"/>
      <c r="L77" s="32">
        <v>0</v>
      </c>
      <c r="M77" s="32">
        <v>0</v>
      </c>
      <c r="N77" s="32">
        <v>0</v>
      </c>
      <c r="O77" s="32">
        <v>4</v>
      </c>
      <c r="P77" s="24">
        <f t="shared" si="12"/>
        <v>2</v>
      </c>
      <c r="Q77" s="47"/>
      <c r="R77" s="6" t="s">
        <v>181</v>
      </c>
      <c r="S77" s="6" t="s">
        <v>184</v>
      </c>
      <c r="T77" s="2" t="s">
        <v>180</v>
      </c>
      <c r="U77" s="2" t="s">
        <v>182</v>
      </c>
    </row>
    <row r="78" spans="2:21" ht="16.5" customHeight="1" thickBot="1" x14ac:dyDescent="0.25">
      <c r="B78" s="167"/>
      <c r="C78" s="17" t="s">
        <v>11</v>
      </c>
      <c r="D78" s="4"/>
      <c r="E78" s="5">
        <f>SUM(E46:E77)</f>
        <v>880</v>
      </c>
      <c r="F78" s="5">
        <f>SUM(F46:F77)</f>
        <v>976</v>
      </c>
      <c r="G78" s="97">
        <f>SUMIF(D46:D77,"必須",F46:F77)</f>
        <v>560</v>
      </c>
      <c r="H78" s="106">
        <f>SUMIF(D46:D77,"選必",F46:F77)</f>
        <v>0</v>
      </c>
      <c r="I78" s="99">
        <f>SUMIF(D46:D77,"選択",F46:F77)</f>
        <v>416</v>
      </c>
      <c r="J78" s="4"/>
      <c r="K78" s="4"/>
      <c r="L78" s="5">
        <f>SUM(L46:L77)</f>
        <v>26</v>
      </c>
      <c r="M78" s="5">
        <f>SUM(M46:M77)</f>
        <v>28</v>
      </c>
      <c r="N78" s="5">
        <f>SUM(N46:N77)</f>
        <v>28</v>
      </c>
      <c r="O78" s="5">
        <f>SUM(O46:O77)</f>
        <v>28</v>
      </c>
      <c r="P78" s="5">
        <f>SUM(P46:P77)</f>
        <v>53</v>
      </c>
      <c r="Q78" s="47"/>
      <c r="R78" s="6">
        <f>SUMIF(D46:D77,"必須",P46:P77)</f>
        <v>27</v>
      </c>
      <c r="S78" s="6">
        <f>SUMIF(D46:D77,"選必",P46:P77)</f>
        <v>0</v>
      </c>
      <c r="T78" s="6">
        <f>SUMIF(D46:D77,"選択",P46:P77)</f>
        <v>26</v>
      </c>
      <c r="U78" s="2" t="s">
        <v>187</v>
      </c>
    </row>
    <row r="79" spans="2:21" ht="16.5" customHeight="1" x14ac:dyDescent="0.2">
      <c r="B79" s="168" t="s">
        <v>245</v>
      </c>
      <c r="C79" s="19" t="s">
        <v>174</v>
      </c>
      <c r="D79" s="92" t="s">
        <v>30</v>
      </c>
      <c r="E79" s="108">
        <f>SUM(L79:O79)*$E$1</f>
        <v>64</v>
      </c>
      <c r="F79" s="108">
        <f>E79</f>
        <v>64</v>
      </c>
      <c r="G79" s="20" t="s">
        <v>1</v>
      </c>
      <c r="H79" s="20"/>
      <c r="I79" s="20" t="s">
        <v>1</v>
      </c>
      <c r="J79" s="20"/>
      <c r="K79" s="20"/>
      <c r="L79" s="21">
        <v>2</v>
      </c>
      <c r="M79" s="21">
        <v>2</v>
      </c>
      <c r="N79" s="21">
        <v>2</v>
      </c>
      <c r="O79" s="21">
        <v>2</v>
      </c>
      <c r="P79" s="110">
        <f>E79/$E$2/2</f>
        <v>2</v>
      </c>
      <c r="Q79" s="47"/>
    </row>
    <row r="80" spans="2:21" ht="16.5" customHeight="1" x14ac:dyDescent="0.2">
      <c r="B80" s="166"/>
      <c r="C80" s="43" t="s">
        <v>204</v>
      </c>
      <c r="D80" s="93" t="s">
        <v>31</v>
      </c>
      <c r="E80" s="24">
        <f>SUM(L80:O80)*$E$1</f>
        <v>64</v>
      </c>
      <c r="F80" s="26">
        <f>E80</f>
        <v>64</v>
      </c>
      <c r="G80" s="44" t="s">
        <v>1</v>
      </c>
      <c r="H80" s="44"/>
      <c r="I80" s="23" t="s">
        <v>1</v>
      </c>
      <c r="J80" s="45"/>
      <c r="K80" s="45"/>
      <c r="L80" s="46">
        <v>2</v>
      </c>
      <c r="M80" s="46">
        <v>2</v>
      </c>
      <c r="N80" s="46">
        <v>2</v>
      </c>
      <c r="O80" s="46">
        <v>2</v>
      </c>
      <c r="P80" s="24">
        <f>E80/$E$2</f>
        <v>4</v>
      </c>
      <c r="Q80" s="47"/>
    </row>
    <row r="81" spans="2:21" ht="16.5" customHeight="1" x14ac:dyDescent="0.2">
      <c r="B81" s="166"/>
      <c r="C81" s="43" t="s">
        <v>229</v>
      </c>
      <c r="D81" s="94" t="s">
        <v>171</v>
      </c>
      <c r="E81" s="26">
        <f>SUM(L81:O81)*$E$1</f>
        <v>32</v>
      </c>
      <c r="F81" s="26">
        <f t="shared" ref="F81:F83" si="23">E81</f>
        <v>32</v>
      </c>
      <c r="G81" s="44" t="s">
        <v>291</v>
      </c>
      <c r="H81" s="44"/>
      <c r="I81" s="23" t="s">
        <v>1</v>
      </c>
      <c r="J81" s="25"/>
      <c r="K81" s="25"/>
      <c r="L81" s="26">
        <v>4</v>
      </c>
      <c r="M81" s="26">
        <v>0</v>
      </c>
      <c r="N81" s="26">
        <v>0</v>
      </c>
      <c r="O81" s="26">
        <v>0</v>
      </c>
      <c r="P81" s="24">
        <f>E81/$E$2</f>
        <v>2</v>
      </c>
      <c r="Q81" s="47"/>
    </row>
    <row r="82" spans="2:21" ht="16.5" customHeight="1" x14ac:dyDescent="0.2">
      <c r="B82" s="166"/>
      <c r="C82" s="43" t="s">
        <v>230</v>
      </c>
      <c r="D82" s="94" t="s">
        <v>171</v>
      </c>
      <c r="E82" s="26">
        <f t="shared" ref="E82:E83" si="24">SUM(L82:O82)*$E$1</f>
        <v>32</v>
      </c>
      <c r="F82" s="26">
        <f t="shared" si="23"/>
        <v>32</v>
      </c>
      <c r="G82" s="44" t="s">
        <v>1</v>
      </c>
      <c r="H82" s="44"/>
      <c r="I82" s="23" t="s">
        <v>1</v>
      </c>
      <c r="J82" s="25"/>
      <c r="K82" s="45"/>
      <c r="L82" s="46">
        <v>0</v>
      </c>
      <c r="M82" s="46">
        <v>4</v>
      </c>
      <c r="N82" s="46">
        <v>0</v>
      </c>
      <c r="O82" s="46">
        <v>0</v>
      </c>
      <c r="P82" s="24">
        <f t="shared" ref="P82:P85" si="25">E82/$E$2</f>
        <v>2</v>
      </c>
      <c r="Q82" s="47"/>
    </row>
    <row r="83" spans="2:21" ht="16.5" customHeight="1" x14ac:dyDescent="0.2">
      <c r="B83" s="166"/>
      <c r="C83" s="43" t="s">
        <v>231</v>
      </c>
      <c r="D83" s="94" t="s">
        <v>171</v>
      </c>
      <c r="E83" s="26">
        <f t="shared" si="24"/>
        <v>32</v>
      </c>
      <c r="F83" s="26">
        <f t="shared" si="23"/>
        <v>32</v>
      </c>
      <c r="G83" s="44" t="s">
        <v>1</v>
      </c>
      <c r="H83" s="44"/>
      <c r="I83" s="23" t="s">
        <v>1</v>
      </c>
      <c r="J83" s="25"/>
      <c r="K83" s="45"/>
      <c r="L83" s="46">
        <v>0</v>
      </c>
      <c r="M83" s="46">
        <v>0</v>
      </c>
      <c r="N83" s="46">
        <v>4</v>
      </c>
      <c r="O83" s="46">
        <v>0</v>
      </c>
      <c r="P83" s="24">
        <f t="shared" si="25"/>
        <v>2</v>
      </c>
      <c r="Q83" s="47"/>
    </row>
    <row r="84" spans="2:21" ht="16.5" customHeight="1" x14ac:dyDescent="0.2">
      <c r="B84" s="166"/>
      <c r="C84" s="22" t="s">
        <v>175</v>
      </c>
      <c r="D84" s="93" t="s">
        <v>31</v>
      </c>
      <c r="E84" s="26">
        <f t="shared" ref="E84" si="26">SUM(L84:O84)*$E$1</f>
        <v>32</v>
      </c>
      <c r="F84" s="26">
        <f t="shared" ref="F84" si="27">E84</f>
        <v>32</v>
      </c>
      <c r="G84" s="44" t="s">
        <v>1</v>
      </c>
      <c r="H84" s="44"/>
      <c r="I84" s="23" t="s">
        <v>1</v>
      </c>
      <c r="J84" s="25"/>
      <c r="K84" s="45"/>
      <c r="L84" s="46">
        <v>2</v>
      </c>
      <c r="M84" s="46">
        <v>2</v>
      </c>
      <c r="N84" s="46">
        <v>0</v>
      </c>
      <c r="O84" s="46">
        <v>0</v>
      </c>
      <c r="P84" s="24">
        <f t="shared" si="25"/>
        <v>2</v>
      </c>
      <c r="Q84" s="47"/>
    </row>
    <row r="85" spans="2:21" ht="16.5" customHeight="1" x14ac:dyDescent="0.2">
      <c r="B85" s="166"/>
      <c r="C85" s="43" t="s">
        <v>153</v>
      </c>
      <c r="D85" s="93" t="s">
        <v>31</v>
      </c>
      <c r="E85" s="26">
        <f t="shared" ref="E85" si="28">SUM(L85:O85)*$E$1</f>
        <v>32</v>
      </c>
      <c r="F85" s="107">
        <f>E85*$E$3</f>
        <v>96</v>
      </c>
      <c r="G85" s="44"/>
      <c r="H85" s="23" t="s">
        <v>1</v>
      </c>
      <c r="I85" s="23" t="s">
        <v>1</v>
      </c>
      <c r="J85" s="25"/>
      <c r="K85" s="45"/>
      <c r="L85" s="61">
        <v>4</v>
      </c>
      <c r="M85" s="61">
        <v>0</v>
      </c>
      <c r="N85" s="61">
        <v>0</v>
      </c>
      <c r="O85" s="61">
        <v>0</v>
      </c>
      <c r="P85" s="24">
        <f t="shared" si="25"/>
        <v>2</v>
      </c>
      <c r="Q85" s="47"/>
    </row>
    <row r="86" spans="2:21" ht="16.5" customHeight="1" x14ac:dyDescent="0.2">
      <c r="B86" s="166"/>
      <c r="C86" s="43" t="s">
        <v>154</v>
      </c>
      <c r="D86" s="93" t="s">
        <v>31</v>
      </c>
      <c r="E86" s="26">
        <f t="shared" ref="E86:E92" si="29">SUM(L86:O86)*$E$1</f>
        <v>32</v>
      </c>
      <c r="F86" s="107">
        <f>E86*$E$3</f>
        <v>96</v>
      </c>
      <c r="G86" s="44"/>
      <c r="H86" s="23" t="s">
        <v>1</v>
      </c>
      <c r="I86" s="23" t="s">
        <v>1</v>
      </c>
      <c r="J86" s="25"/>
      <c r="K86" s="45"/>
      <c r="L86" s="61">
        <v>0</v>
      </c>
      <c r="M86" s="61">
        <v>4</v>
      </c>
      <c r="N86" s="61">
        <v>0</v>
      </c>
      <c r="O86" s="61">
        <v>0</v>
      </c>
      <c r="P86" s="24">
        <f t="shared" ref="P86:P89" si="30">E86/$E$2</f>
        <v>2</v>
      </c>
      <c r="Q86" s="47"/>
    </row>
    <row r="87" spans="2:21" ht="16.5" customHeight="1" x14ac:dyDescent="0.2">
      <c r="B87" s="166"/>
      <c r="C87" s="43" t="s">
        <v>155</v>
      </c>
      <c r="D87" s="93" t="s">
        <v>31</v>
      </c>
      <c r="E87" s="26">
        <f t="shared" si="29"/>
        <v>32</v>
      </c>
      <c r="F87" s="107">
        <f>E87*$E$3</f>
        <v>96</v>
      </c>
      <c r="G87" s="44"/>
      <c r="H87" s="23" t="s">
        <v>1</v>
      </c>
      <c r="I87" s="23" t="s">
        <v>1</v>
      </c>
      <c r="J87" s="25"/>
      <c r="K87" s="45"/>
      <c r="L87" s="61">
        <v>0</v>
      </c>
      <c r="M87" s="61">
        <v>0</v>
      </c>
      <c r="N87" s="61">
        <v>4</v>
      </c>
      <c r="O87" s="61">
        <v>0</v>
      </c>
      <c r="P87" s="24">
        <f t="shared" si="30"/>
        <v>2</v>
      </c>
      <c r="Q87" s="47"/>
    </row>
    <row r="88" spans="2:21" ht="16.5" customHeight="1" x14ac:dyDescent="0.2">
      <c r="B88" s="166"/>
      <c r="C88" s="43" t="s">
        <v>40</v>
      </c>
      <c r="D88" s="94" t="s">
        <v>171</v>
      </c>
      <c r="E88" s="26">
        <f t="shared" si="29"/>
        <v>32</v>
      </c>
      <c r="F88" s="107">
        <f>E88*$E$3</f>
        <v>96</v>
      </c>
      <c r="G88" s="44"/>
      <c r="H88" s="23" t="s">
        <v>1</v>
      </c>
      <c r="I88" s="23" t="s">
        <v>1</v>
      </c>
      <c r="J88" s="25"/>
      <c r="K88" s="45"/>
      <c r="L88" s="61">
        <v>0</v>
      </c>
      <c r="M88" s="61">
        <v>0</v>
      </c>
      <c r="N88" s="61">
        <v>0</v>
      </c>
      <c r="O88" s="61">
        <v>4</v>
      </c>
      <c r="P88" s="24">
        <f t="shared" si="30"/>
        <v>2</v>
      </c>
      <c r="Q88" s="47"/>
    </row>
    <row r="89" spans="2:21" ht="16.5" customHeight="1" x14ac:dyDescent="0.2">
      <c r="B89" s="166"/>
      <c r="C89" s="22" t="s">
        <v>176</v>
      </c>
      <c r="D89" s="93" t="s">
        <v>31</v>
      </c>
      <c r="E89" s="26">
        <f t="shared" ref="E89" si="31">SUM(L89:O89)*$E$1</f>
        <v>32</v>
      </c>
      <c r="F89" s="26">
        <f t="shared" ref="F89" si="32">E89</f>
        <v>32</v>
      </c>
      <c r="G89" s="45"/>
      <c r="H89" s="23" t="s">
        <v>1</v>
      </c>
      <c r="I89" s="23" t="s">
        <v>1</v>
      </c>
      <c r="J89" s="25"/>
      <c r="K89" s="45"/>
      <c r="L89" s="46">
        <v>2</v>
      </c>
      <c r="M89" s="46">
        <v>2</v>
      </c>
      <c r="N89" s="46">
        <v>0</v>
      </c>
      <c r="O89" s="46">
        <v>0</v>
      </c>
      <c r="P89" s="24">
        <f t="shared" si="30"/>
        <v>2</v>
      </c>
      <c r="Q89" s="47"/>
    </row>
    <row r="90" spans="2:21" ht="16.5" customHeight="1" x14ac:dyDescent="0.2">
      <c r="B90" s="166"/>
      <c r="C90" s="22" t="s">
        <v>178</v>
      </c>
      <c r="D90" s="134" t="s">
        <v>177</v>
      </c>
      <c r="E90" s="136">
        <f t="shared" ref="E90" si="33">SUM(L90:O90)*$E$1</f>
        <v>128</v>
      </c>
      <c r="F90" s="136">
        <f t="shared" ref="F90" si="34">E90</f>
        <v>128</v>
      </c>
      <c r="G90" s="139"/>
      <c r="H90" s="139" t="s">
        <v>1</v>
      </c>
      <c r="I90" s="139" t="s">
        <v>1</v>
      </c>
      <c r="J90" s="139"/>
      <c r="K90" s="139"/>
      <c r="L90" s="136">
        <v>8</v>
      </c>
      <c r="M90" s="136">
        <v>8</v>
      </c>
      <c r="N90" s="136">
        <v>0</v>
      </c>
      <c r="O90" s="136">
        <v>0</v>
      </c>
      <c r="P90" s="177">
        <f>E90/$E$2/2</f>
        <v>4</v>
      </c>
      <c r="Q90" s="47"/>
    </row>
    <row r="91" spans="2:21" ht="16.5" customHeight="1" x14ac:dyDescent="0.2">
      <c r="B91" s="166"/>
      <c r="C91" s="22" t="s">
        <v>179</v>
      </c>
      <c r="D91" s="135"/>
      <c r="E91" s="138"/>
      <c r="F91" s="138"/>
      <c r="G91" s="140"/>
      <c r="H91" s="140"/>
      <c r="I91" s="140"/>
      <c r="J91" s="140"/>
      <c r="K91" s="140"/>
      <c r="L91" s="138"/>
      <c r="M91" s="138"/>
      <c r="N91" s="138"/>
      <c r="O91" s="138"/>
      <c r="P91" s="178"/>
      <c r="Q91" s="47"/>
    </row>
    <row r="92" spans="2:21" ht="16.5" customHeight="1" x14ac:dyDescent="0.2">
      <c r="B92" s="166"/>
      <c r="C92" s="22" t="s">
        <v>157</v>
      </c>
      <c r="D92" s="134" t="s">
        <v>46</v>
      </c>
      <c r="E92" s="136">
        <f t="shared" si="29"/>
        <v>192</v>
      </c>
      <c r="F92" s="136">
        <f t="shared" ref="F92" si="35">E92</f>
        <v>192</v>
      </c>
      <c r="G92" s="139"/>
      <c r="H92" s="139" t="s">
        <v>1</v>
      </c>
      <c r="I92" s="139" t="s">
        <v>1</v>
      </c>
      <c r="J92" s="139"/>
      <c r="K92" s="139"/>
      <c r="L92" s="136">
        <v>0</v>
      </c>
      <c r="M92" s="136">
        <v>0</v>
      </c>
      <c r="N92" s="136">
        <v>12</v>
      </c>
      <c r="O92" s="136">
        <v>12</v>
      </c>
      <c r="P92" s="177">
        <f>E92/$E$2/2</f>
        <v>6</v>
      </c>
      <c r="Q92" s="47"/>
    </row>
    <row r="93" spans="2:21" ht="16.5" customHeight="1" thickBot="1" x14ac:dyDescent="0.25">
      <c r="B93" s="166"/>
      <c r="C93" s="22" t="s">
        <v>158</v>
      </c>
      <c r="D93" s="143"/>
      <c r="E93" s="169"/>
      <c r="F93" s="169"/>
      <c r="G93" s="143"/>
      <c r="H93" s="143"/>
      <c r="I93" s="143"/>
      <c r="J93" s="143"/>
      <c r="K93" s="143"/>
      <c r="L93" s="169"/>
      <c r="M93" s="169"/>
      <c r="N93" s="169"/>
      <c r="O93" s="169"/>
      <c r="P93" s="179"/>
      <c r="Q93" s="47"/>
      <c r="R93" s="6" t="s">
        <v>181</v>
      </c>
      <c r="S93" s="6" t="s">
        <v>184</v>
      </c>
      <c r="T93" s="2" t="s">
        <v>180</v>
      </c>
      <c r="U93" s="2" t="s">
        <v>182</v>
      </c>
    </row>
    <row r="94" spans="2:21" ht="16.5" customHeight="1" thickBot="1" x14ac:dyDescent="0.25">
      <c r="B94" s="167"/>
      <c r="C94" s="17" t="s">
        <v>11</v>
      </c>
      <c r="D94" s="4"/>
      <c r="E94" s="11">
        <f>SUM(E79:E93)</f>
        <v>736</v>
      </c>
      <c r="F94" s="11">
        <f>SUM(F79:F93)</f>
        <v>992</v>
      </c>
      <c r="G94" s="97">
        <f>SUMIF(D79:D93,"必須",F79:F93)</f>
        <v>480</v>
      </c>
      <c r="H94" s="106">
        <f>SUMIF(D79:D93,"選必",F79:F93)</f>
        <v>320</v>
      </c>
      <c r="I94" s="99">
        <f>SUMIF(D79:D93,"選択",F79:F93)</f>
        <v>192</v>
      </c>
      <c r="J94" s="12"/>
      <c r="K94" s="12"/>
      <c r="L94" s="11">
        <f>SUM(L79:L93)</f>
        <v>24</v>
      </c>
      <c r="M94" s="11">
        <f>SUM(M79:M93)</f>
        <v>24</v>
      </c>
      <c r="N94" s="11">
        <f>SUM(N79:N93)</f>
        <v>24</v>
      </c>
      <c r="O94" s="11">
        <f>SUM(O79:O93)</f>
        <v>20</v>
      </c>
      <c r="P94" s="11">
        <f>SUM(P79:P93)</f>
        <v>34</v>
      </c>
      <c r="Q94" s="47"/>
      <c r="R94" s="6">
        <f>SUMIF(D79:D93,"必須",P79:P93)</f>
        <v>16</v>
      </c>
      <c r="S94" s="6">
        <f>SUMIF(D79:D93,"選必",P79:P93)</f>
        <v>10</v>
      </c>
      <c r="T94" s="6">
        <f>SUMIF(D79:D93,"選択",P79:P93)</f>
        <v>8</v>
      </c>
      <c r="U94" s="2" t="s">
        <v>183</v>
      </c>
    </row>
    <row r="95" spans="2:21" ht="16.5" customHeight="1" thickBot="1" x14ac:dyDescent="0.25">
      <c r="B95" s="55"/>
      <c r="C95" s="48"/>
      <c r="D95" s="13"/>
      <c r="E95" s="13"/>
      <c r="F95" s="13"/>
      <c r="G95" s="47"/>
      <c r="H95" s="47"/>
      <c r="I95" s="47"/>
      <c r="J95" s="47"/>
      <c r="K95" s="47"/>
      <c r="L95" s="13"/>
      <c r="M95" s="13"/>
      <c r="N95" s="13"/>
      <c r="O95" s="13"/>
      <c r="P95" s="13"/>
      <c r="Q95" s="47"/>
    </row>
    <row r="96" spans="2:21" ht="16.5" customHeight="1" thickBot="1" x14ac:dyDescent="0.25">
      <c r="C96" s="35"/>
      <c r="D96" s="34"/>
      <c r="E96" s="34"/>
      <c r="F96" s="34"/>
      <c r="G96" s="34"/>
      <c r="H96" s="4" t="s">
        <v>12</v>
      </c>
      <c r="I96" s="148" t="s">
        <v>8</v>
      </c>
      <c r="J96" s="149"/>
      <c r="K96" s="150" t="s">
        <v>57</v>
      </c>
      <c r="L96" s="151"/>
      <c r="M96" s="85" t="s">
        <v>58</v>
      </c>
      <c r="N96" s="72"/>
      <c r="O96" s="73"/>
      <c r="P96" s="74"/>
      <c r="Q96" s="36"/>
    </row>
    <row r="97" spans="1:17" ht="16.5" customHeight="1" x14ac:dyDescent="0.2">
      <c r="B97" s="6"/>
      <c r="C97" s="35"/>
      <c r="D97" s="14"/>
      <c r="E97" s="18"/>
      <c r="F97" s="18"/>
      <c r="G97" s="34"/>
      <c r="H97" s="7" t="s">
        <v>13</v>
      </c>
      <c r="I97" s="37">
        <f>SUMIF(G46:G77,"○",F46:F77)</f>
        <v>448</v>
      </c>
      <c r="J97" s="38">
        <f>I97/M97</f>
        <v>0.45901639344262296</v>
      </c>
      <c r="K97" s="63">
        <f>SUMIF(H46:H77,"○",F46:F77)</f>
        <v>528</v>
      </c>
      <c r="L97" s="64">
        <f>K97/M97</f>
        <v>0.54098360655737709</v>
      </c>
      <c r="M97" s="71">
        <f>F78</f>
        <v>976</v>
      </c>
      <c r="N97" s="75"/>
      <c r="O97" s="76"/>
      <c r="P97" s="77"/>
      <c r="Q97" s="36"/>
    </row>
    <row r="98" spans="1:17" ht="16.5" customHeight="1" x14ac:dyDescent="0.2">
      <c r="C98" s="35"/>
      <c r="D98" s="14"/>
      <c r="E98" s="18"/>
      <c r="F98" s="18"/>
      <c r="G98" s="34"/>
      <c r="H98" s="8" t="s">
        <v>14</v>
      </c>
      <c r="I98" s="39">
        <f>SUMIF(G79:G93,"○",F79:F93)</f>
        <v>256</v>
      </c>
      <c r="J98" s="40">
        <f>I98/M98</f>
        <v>0.25806451612903225</v>
      </c>
      <c r="K98" s="65">
        <f>SUMIF(H79:H93,"○",F79:F93)</f>
        <v>736</v>
      </c>
      <c r="L98" s="66">
        <f>K98/M98</f>
        <v>0.74193548387096775</v>
      </c>
      <c r="M98" s="39">
        <f>F94</f>
        <v>992</v>
      </c>
      <c r="N98" s="75"/>
      <c r="O98" s="76"/>
      <c r="P98" s="77"/>
      <c r="Q98" s="36"/>
    </row>
    <row r="99" spans="1:17" ht="16.5" customHeight="1" thickBot="1" x14ac:dyDescent="0.25">
      <c r="C99" s="35"/>
      <c r="D99" s="14"/>
      <c r="E99" s="18"/>
      <c r="F99" s="18"/>
      <c r="G99" s="34"/>
      <c r="H99" s="52" t="s">
        <v>11</v>
      </c>
      <c r="I99" s="53">
        <f>SUM(I97:I98)</f>
        <v>704</v>
      </c>
      <c r="J99" s="54">
        <f>I99/M99</f>
        <v>0.35772357723577236</v>
      </c>
      <c r="K99" s="69">
        <f>SUM(K97:K98)</f>
        <v>1264</v>
      </c>
      <c r="L99" s="70">
        <f>K99/M99</f>
        <v>0.64227642276422769</v>
      </c>
      <c r="M99" s="53">
        <f>SUM(M97:M98)</f>
        <v>1968</v>
      </c>
      <c r="N99" s="75"/>
      <c r="O99" s="76"/>
      <c r="P99" s="77"/>
      <c r="Q99" s="36"/>
    </row>
    <row r="100" spans="1:17" ht="16.5" customHeight="1" x14ac:dyDescent="0.2">
      <c r="Q100" s="36"/>
    </row>
    <row r="101" spans="1:17" ht="21" x14ac:dyDescent="0.2">
      <c r="A101" s="1"/>
      <c r="B101" s="1" t="s">
        <v>238</v>
      </c>
      <c r="Q101" s="36"/>
    </row>
    <row r="102" spans="1:17" ht="13.5" thickBot="1" x14ac:dyDescent="0.25">
      <c r="B102" s="3"/>
      <c r="C102" s="1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57"/>
    </row>
    <row r="103" spans="1:17" ht="18" customHeight="1" thickBot="1" x14ac:dyDescent="0.25">
      <c r="B103" s="156" t="s">
        <v>2</v>
      </c>
      <c r="C103" s="170" t="s">
        <v>3</v>
      </c>
      <c r="D103" s="156" t="s">
        <v>4</v>
      </c>
      <c r="E103" s="172" t="s">
        <v>109</v>
      </c>
      <c r="F103" s="172" t="s">
        <v>110</v>
      </c>
      <c r="G103" s="162" t="s">
        <v>5</v>
      </c>
      <c r="H103" s="163"/>
      <c r="I103" s="162" t="s">
        <v>6</v>
      </c>
      <c r="J103" s="163"/>
      <c r="K103" s="158" t="s">
        <v>26</v>
      </c>
      <c r="L103" s="162" t="s">
        <v>7</v>
      </c>
      <c r="M103" s="164"/>
      <c r="N103" s="164"/>
      <c r="O103" s="163"/>
      <c r="P103" s="156" t="s">
        <v>39</v>
      </c>
      <c r="Q103" s="58"/>
    </row>
    <row r="104" spans="1:17" ht="18" customHeight="1" thickBot="1" x14ac:dyDescent="0.25">
      <c r="B104" s="157"/>
      <c r="C104" s="171"/>
      <c r="D104" s="157"/>
      <c r="E104" s="173"/>
      <c r="F104" s="173"/>
      <c r="G104" s="91" t="s">
        <v>8</v>
      </c>
      <c r="H104" s="91" t="s">
        <v>9</v>
      </c>
      <c r="I104" s="60" t="s">
        <v>32</v>
      </c>
      <c r="J104" s="60" t="s">
        <v>33</v>
      </c>
      <c r="K104" s="159"/>
      <c r="L104" s="10" t="s">
        <v>22</v>
      </c>
      <c r="M104" s="10" t="s">
        <v>23</v>
      </c>
      <c r="N104" s="10" t="s">
        <v>24</v>
      </c>
      <c r="O104" s="10" t="s">
        <v>25</v>
      </c>
      <c r="P104" s="157"/>
      <c r="Q104" s="59"/>
    </row>
    <row r="105" spans="1:17" ht="16.5" customHeight="1" x14ac:dyDescent="0.2">
      <c r="B105" s="166" t="s">
        <v>246</v>
      </c>
      <c r="C105" s="19" t="s">
        <v>174</v>
      </c>
      <c r="D105" s="92" t="s">
        <v>30</v>
      </c>
      <c r="E105" s="21">
        <f>SUM(L105:O105)*$E$1</f>
        <v>64</v>
      </c>
      <c r="F105" s="21">
        <f>E105</f>
        <v>64</v>
      </c>
      <c r="G105" s="20" t="s">
        <v>1</v>
      </c>
      <c r="H105" s="20"/>
      <c r="I105" s="20" t="s">
        <v>1</v>
      </c>
      <c r="J105" s="20"/>
      <c r="K105" s="20"/>
      <c r="L105" s="21">
        <v>2</v>
      </c>
      <c r="M105" s="21">
        <v>2</v>
      </c>
      <c r="N105" s="21">
        <v>2</v>
      </c>
      <c r="O105" s="21">
        <v>2</v>
      </c>
      <c r="P105" s="110">
        <f>E105/$E$2/2</f>
        <v>2</v>
      </c>
      <c r="Q105" s="47"/>
    </row>
    <row r="106" spans="1:17" ht="16.5" customHeight="1" x14ac:dyDescent="0.2">
      <c r="B106" s="166"/>
      <c r="C106" s="43" t="s">
        <v>314</v>
      </c>
      <c r="D106" s="93" t="s">
        <v>31</v>
      </c>
      <c r="E106" s="24">
        <f>SUM(L106:O106)*$E$1</f>
        <v>16</v>
      </c>
      <c r="F106" s="24">
        <f t="shared" ref="F106" si="36">E106</f>
        <v>16</v>
      </c>
      <c r="G106" s="44" t="s">
        <v>1</v>
      </c>
      <c r="H106" s="44"/>
      <c r="I106" s="23" t="s">
        <v>1</v>
      </c>
      <c r="J106" s="44"/>
      <c r="K106" s="44"/>
      <c r="L106" s="61">
        <v>2</v>
      </c>
      <c r="M106" s="61">
        <v>0</v>
      </c>
      <c r="N106" s="61">
        <v>0</v>
      </c>
      <c r="O106" s="61">
        <v>0</v>
      </c>
      <c r="P106" s="24">
        <f t="shared" ref="P106:P110" si="37">E106/$E$2</f>
        <v>1</v>
      </c>
      <c r="Q106" s="47"/>
    </row>
    <row r="107" spans="1:17" ht="16.5" customHeight="1" x14ac:dyDescent="0.2">
      <c r="B107" s="166"/>
      <c r="C107" s="43" t="s">
        <v>211</v>
      </c>
      <c r="D107" s="93" t="s">
        <v>31</v>
      </c>
      <c r="E107" s="24">
        <f>SUM(L107:O107)*$E$1</f>
        <v>16</v>
      </c>
      <c r="F107" s="24">
        <f t="shared" ref="F107" si="38">E107</f>
        <v>16</v>
      </c>
      <c r="G107" s="44" t="s">
        <v>1</v>
      </c>
      <c r="H107" s="44"/>
      <c r="I107" s="23" t="s">
        <v>1</v>
      </c>
      <c r="J107" s="44"/>
      <c r="K107" s="44"/>
      <c r="L107" s="61">
        <v>2</v>
      </c>
      <c r="M107" s="61">
        <v>0</v>
      </c>
      <c r="N107" s="61">
        <v>0</v>
      </c>
      <c r="O107" s="61">
        <v>0</v>
      </c>
      <c r="P107" s="24">
        <f t="shared" si="37"/>
        <v>1</v>
      </c>
      <c r="Q107" s="47"/>
    </row>
    <row r="108" spans="1:17" ht="16.5" customHeight="1" x14ac:dyDescent="0.2">
      <c r="B108" s="166"/>
      <c r="C108" s="43" t="s">
        <v>212</v>
      </c>
      <c r="D108" s="93" t="s">
        <v>31</v>
      </c>
      <c r="E108" s="24">
        <f>SUM(L108:O108)*$E$1</f>
        <v>16</v>
      </c>
      <c r="F108" s="24">
        <f t="shared" ref="F108:F110" si="39">E108</f>
        <v>16</v>
      </c>
      <c r="G108" s="44" t="s">
        <v>1</v>
      </c>
      <c r="H108" s="44"/>
      <c r="I108" s="23" t="s">
        <v>1</v>
      </c>
      <c r="J108" s="44"/>
      <c r="K108" s="44"/>
      <c r="L108" s="61">
        <v>0</v>
      </c>
      <c r="M108" s="61">
        <v>2</v>
      </c>
      <c r="N108" s="61">
        <v>0</v>
      </c>
      <c r="O108" s="61">
        <v>0</v>
      </c>
      <c r="P108" s="24">
        <f t="shared" si="37"/>
        <v>1</v>
      </c>
      <c r="Q108" s="47"/>
    </row>
    <row r="109" spans="1:17" ht="16.5" customHeight="1" x14ac:dyDescent="0.2">
      <c r="B109" s="166"/>
      <c r="C109" s="43" t="s">
        <v>213</v>
      </c>
      <c r="D109" s="93" t="s">
        <v>31</v>
      </c>
      <c r="E109" s="24">
        <f t="shared" ref="E109:E110" si="40">SUM(L109:O109)*$E$1</f>
        <v>16</v>
      </c>
      <c r="F109" s="24">
        <f t="shared" si="39"/>
        <v>16</v>
      </c>
      <c r="G109" s="44" t="s">
        <v>1</v>
      </c>
      <c r="H109" s="44"/>
      <c r="I109" s="23" t="s">
        <v>1</v>
      </c>
      <c r="J109" s="44"/>
      <c r="K109" s="44"/>
      <c r="L109" s="61">
        <v>0</v>
      </c>
      <c r="M109" s="61">
        <v>0</v>
      </c>
      <c r="N109" s="61">
        <v>2</v>
      </c>
      <c r="O109" s="61">
        <v>0</v>
      </c>
      <c r="P109" s="24">
        <f t="shared" si="37"/>
        <v>1</v>
      </c>
      <c r="Q109" s="47"/>
    </row>
    <row r="110" spans="1:17" ht="16.5" customHeight="1" x14ac:dyDescent="0.2">
      <c r="B110" s="166"/>
      <c r="C110" s="43" t="s">
        <v>214</v>
      </c>
      <c r="D110" s="93" t="s">
        <v>31</v>
      </c>
      <c r="E110" s="24">
        <f t="shared" si="40"/>
        <v>16</v>
      </c>
      <c r="F110" s="24">
        <f t="shared" si="39"/>
        <v>16</v>
      </c>
      <c r="G110" s="44" t="s">
        <v>150</v>
      </c>
      <c r="H110" s="44"/>
      <c r="I110" s="23" t="s">
        <v>1</v>
      </c>
      <c r="J110" s="44"/>
      <c r="K110" s="44"/>
      <c r="L110" s="61">
        <v>0</v>
      </c>
      <c r="M110" s="61">
        <v>0</v>
      </c>
      <c r="N110" s="61">
        <v>0</v>
      </c>
      <c r="O110" s="61">
        <v>2</v>
      </c>
      <c r="P110" s="24">
        <f t="shared" si="37"/>
        <v>1</v>
      </c>
      <c r="Q110" s="47"/>
    </row>
    <row r="111" spans="1:17" ht="16.5" customHeight="1" x14ac:dyDescent="0.2">
      <c r="B111" s="166"/>
      <c r="C111" s="43" t="s">
        <v>152</v>
      </c>
      <c r="D111" s="93" t="s">
        <v>31</v>
      </c>
      <c r="E111" s="24">
        <f t="shared" ref="E111:E126" si="41">SUM(L111:O111)*$E$1</f>
        <v>64</v>
      </c>
      <c r="F111" s="24">
        <f t="shared" ref="F111:F126" si="42">E111</f>
        <v>64</v>
      </c>
      <c r="G111" s="44" t="s">
        <v>0</v>
      </c>
      <c r="H111" s="44"/>
      <c r="I111" s="23" t="s">
        <v>0</v>
      </c>
      <c r="J111" s="44"/>
      <c r="K111" s="44"/>
      <c r="L111" s="61">
        <v>2</v>
      </c>
      <c r="M111" s="61">
        <v>2</v>
      </c>
      <c r="N111" s="61">
        <v>2</v>
      </c>
      <c r="O111" s="61">
        <v>2</v>
      </c>
      <c r="P111" s="24">
        <f t="shared" ref="P111:P126" si="43">E111/$E$2</f>
        <v>4</v>
      </c>
      <c r="Q111" s="47"/>
    </row>
    <row r="112" spans="1:17" ht="16.5" customHeight="1" x14ac:dyDescent="0.2">
      <c r="B112" s="166"/>
      <c r="C112" s="43" t="s">
        <v>156</v>
      </c>
      <c r="D112" s="94" t="s">
        <v>171</v>
      </c>
      <c r="E112" s="24">
        <f>SUM(L112:O112)*$E$1</f>
        <v>128</v>
      </c>
      <c r="F112" s="24">
        <f>E112</f>
        <v>128</v>
      </c>
      <c r="G112" s="44" t="s">
        <v>0</v>
      </c>
      <c r="H112" s="44"/>
      <c r="I112" s="23" t="s">
        <v>1</v>
      </c>
      <c r="J112" s="44"/>
      <c r="K112" s="44"/>
      <c r="L112" s="61">
        <v>4</v>
      </c>
      <c r="M112" s="61">
        <v>4</v>
      </c>
      <c r="N112" s="61">
        <v>4</v>
      </c>
      <c r="O112" s="61">
        <v>4</v>
      </c>
      <c r="P112" s="24">
        <f t="shared" ref="P112:P113" si="44">E112/$E$2</f>
        <v>8</v>
      </c>
      <c r="Q112" s="47"/>
    </row>
    <row r="113" spans="2:21" ht="16.5" customHeight="1" x14ac:dyDescent="0.2">
      <c r="B113" s="166"/>
      <c r="C113" s="112" t="s">
        <v>190</v>
      </c>
      <c r="D113" s="94" t="s">
        <v>171</v>
      </c>
      <c r="E113" s="24">
        <f t="shared" ref="E113" si="45">SUM(L113:O113)*$E$1</f>
        <v>0</v>
      </c>
      <c r="F113" s="24">
        <f t="shared" ref="F113" si="46">E113</f>
        <v>0</v>
      </c>
      <c r="G113" s="44"/>
      <c r="H113" s="23" t="s">
        <v>1</v>
      </c>
      <c r="I113" s="23" t="s">
        <v>0</v>
      </c>
      <c r="J113" s="44"/>
      <c r="K113" s="44"/>
      <c r="L113" s="61"/>
      <c r="M113" s="61"/>
      <c r="N113" s="61"/>
      <c r="O113" s="61"/>
      <c r="P113" s="24">
        <f t="shared" si="44"/>
        <v>0</v>
      </c>
      <c r="Q113" s="47"/>
    </row>
    <row r="114" spans="2:21" ht="16.5" customHeight="1" x14ac:dyDescent="0.2">
      <c r="B114" s="166"/>
      <c r="C114" s="43" t="s">
        <v>172</v>
      </c>
      <c r="D114" s="93" t="s">
        <v>31</v>
      </c>
      <c r="E114" s="24">
        <f t="shared" si="41"/>
        <v>16</v>
      </c>
      <c r="F114" s="24">
        <f t="shared" si="42"/>
        <v>16</v>
      </c>
      <c r="G114" s="44"/>
      <c r="H114" s="23" t="s">
        <v>1</v>
      </c>
      <c r="I114" s="23" t="s">
        <v>150</v>
      </c>
      <c r="J114" s="44"/>
      <c r="K114" s="44"/>
      <c r="L114" s="61">
        <v>2</v>
      </c>
      <c r="M114" s="61">
        <v>0</v>
      </c>
      <c r="N114" s="61">
        <v>0</v>
      </c>
      <c r="O114" s="61">
        <v>0</v>
      </c>
      <c r="P114" s="24">
        <f t="shared" si="43"/>
        <v>1</v>
      </c>
      <c r="Q114" s="47"/>
    </row>
    <row r="115" spans="2:21" ht="16.5" customHeight="1" x14ac:dyDescent="0.2">
      <c r="B115" s="166"/>
      <c r="C115" s="43" t="s">
        <v>202</v>
      </c>
      <c r="D115" s="93" t="s">
        <v>31</v>
      </c>
      <c r="E115" s="24">
        <f t="shared" si="41"/>
        <v>16</v>
      </c>
      <c r="F115" s="24">
        <f t="shared" si="42"/>
        <v>16</v>
      </c>
      <c r="G115" s="44"/>
      <c r="H115" s="44" t="s">
        <v>1</v>
      </c>
      <c r="I115" s="23" t="s">
        <v>1</v>
      </c>
      <c r="J115" s="44"/>
      <c r="K115" s="44"/>
      <c r="L115" s="61">
        <v>2</v>
      </c>
      <c r="M115" s="61">
        <v>0</v>
      </c>
      <c r="N115" s="61">
        <v>0</v>
      </c>
      <c r="O115" s="61">
        <v>0</v>
      </c>
      <c r="P115" s="24">
        <f t="shared" si="43"/>
        <v>1</v>
      </c>
      <c r="Q115" s="47"/>
    </row>
    <row r="116" spans="2:21" ht="16.5" customHeight="1" x14ac:dyDescent="0.2">
      <c r="B116" s="166"/>
      <c r="C116" s="43" t="s">
        <v>219</v>
      </c>
      <c r="D116" s="93" t="s">
        <v>31</v>
      </c>
      <c r="E116" s="24">
        <f t="shared" si="41"/>
        <v>16</v>
      </c>
      <c r="F116" s="24">
        <f t="shared" si="42"/>
        <v>16</v>
      </c>
      <c r="G116" s="44"/>
      <c r="H116" s="23" t="s">
        <v>1</v>
      </c>
      <c r="I116" s="23" t="s">
        <v>1</v>
      </c>
      <c r="J116" s="44"/>
      <c r="K116" s="44"/>
      <c r="L116" s="61">
        <v>0</v>
      </c>
      <c r="M116" s="61">
        <v>2</v>
      </c>
      <c r="N116" s="61">
        <v>0</v>
      </c>
      <c r="O116" s="61">
        <v>0</v>
      </c>
      <c r="P116" s="24">
        <f t="shared" si="43"/>
        <v>1</v>
      </c>
      <c r="Q116" s="47"/>
    </row>
    <row r="117" spans="2:21" ht="16.5" customHeight="1" x14ac:dyDescent="0.2">
      <c r="B117" s="166"/>
      <c r="C117" s="43" t="s">
        <v>220</v>
      </c>
      <c r="D117" s="93" t="s">
        <v>31</v>
      </c>
      <c r="E117" s="24">
        <f t="shared" si="41"/>
        <v>16</v>
      </c>
      <c r="F117" s="24">
        <f t="shared" si="42"/>
        <v>16</v>
      </c>
      <c r="G117" s="44"/>
      <c r="H117" s="44" t="s">
        <v>1</v>
      </c>
      <c r="I117" s="23" t="s">
        <v>1</v>
      </c>
      <c r="J117" s="44"/>
      <c r="K117" s="44"/>
      <c r="L117" s="61">
        <v>0</v>
      </c>
      <c r="M117" s="61">
        <v>2</v>
      </c>
      <c r="N117" s="61">
        <v>0</v>
      </c>
      <c r="O117" s="61">
        <v>0</v>
      </c>
      <c r="P117" s="24">
        <f t="shared" si="43"/>
        <v>1</v>
      </c>
      <c r="Q117" s="47"/>
    </row>
    <row r="118" spans="2:21" ht="16.5" customHeight="1" x14ac:dyDescent="0.2">
      <c r="B118" s="166"/>
      <c r="C118" s="43" t="s">
        <v>227</v>
      </c>
      <c r="D118" s="93" t="s">
        <v>31</v>
      </c>
      <c r="E118" s="24">
        <f t="shared" si="41"/>
        <v>32</v>
      </c>
      <c r="F118" s="24">
        <f t="shared" si="42"/>
        <v>32</v>
      </c>
      <c r="G118" s="44"/>
      <c r="H118" s="23" t="s">
        <v>1</v>
      </c>
      <c r="I118" s="23" t="s">
        <v>1</v>
      </c>
      <c r="J118" s="44"/>
      <c r="K118" s="44"/>
      <c r="L118" s="61">
        <v>0</v>
      </c>
      <c r="M118" s="61">
        <v>0</v>
      </c>
      <c r="N118" s="61">
        <v>2</v>
      </c>
      <c r="O118" s="61">
        <v>2</v>
      </c>
      <c r="P118" s="24">
        <f t="shared" si="43"/>
        <v>2</v>
      </c>
      <c r="Q118" s="47"/>
    </row>
    <row r="119" spans="2:21" ht="16.5" customHeight="1" x14ac:dyDescent="0.2">
      <c r="B119" s="166"/>
      <c r="C119" s="43" t="s">
        <v>228</v>
      </c>
      <c r="D119" s="93" t="s">
        <v>31</v>
      </c>
      <c r="E119" s="24">
        <f t="shared" si="41"/>
        <v>32</v>
      </c>
      <c r="F119" s="24">
        <f t="shared" si="42"/>
        <v>32</v>
      </c>
      <c r="G119" s="44"/>
      <c r="H119" s="44" t="s">
        <v>1</v>
      </c>
      <c r="I119" s="23" t="s">
        <v>1</v>
      </c>
      <c r="J119" s="44"/>
      <c r="K119" s="44"/>
      <c r="L119" s="61">
        <v>0</v>
      </c>
      <c r="M119" s="61">
        <v>0</v>
      </c>
      <c r="N119" s="61">
        <v>2</v>
      </c>
      <c r="O119" s="61">
        <v>2</v>
      </c>
      <c r="P119" s="24">
        <f t="shared" si="43"/>
        <v>2</v>
      </c>
      <c r="Q119" s="47"/>
    </row>
    <row r="120" spans="2:21" ht="16.5" customHeight="1" x14ac:dyDescent="0.2">
      <c r="B120" s="166"/>
      <c r="C120" s="43" t="s">
        <v>72</v>
      </c>
      <c r="D120" s="93" t="s">
        <v>31</v>
      </c>
      <c r="E120" s="24">
        <f t="shared" si="41"/>
        <v>16</v>
      </c>
      <c r="F120" s="86">
        <f>E120*$E$3</f>
        <v>48</v>
      </c>
      <c r="G120" s="44"/>
      <c r="H120" s="44" t="s">
        <v>1</v>
      </c>
      <c r="I120" s="23" t="s">
        <v>1</v>
      </c>
      <c r="J120" s="44"/>
      <c r="K120" s="44"/>
      <c r="L120" s="61">
        <v>0</v>
      </c>
      <c r="M120" s="61">
        <v>2</v>
      </c>
      <c r="N120" s="61">
        <v>0</v>
      </c>
      <c r="O120" s="61">
        <v>0</v>
      </c>
      <c r="P120" s="24">
        <f t="shared" si="43"/>
        <v>1</v>
      </c>
      <c r="Q120" s="47"/>
    </row>
    <row r="121" spans="2:21" ht="16.5" customHeight="1" x14ac:dyDescent="0.2">
      <c r="B121" s="166"/>
      <c r="C121" s="43" t="s">
        <v>73</v>
      </c>
      <c r="D121" s="93" t="s">
        <v>31</v>
      </c>
      <c r="E121" s="24">
        <f t="shared" si="41"/>
        <v>16</v>
      </c>
      <c r="F121" s="86">
        <f>E121*$E$3</f>
        <v>48</v>
      </c>
      <c r="G121" s="44"/>
      <c r="H121" s="23" t="s">
        <v>1</v>
      </c>
      <c r="I121" s="23" t="s">
        <v>1</v>
      </c>
      <c r="J121" s="44"/>
      <c r="K121" s="44"/>
      <c r="L121" s="61">
        <v>0</v>
      </c>
      <c r="M121" s="61">
        <v>0</v>
      </c>
      <c r="N121" s="61">
        <v>2</v>
      </c>
      <c r="O121" s="61">
        <v>0</v>
      </c>
      <c r="P121" s="24">
        <f t="shared" si="43"/>
        <v>1</v>
      </c>
      <c r="Q121" s="47"/>
    </row>
    <row r="122" spans="2:21" ht="16.5" customHeight="1" x14ac:dyDescent="0.2">
      <c r="B122" s="166"/>
      <c r="C122" s="43" t="s">
        <v>74</v>
      </c>
      <c r="D122" s="93" t="s">
        <v>31</v>
      </c>
      <c r="E122" s="24">
        <f t="shared" si="41"/>
        <v>16</v>
      </c>
      <c r="F122" s="86">
        <f>E122*$E$3</f>
        <v>48</v>
      </c>
      <c r="G122" s="44"/>
      <c r="H122" s="44" t="s">
        <v>1</v>
      </c>
      <c r="I122" s="23" t="s">
        <v>1</v>
      </c>
      <c r="J122" s="44"/>
      <c r="K122" s="44"/>
      <c r="L122" s="61">
        <v>0</v>
      </c>
      <c r="M122" s="61">
        <v>0</v>
      </c>
      <c r="N122" s="61">
        <v>0</v>
      </c>
      <c r="O122" s="61">
        <v>2</v>
      </c>
      <c r="P122" s="24">
        <f t="shared" si="43"/>
        <v>1</v>
      </c>
      <c r="Q122" s="47"/>
    </row>
    <row r="123" spans="2:21" ht="16.5" customHeight="1" x14ac:dyDescent="0.2">
      <c r="B123" s="166"/>
      <c r="C123" s="43" t="s">
        <v>221</v>
      </c>
      <c r="D123" s="94" t="s">
        <v>171</v>
      </c>
      <c r="E123" s="24">
        <f t="shared" si="41"/>
        <v>32</v>
      </c>
      <c r="F123" s="24">
        <f t="shared" si="42"/>
        <v>32</v>
      </c>
      <c r="G123" s="44"/>
      <c r="H123" s="23" t="s">
        <v>1</v>
      </c>
      <c r="I123" s="23" t="s">
        <v>1</v>
      </c>
      <c r="J123" s="44"/>
      <c r="K123" s="44"/>
      <c r="L123" s="61">
        <v>4</v>
      </c>
      <c r="M123" s="61">
        <v>0</v>
      </c>
      <c r="N123" s="61">
        <v>0</v>
      </c>
      <c r="O123" s="61">
        <v>0</v>
      </c>
      <c r="P123" s="24">
        <f t="shared" si="43"/>
        <v>2</v>
      </c>
      <c r="Q123" s="47"/>
    </row>
    <row r="124" spans="2:21" ht="16.5" customHeight="1" x14ac:dyDescent="0.2">
      <c r="B124" s="166"/>
      <c r="C124" s="43" t="s">
        <v>222</v>
      </c>
      <c r="D124" s="94" t="s">
        <v>171</v>
      </c>
      <c r="E124" s="24">
        <f t="shared" si="41"/>
        <v>32</v>
      </c>
      <c r="F124" s="24">
        <f t="shared" si="42"/>
        <v>32</v>
      </c>
      <c r="G124" s="44"/>
      <c r="H124" s="44" t="s">
        <v>1</v>
      </c>
      <c r="I124" s="23" t="s">
        <v>1</v>
      </c>
      <c r="J124" s="44"/>
      <c r="K124" s="44"/>
      <c r="L124" s="61">
        <v>0</v>
      </c>
      <c r="M124" s="61">
        <v>4</v>
      </c>
      <c r="N124" s="61">
        <v>0</v>
      </c>
      <c r="O124" s="61">
        <v>0</v>
      </c>
      <c r="P124" s="24">
        <f t="shared" si="43"/>
        <v>2</v>
      </c>
      <c r="Q124" s="47"/>
    </row>
    <row r="125" spans="2:21" ht="16.5" customHeight="1" x14ac:dyDescent="0.2">
      <c r="B125" s="166"/>
      <c r="C125" s="43" t="s">
        <v>223</v>
      </c>
      <c r="D125" s="94" t="s">
        <v>171</v>
      </c>
      <c r="E125" s="24">
        <f t="shared" si="41"/>
        <v>32</v>
      </c>
      <c r="F125" s="24">
        <f t="shared" si="42"/>
        <v>32</v>
      </c>
      <c r="G125" s="44"/>
      <c r="H125" s="23" t="s">
        <v>1</v>
      </c>
      <c r="I125" s="23" t="s">
        <v>1</v>
      </c>
      <c r="J125" s="44"/>
      <c r="K125" s="44"/>
      <c r="L125" s="61">
        <v>0</v>
      </c>
      <c r="M125" s="61">
        <v>0</v>
      </c>
      <c r="N125" s="61">
        <v>4</v>
      </c>
      <c r="O125" s="61">
        <v>0</v>
      </c>
      <c r="P125" s="24">
        <f t="shared" si="43"/>
        <v>2</v>
      </c>
      <c r="Q125" s="47"/>
    </row>
    <row r="126" spans="2:21" ht="16.5" customHeight="1" x14ac:dyDescent="0.2">
      <c r="B126" s="166"/>
      <c r="C126" s="43" t="s">
        <v>224</v>
      </c>
      <c r="D126" s="94" t="s">
        <v>171</v>
      </c>
      <c r="E126" s="24">
        <f t="shared" si="41"/>
        <v>32</v>
      </c>
      <c r="F126" s="24">
        <f t="shared" si="42"/>
        <v>32</v>
      </c>
      <c r="G126" s="44"/>
      <c r="H126" s="44" t="s">
        <v>1</v>
      </c>
      <c r="I126" s="23" t="s">
        <v>1</v>
      </c>
      <c r="J126" s="44"/>
      <c r="K126" s="44"/>
      <c r="L126" s="61">
        <v>0</v>
      </c>
      <c r="M126" s="61">
        <v>0</v>
      </c>
      <c r="N126" s="61">
        <v>0</v>
      </c>
      <c r="O126" s="61">
        <v>4</v>
      </c>
      <c r="P126" s="24">
        <f t="shared" si="43"/>
        <v>2</v>
      </c>
      <c r="Q126" s="47"/>
    </row>
    <row r="127" spans="2:21" ht="16.5" customHeight="1" x14ac:dyDescent="0.2">
      <c r="B127" s="166"/>
      <c r="C127" s="22" t="s">
        <v>232</v>
      </c>
      <c r="D127" s="134" t="s">
        <v>46</v>
      </c>
      <c r="E127" s="136">
        <f t="shared" ref="E127" si="47">SUM(L127:O127)*$E$1</f>
        <v>320</v>
      </c>
      <c r="F127" s="136">
        <f t="shared" ref="F127" si="48">E127</f>
        <v>320</v>
      </c>
      <c r="G127" s="139" t="s">
        <v>151</v>
      </c>
      <c r="H127" s="139"/>
      <c r="I127" s="139" t="s">
        <v>151</v>
      </c>
      <c r="J127" s="139"/>
      <c r="K127" s="139"/>
      <c r="L127" s="136">
        <v>10</v>
      </c>
      <c r="M127" s="136">
        <v>10</v>
      </c>
      <c r="N127" s="136">
        <v>10</v>
      </c>
      <c r="O127" s="136">
        <v>10</v>
      </c>
      <c r="P127" s="177">
        <f>E127/$E$2/2</f>
        <v>10</v>
      </c>
      <c r="Q127" s="47"/>
    </row>
    <row r="128" spans="2:21" ht="16.5" customHeight="1" thickBot="1" x14ac:dyDescent="0.25">
      <c r="B128" s="166"/>
      <c r="C128" s="22" t="s">
        <v>233</v>
      </c>
      <c r="D128" s="143"/>
      <c r="E128" s="169"/>
      <c r="F128" s="169"/>
      <c r="G128" s="143"/>
      <c r="H128" s="143"/>
      <c r="I128" s="143"/>
      <c r="J128" s="143"/>
      <c r="K128" s="143"/>
      <c r="L128" s="169"/>
      <c r="M128" s="169"/>
      <c r="N128" s="169"/>
      <c r="O128" s="169"/>
      <c r="P128" s="179"/>
      <c r="Q128" s="47"/>
      <c r="R128" s="6" t="s">
        <v>181</v>
      </c>
      <c r="S128" s="6" t="s">
        <v>184</v>
      </c>
      <c r="T128" s="2" t="s">
        <v>180</v>
      </c>
      <c r="U128" s="2" t="s">
        <v>182</v>
      </c>
    </row>
    <row r="129" spans="2:21" ht="16.5" customHeight="1" thickBot="1" x14ac:dyDescent="0.25">
      <c r="B129" s="167"/>
      <c r="C129" s="17" t="s">
        <v>11</v>
      </c>
      <c r="D129" s="4"/>
      <c r="E129" s="5">
        <f>SUM(E105:E128)</f>
        <v>960</v>
      </c>
      <c r="F129" s="5">
        <f>SUM(F105:F128)</f>
        <v>1056</v>
      </c>
      <c r="G129" s="97">
        <f>SUMIF(D105:D128,"必須",F105:F128)</f>
        <v>480</v>
      </c>
      <c r="H129" s="106">
        <f>SUMIF(D105:D128,"選必",F105:F128)</f>
        <v>320</v>
      </c>
      <c r="I129" s="99">
        <f>SUMIF(D105:D128,"選択",F105:F128)</f>
        <v>256</v>
      </c>
      <c r="J129" s="4"/>
      <c r="K129" s="4"/>
      <c r="L129" s="5">
        <f>SUM(L105:L128)</f>
        <v>30</v>
      </c>
      <c r="M129" s="5">
        <f>SUM(M105:M128)</f>
        <v>30</v>
      </c>
      <c r="N129" s="5">
        <f>SUM(N105:N128)</f>
        <v>30</v>
      </c>
      <c r="O129" s="5">
        <f>SUM(O105:O128)</f>
        <v>30</v>
      </c>
      <c r="P129" s="5">
        <f>SUM(P105:P128)</f>
        <v>48</v>
      </c>
      <c r="Q129" s="47"/>
      <c r="R129" s="6">
        <f>SUMIF(D105:D128,"必須",P105:P128)</f>
        <v>22</v>
      </c>
      <c r="S129" s="6">
        <f>SUMIF(D105:D128,"選必",P105:P128)</f>
        <v>10</v>
      </c>
      <c r="T129" s="6">
        <f>SUMIF(D105:D128,"選択",P105:P128)</f>
        <v>16</v>
      </c>
      <c r="U129" s="111" t="s">
        <v>183</v>
      </c>
    </row>
    <row r="130" spans="2:21" ht="16.5" customHeight="1" x14ac:dyDescent="0.2">
      <c r="B130" s="168" t="s">
        <v>247</v>
      </c>
      <c r="C130" s="19" t="s">
        <v>174</v>
      </c>
      <c r="D130" s="92" t="s">
        <v>30</v>
      </c>
      <c r="E130" s="30">
        <f>SUM(L130:O130)*$E$1</f>
        <v>64</v>
      </c>
      <c r="F130" s="30">
        <f>E130</f>
        <v>64</v>
      </c>
      <c r="G130" s="29" t="s">
        <v>1</v>
      </c>
      <c r="H130" s="20"/>
      <c r="I130" s="20" t="s">
        <v>1</v>
      </c>
      <c r="J130" s="29"/>
      <c r="K130" s="29"/>
      <c r="L130" s="30">
        <v>2</v>
      </c>
      <c r="M130" s="30">
        <v>2</v>
      </c>
      <c r="N130" s="30">
        <v>2</v>
      </c>
      <c r="O130" s="30">
        <v>2</v>
      </c>
      <c r="P130" s="110">
        <f>E130/$E$2/2</f>
        <v>2</v>
      </c>
      <c r="Q130" s="47"/>
    </row>
    <row r="131" spans="2:21" ht="16.5" customHeight="1" x14ac:dyDescent="0.2">
      <c r="B131" s="166"/>
      <c r="C131" s="43" t="s">
        <v>101</v>
      </c>
      <c r="D131" s="93" t="s">
        <v>31</v>
      </c>
      <c r="E131" s="26">
        <f>SUM(L131:O131)*$E$1</f>
        <v>16</v>
      </c>
      <c r="F131" s="26">
        <f>E131</f>
        <v>16</v>
      </c>
      <c r="G131" s="25" t="s">
        <v>1</v>
      </c>
      <c r="H131" s="25"/>
      <c r="I131" s="25" t="s">
        <v>1</v>
      </c>
      <c r="J131" s="45"/>
      <c r="K131" s="45"/>
      <c r="L131" s="46">
        <v>0</v>
      </c>
      <c r="M131" s="46">
        <v>0</v>
      </c>
      <c r="N131" s="46">
        <v>0</v>
      </c>
      <c r="O131" s="46">
        <v>2</v>
      </c>
      <c r="P131" s="24">
        <f>E131/$E$2</f>
        <v>1</v>
      </c>
      <c r="Q131" s="47"/>
    </row>
    <row r="132" spans="2:21" ht="16.399999999999999" customHeight="1" x14ac:dyDescent="0.2">
      <c r="B132" s="166"/>
      <c r="C132" s="43" t="s">
        <v>175</v>
      </c>
      <c r="D132" s="93" t="s">
        <v>31</v>
      </c>
      <c r="E132" s="26">
        <f>SUM(L132:O132)*$E$1</f>
        <v>32</v>
      </c>
      <c r="F132" s="26">
        <f>E132</f>
        <v>32</v>
      </c>
      <c r="G132" s="25" t="s">
        <v>1</v>
      </c>
      <c r="H132" s="25"/>
      <c r="I132" s="25" t="s">
        <v>1</v>
      </c>
      <c r="J132" s="45"/>
      <c r="K132" s="45"/>
      <c r="L132" s="46">
        <v>2</v>
      </c>
      <c r="M132" s="26">
        <v>2</v>
      </c>
      <c r="N132" s="46">
        <v>0</v>
      </c>
      <c r="O132" s="46">
        <v>0</v>
      </c>
      <c r="P132" s="24">
        <f>E132/$E$2</f>
        <v>2</v>
      </c>
      <c r="Q132" s="47"/>
    </row>
    <row r="133" spans="2:21" ht="16.5" customHeight="1" x14ac:dyDescent="0.2">
      <c r="B133" s="166"/>
      <c r="C133" s="43" t="s">
        <v>159</v>
      </c>
      <c r="D133" s="93" t="s">
        <v>31</v>
      </c>
      <c r="E133" s="26">
        <f t="shared" ref="E133" si="49">SUM(L133:O133)*$E$1</f>
        <v>64</v>
      </c>
      <c r="F133" s="26">
        <f t="shared" ref="F133" si="50">E133</f>
        <v>64</v>
      </c>
      <c r="G133" s="45" t="s">
        <v>189</v>
      </c>
      <c r="H133" s="45"/>
      <c r="I133" s="25" t="s">
        <v>1</v>
      </c>
      <c r="J133" s="25"/>
      <c r="K133" s="45"/>
      <c r="L133" s="61">
        <v>2</v>
      </c>
      <c r="M133" s="61">
        <v>2</v>
      </c>
      <c r="N133" s="61">
        <v>2</v>
      </c>
      <c r="O133" s="61">
        <v>2</v>
      </c>
      <c r="P133" s="24">
        <f t="shared" ref="P133:P145" si="51">E133/$E$2</f>
        <v>4</v>
      </c>
      <c r="Q133" s="47"/>
    </row>
    <row r="134" spans="2:21" ht="16.5" customHeight="1" x14ac:dyDescent="0.2">
      <c r="B134" s="166"/>
      <c r="C134" s="43" t="s">
        <v>188</v>
      </c>
      <c r="D134" s="94" t="s">
        <v>171</v>
      </c>
      <c r="E134" s="26">
        <f t="shared" ref="E134:E145" si="52">SUM(L134:O134)*$E$1</f>
        <v>128</v>
      </c>
      <c r="F134" s="26">
        <f t="shared" ref="F134:F145" si="53">E134</f>
        <v>128</v>
      </c>
      <c r="G134" s="44" t="s">
        <v>0</v>
      </c>
      <c r="H134" s="44"/>
      <c r="I134" s="23" t="s">
        <v>0</v>
      </c>
      <c r="J134" s="25"/>
      <c r="K134" s="45"/>
      <c r="L134" s="61">
        <v>4</v>
      </c>
      <c r="M134" s="61">
        <v>4</v>
      </c>
      <c r="N134" s="61">
        <v>4</v>
      </c>
      <c r="O134" s="61">
        <v>4</v>
      </c>
      <c r="P134" s="24">
        <f t="shared" si="51"/>
        <v>8</v>
      </c>
      <c r="Q134" s="47"/>
    </row>
    <row r="135" spans="2:21" ht="16.5" customHeight="1" x14ac:dyDescent="0.2">
      <c r="B135" s="166"/>
      <c r="C135" s="112" t="s">
        <v>191</v>
      </c>
      <c r="D135" s="94" t="s">
        <v>171</v>
      </c>
      <c r="E135" s="26">
        <f t="shared" si="52"/>
        <v>0</v>
      </c>
      <c r="F135" s="26">
        <f t="shared" si="53"/>
        <v>0</v>
      </c>
      <c r="G135" s="45"/>
      <c r="H135" s="23" t="s">
        <v>1</v>
      </c>
      <c r="I135" s="23" t="s">
        <v>1</v>
      </c>
      <c r="J135" s="44"/>
      <c r="K135" s="44"/>
      <c r="L135" s="61"/>
      <c r="M135" s="61"/>
      <c r="N135" s="61"/>
      <c r="O135" s="61"/>
      <c r="P135" s="24">
        <f t="shared" si="51"/>
        <v>0</v>
      </c>
      <c r="Q135" s="47"/>
    </row>
    <row r="136" spans="2:21" ht="16.5" customHeight="1" x14ac:dyDescent="0.2">
      <c r="B136" s="166"/>
      <c r="C136" s="22" t="s">
        <v>226</v>
      </c>
      <c r="D136" s="93" t="s">
        <v>31</v>
      </c>
      <c r="E136" s="26">
        <f t="shared" si="52"/>
        <v>32</v>
      </c>
      <c r="F136" s="26">
        <f t="shared" si="53"/>
        <v>32</v>
      </c>
      <c r="G136" s="45"/>
      <c r="H136" s="23" t="s">
        <v>1</v>
      </c>
      <c r="I136" s="23" t="s">
        <v>1</v>
      </c>
      <c r="J136" s="25"/>
      <c r="K136" s="45"/>
      <c r="L136" s="61">
        <v>2</v>
      </c>
      <c r="M136" s="61">
        <v>2</v>
      </c>
      <c r="N136" s="61">
        <v>0</v>
      </c>
      <c r="O136" s="61">
        <v>0</v>
      </c>
      <c r="P136" s="24">
        <f t="shared" si="51"/>
        <v>2</v>
      </c>
      <c r="Q136" s="47"/>
    </row>
    <row r="137" spans="2:21" ht="16.5" customHeight="1" x14ac:dyDescent="0.2">
      <c r="B137" s="166"/>
      <c r="C137" s="22" t="s">
        <v>225</v>
      </c>
      <c r="D137" s="93" t="s">
        <v>31</v>
      </c>
      <c r="E137" s="26">
        <f t="shared" ref="E137:E139" si="54">SUM(L137:O137)*$E$1</f>
        <v>32</v>
      </c>
      <c r="F137" s="26">
        <f t="shared" ref="F137:F139" si="55">E137</f>
        <v>32</v>
      </c>
      <c r="G137" s="44"/>
      <c r="H137" s="23" t="s">
        <v>1</v>
      </c>
      <c r="I137" s="23" t="s">
        <v>1</v>
      </c>
      <c r="J137" s="45"/>
      <c r="K137" s="45"/>
      <c r="L137" s="61">
        <v>2</v>
      </c>
      <c r="M137" s="61">
        <v>2</v>
      </c>
      <c r="N137" s="61">
        <v>0</v>
      </c>
      <c r="O137" s="61">
        <v>0</v>
      </c>
      <c r="P137" s="24">
        <f t="shared" si="51"/>
        <v>2</v>
      </c>
      <c r="Q137" s="47"/>
    </row>
    <row r="138" spans="2:21" ht="16.5" customHeight="1" x14ac:dyDescent="0.2">
      <c r="B138" s="166"/>
      <c r="C138" s="22" t="s">
        <v>173</v>
      </c>
      <c r="D138" s="93" t="s">
        <v>31</v>
      </c>
      <c r="E138" s="26">
        <f t="shared" ref="E138" si="56">SUM(L138:O138)*$E$1</f>
        <v>64</v>
      </c>
      <c r="F138" s="26">
        <f t="shared" ref="F138" si="57">E138</f>
        <v>64</v>
      </c>
      <c r="G138" s="45"/>
      <c r="H138" s="23" t="s">
        <v>1</v>
      </c>
      <c r="I138" s="23" t="s">
        <v>1</v>
      </c>
      <c r="J138" s="45"/>
      <c r="K138" s="45"/>
      <c r="L138" s="61">
        <v>0</v>
      </c>
      <c r="M138" s="61">
        <v>0</v>
      </c>
      <c r="N138" s="61">
        <v>4</v>
      </c>
      <c r="O138" s="61">
        <v>4</v>
      </c>
      <c r="P138" s="24">
        <f t="shared" si="51"/>
        <v>4</v>
      </c>
      <c r="Q138" s="47"/>
    </row>
    <row r="139" spans="2:21" ht="16.5" customHeight="1" x14ac:dyDescent="0.2">
      <c r="B139" s="166"/>
      <c r="C139" s="43" t="s">
        <v>252</v>
      </c>
      <c r="D139" s="93" t="s">
        <v>31</v>
      </c>
      <c r="E139" s="26">
        <f t="shared" si="54"/>
        <v>32</v>
      </c>
      <c r="F139" s="26">
        <f t="shared" si="55"/>
        <v>32</v>
      </c>
      <c r="G139" s="45"/>
      <c r="H139" s="23" t="s">
        <v>1</v>
      </c>
      <c r="I139" s="23" t="s">
        <v>1</v>
      </c>
      <c r="J139" s="45"/>
      <c r="K139" s="45"/>
      <c r="L139" s="61">
        <v>0</v>
      </c>
      <c r="M139" s="61">
        <v>0</v>
      </c>
      <c r="N139" s="61">
        <v>4</v>
      </c>
      <c r="O139" s="61">
        <v>0</v>
      </c>
      <c r="P139" s="24">
        <f t="shared" si="51"/>
        <v>2</v>
      </c>
      <c r="Q139" s="47"/>
    </row>
    <row r="140" spans="2:21" ht="16.5" customHeight="1" x14ac:dyDescent="0.2">
      <c r="B140" s="166"/>
      <c r="C140" s="43" t="s">
        <v>253</v>
      </c>
      <c r="D140" s="93" t="s">
        <v>31</v>
      </c>
      <c r="E140" s="26">
        <f t="shared" ref="E140" si="58">SUM(L140:O140)*$E$1</f>
        <v>16</v>
      </c>
      <c r="F140" s="26">
        <f t="shared" ref="F140" si="59">E140</f>
        <v>16</v>
      </c>
      <c r="G140" s="45"/>
      <c r="H140" s="23" t="s">
        <v>1</v>
      </c>
      <c r="I140" s="23" t="s">
        <v>1</v>
      </c>
      <c r="J140" s="45"/>
      <c r="K140" s="45"/>
      <c r="L140" s="61">
        <v>0</v>
      </c>
      <c r="M140" s="61">
        <v>0</v>
      </c>
      <c r="N140" s="61">
        <v>0</v>
      </c>
      <c r="O140" s="61">
        <v>2</v>
      </c>
      <c r="P140" s="24">
        <f t="shared" si="51"/>
        <v>1</v>
      </c>
      <c r="Q140" s="47"/>
    </row>
    <row r="141" spans="2:21" ht="16.5" customHeight="1" x14ac:dyDescent="0.2">
      <c r="B141" s="166"/>
      <c r="C141" s="43" t="s">
        <v>153</v>
      </c>
      <c r="D141" s="94" t="s">
        <v>171</v>
      </c>
      <c r="E141" s="26">
        <f t="shared" si="52"/>
        <v>32</v>
      </c>
      <c r="F141" s="107">
        <f>E141*$E$3</f>
        <v>96</v>
      </c>
      <c r="G141" s="45"/>
      <c r="H141" s="23" t="s">
        <v>1</v>
      </c>
      <c r="I141" s="23" t="s">
        <v>1</v>
      </c>
      <c r="J141" s="44"/>
      <c r="K141" s="44"/>
      <c r="L141" s="61">
        <v>4</v>
      </c>
      <c r="M141" s="61">
        <v>0</v>
      </c>
      <c r="N141" s="61">
        <v>0</v>
      </c>
      <c r="O141" s="61">
        <v>0</v>
      </c>
      <c r="P141" s="24">
        <f t="shared" si="51"/>
        <v>2</v>
      </c>
      <c r="Q141" s="47"/>
    </row>
    <row r="142" spans="2:21" ht="16.5" customHeight="1" x14ac:dyDescent="0.2">
      <c r="B142" s="166"/>
      <c r="C142" s="43" t="s">
        <v>154</v>
      </c>
      <c r="D142" s="94" t="s">
        <v>171</v>
      </c>
      <c r="E142" s="26">
        <f t="shared" si="52"/>
        <v>32</v>
      </c>
      <c r="F142" s="107">
        <f>E142*$E$3</f>
        <v>96</v>
      </c>
      <c r="G142" s="45"/>
      <c r="H142" s="44" t="s">
        <v>1</v>
      </c>
      <c r="I142" s="23" t="s">
        <v>1</v>
      </c>
      <c r="J142" s="44"/>
      <c r="K142" s="44"/>
      <c r="L142" s="61">
        <v>0</v>
      </c>
      <c r="M142" s="61">
        <v>4</v>
      </c>
      <c r="N142" s="61">
        <v>0</v>
      </c>
      <c r="O142" s="61">
        <v>0</v>
      </c>
      <c r="P142" s="24">
        <f t="shared" si="51"/>
        <v>2</v>
      </c>
      <c r="Q142" s="47"/>
    </row>
    <row r="143" spans="2:21" ht="16.5" customHeight="1" x14ac:dyDescent="0.2">
      <c r="B143" s="166"/>
      <c r="C143" s="43" t="s">
        <v>155</v>
      </c>
      <c r="D143" s="94" t="s">
        <v>171</v>
      </c>
      <c r="E143" s="26">
        <f t="shared" si="52"/>
        <v>32</v>
      </c>
      <c r="F143" s="107">
        <f>E143*$E$3</f>
        <v>96</v>
      </c>
      <c r="G143" s="45"/>
      <c r="H143" s="23" t="s">
        <v>1</v>
      </c>
      <c r="I143" s="23" t="s">
        <v>1</v>
      </c>
      <c r="J143" s="44"/>
      <c r="K143" s="44"/>
      <c r="L143" s="61">
        <v>0</v>
      </c>
      <c r="M143" s="61">
        <v>0</v>
      </c>
      <c r="N143" s="61">
        <v>4</v>
      </c>
      <c r="O143" s="61">
        <v>0</v>
      </c>
      <c r="P143" s="24">
        <f t="shared" si="51"/>
        <v>2</v>
      </c>
      <c r="Q143" s="47"/>
    </row>
    <row r="144" spans="2:21" ht="16.5" customHeight="1" x14ac:dyDescent="0.2">
      <c r="B144" s="166"/>
      <c r="C144" s="43" t="s">
        <v>40</v>
      </c>
      <c r="D144" s="94" t="s">
        <v>171</v>
      </c>
      <c r="E144" s="26">
        <f t="shared" si="52"/>
        <v>32</v>
      </c>
      <c r="F144" s="107">
        <f>E144*$E$3</f>
        <v>96</v>
      </c>
      <c r="G144" s="45"/>
      <c r="H144" s="44" t="s">
        <v>1</v>
      </c>
      <c r="I144" s="23" t="s">
        <v>1</v>
      </c>
      <c r="J144" s="44"/>
      <c r="K144" s="44"/>
      <c r="L144" s="61">
        <v>0</v>
      </c>
      <c r="M144" s="61">
        <v>0</v>
      </c>
      <c r="N144" s="61">
        <v>0</v>
      </c>
      <c r="O144" s="61">
        <v>4</v>
      </c>
      <c r="P144" s="24">
        <f t="shared" si="51"/>
        <v>2</v>
      </c>
      <c r="Q144" s="47"/>
    </row>
    <row r="145" spans="2:21" ht="16.5" customHeight="1" x14ac:dyDescent="0.2">
      <c r="B145" s="166"/>
      <c r="C145" s="22" t="s">
        <v>176</v>
      </c>
      <c r="D145" s="93" t="s">
        <v>31</v>
      </c>
      <c r="E145" s="26">
        <f t="shared" si="52"/>
        <v>32</v>
      </c>
      <c r="F145" s="26">
        <f t="shared" si="53"/>
        <v>32</v>
      </c>
      <c r="G145" s="45"/>
      <c r="H145" s="44" t="s">
        <v>1</v>
      </c>
      <c r="I145" s="23" t="s">
        <v>1</v>
      </c>
      <c r="J145" s="25"/>
      <c r="K145" s="45"/>
      <c r="L145" s="61">
        <v>2</v>
      </c>
      <c r="M145" s="61">
        <v>2</v>
      </c>
      <c r="N145" s="61">
        <v>0</v>
      </c>
      <c r="O145" s="61">
        <v>0</v>
      </c>
      <c r="P145" s="24">
        <f t="shared" si="51"/>
        <v>2</v>
      </c>
      <c r="Q145" s="47"/>
    </row>
    <row r="146" spans="2:21" ht="16.5" customHeight="1" x14ac:dyDescent="0.2">
      <c r="B146" s="166"/>
      <c r="C146" s="22" t="s">
        <v>234</v>
      </c>
      <c r="D146" s="134" t="s">
        <v>46</v>
      </c>
      <c r="E146" s="136">
        <f t="shared" ref="E146" si="60">SUM(L146:O146)*$E$1</f>
        <v>320</v>
      </c>
      <c r="F146" s="136">
        <f t="shared" ref="F146" si="61">E146</f>
        <v>320</v>
      </c>
      <c r="G146" s="139" t="s">
        <v>151</v>
      </c>
      <c r="H146" s="139"/>
      <c r="I146" s="139" t="s">
        <v>151</v>
      </c>
      <c r="J146" s="139"/>
      <c r="K146" s="139"/>
      <c r="L146" s="136">
        <v>10</v>
      </c>
      <c r="M146" s="136">
        <v>10</v>
      </c>
      <c r="N146" s="136">
        <v>10</v>
      </c>
      <c r="O146" s="136">
        <v>10</v>
      </c>
      <c r="P146" s="177">
        <f>E146/$E$2/2</f>
        <v>10</v>
      </c>
      <c r="Q146" s="47"/>
    </row>
    <row r="147" spans="2:21" ht="16.5" customHeight="1" thickBot="1" x14ac:dyDescent="0.25">
      <c r="B147" s="166"/>
      <c r="C147" s="22" t="s">
        <v>235</v>
      </c>
      <c r="D147" s="143"/>
      <c r="E147" s="169"/>
      <c r="F147" s="169"/>
      <c r="G147" s="143"/>
      <c r="H147" s="143"/>
      <c r="I147" s="143"/>
      <c r="J147" s="143"/>
      <c r="K147" s="143"/>
      <c r="L147" s="169"/>
      <c r="M147" s="169"/>
      <c r="N147" s="169"/>
      <c r="O147" s="169"/>
      <c r="P147" s="179"/>
      <c r="Q147" s="47"/>
      <c r="R147" s="6" t="s">
        <v>181</v>
      </c>
      <c r="S147" s="6" t="s">
        <v>184</v>
      </c>
      <c r="T147" s="2" t="s">
        <v>180</v>
      </c>
      <c r="U147" s="2" t="s">
        <v>182</v>
      </c>
    </row>
    <row r="148" spans="2:21" ht="16.5" customHeight="1" thickBot="1" x14ac:dyDescent="0.25">
      <c r="B148" s="167"/>
      <c r="C148" s="17" t="s">
        <v>11</v>
      </c>
      <c r="D148" s="4"/>
      <c r="E148" s="11">
        <f>SUM(E130:E147)</f>
        <v>960</v>
      </c>
      <c r="F148" s="11">
        <f>SUM(F130:F147)</f>
        <v>1216</v>
      </c>
      <c r="G148" s="97">
        <f>SUMIF(D130:D147,"必須",F130:F147)</f>
        <v>384</v>
      </c>
      <c r="H148" s="106">
        <f>SUMIF(D130:D147,"選必",F130:F147)</f>
        <v>320</v>
      </c>
      <c r="I148" s="99">
        <f>SUMIF(D130:D147,"選択",F130:F147)</f>
        <v>512</v>
      </c>
      <c r="J148" s="12"/>
      <c r="K148" s="12"/>
      <c r="L148" s="11">
        <f>SUM(L130:L147)</f>
        <v>30</v>
      </c>
      <c r="M148" s="11">
        <f>SUM(M130:M147)</f>
        <v>30</v>
      </c>
      <c r="N148" s="11">
        <f>SUM(N130:N147)</f>
        <v>30</v>
      </c>
      <c r="O148" s="11">
        <f>SUM(O130:O147)</f>
        <v>30</v>
      </c>
      <c r="P148" s="11">
        <f>SUM(P130:P147)</f>
        <v>48</v>
      </c>
      <c r="Q148" s="47"/>
      <c r="R148" s="6">
        <f>SUMIF(D130:D147,"必須",P130:P147)</f>
        <v>22</v>
      </c>
      <c r="S148" s="6">
        <f>SUMIF(D130:D147,"選必",P130:P147)</f>
        <v>10</v>
      </c>
      <c r="T148" s="6">
        <f>SUMIF(D130:D147,"選択",P130:P147)</f>
        <v>16</v>
      </c>
      <c r="U148" s="111" t="s">
        <v>183</v>
      </c>
    </row>
    <row r="149" spans="2:21" ht="16.5" customHeight="1" x14ac:dyDescent="0.2">
      <c r="B149" s="174" t="s">
        <v>248</v>
      </c>
      <c r="C149" s="19" t="s">
        <v>174</v>
      </c>
      <c r="D149" s="92" t="s">
        <v>30</v>
      </c>
      <c r="E149" s="30">
        <f>SUM(L149:O149)*$E$1</f>
        <v>64</v>
      </c>
      <c r="F149" s="30">
        <f>E149</f>
        <v>64</v>
      </c>
      <c r="G149" s="20" t="s">
        <v>1</v>
      </c>
      <c r="H149" s="20"/>
      <c r="I149" s="20" t="s">
        <v>1</v>
      </c>
      <c r="J149" s="20"/>
      <c r="K149" s="20"/>
      <c r="L149" s="21">
        <v>2</v>
      </c>
      <c r="M149" s="21">
        <v>2</v>
      </c>
      <c r="N149" s="21">
        <v>2</v>
      </c>
      <c r="O149" s="21">
        <v>2</v>
      </c>
      <c r="P149" s="110">
        <f>E149/$E$2/2</f>
        <v>2</v>
      </c>
      <c r="Q149" s="47"/>
    </row>
    <row r="150" spans="2:21" ht="16.5" customHeight="1" x14ac:dyDescent="0.2">
      <c r="B150" s="175"/>
      <c r="C150" s="43" t="s">
        <v>204</v>
      </c>
      <c r="D150" s="93" t="s">
        <v>31</v>
      </c>
      <c r="E150" s="26">
        <f>SUM(L150:O150)*$E$1</f>
        <v>64</v>
      </c>
      <c r="F150" s="26">
        <f>E150</f>
        <v>64</v>
      </c>
      <c r="G150" s="44" t="s">
        <v>0</v>
      </c>
      <c r="H150" s="44"/>
      <c r="I150" s="23" t="s">
        <v>0</v>
      </c>
      <c r="J150" s="45"/>
      <c r="K150" s="45"/>
      <c r="L150" s="46">
        <v>2</v>
      </c>
      <c r="M150" s="46">
        <v>2</v>
      </c>
      <c r="N150" s="46">
        <v>2</v>
      </c>
      <c r="O150" s="46">
        <v>2</v>
      </c>
      <c r="P150" s="24">
        <f>E150/$E$2</f>
        <v>4</v>
      </c>
      <c r="Q150" s="47"/>
    </row>
    <row r="151" spans="2:21" ht="16.5" customHeight="1" x14ac:dyDescent="0.2">
      <c r="B151" s="175"/>
      <c r="C151" s="22" t="s">
        <v>192</v>
      </c>
      <c r="D151" s="93" t="s">
        <v>31</v>
      </c>
      <c r="E151" s="26">
        <f t="shared" ref="E151:E154" si="62">SUM(L151:O151)*$E$1</f>
        <v>128</v>
      </c>
      <c r="F151" s="26">
        <f t="shared" ref="F151:F154" si="63">E151</f>
        <v>128</v>
      </c>
      <c r="G151" s="45"/>
      <c r="H151" s="23" t="s">
        <v>1</v>
      </c>
      <c r="I151" s="23" t="s">
        <v>1</v>
      </c>
      <c r="J151" s="25"/>
      <c r="K151" s="45"/>
      <c r="L151" s="46">
        <v>4</v>
      </c>
      <c r="M151" s="46">
        <v>4</v>
      </c>
      <c r="N151" s="46">
        <v>4</v>
      </c>
      <c r="O151" s="46">
        <v>4</v>
      </c>
      <c r="P151" s="24">
        <f t="shared" ref="P151:P153" si="64">E151/$E$2</f>
        <v>8</v>
      </c>
      <c r="Q151" s="47"/>
    </row>
    <row r="152" spans="2:21" ht="16.5" customHeight="1" x14ac:dyDescent="0.2">
      <c r="B152" s="175"/>
      <c r="C152" s="22" t="s">
        <v>259</v>
      </c>
      <c r="D152" s="93" t="s">
        <v>31</v>
      </c>
      <c r="E152" s="26">
        <f t="shared" ref="E152" si="65">SUM(L152:O152)*$E$1</f>
        <v>32</v>
      </c>
      <c r="F152" s="26">
        <f t="shared" si="63"/>
        <v>32</v>
      </c>
      <c r="G152" s="45"/>
      <c r="H152" s="23" t="s">
        <v>1</v>
      </c>
      <c r="I152" s="23" t="s">
        <v>1</v>
      </c>
      <c r="J152" s="25"/>
      <c r="K152" s="45"/>
      <c r="L152" s="61">
        <v>2</v>
      </c>
      <c r="M152" s="61">
        <v>2</v>
      </c>
      <c r="N152" s="61">
        <v>0</v>
      </c>
      <c r="O152" s="61">
        <v>0</v>
      </c>
      <c r="P152" s="24">
        <f t="shared" si="64"/>
        <v>2</v>
      </c>
      <c r="Q152" s="47"/>
    </row>
    <row r="153" spans="2:21" ht="16.5" customHeight="1" x14ac:dyDescent="0.2">
      <c r="B153" s="175"/>
      <c r="C153" s="22" t="s">
        <v>260</v>
      </c>
      <c r="D153" s="93" t="s">
        <v>31</v>
      </c>
      <c r="E153" s="26">
        <f t="shared" ref="E153" si="66">SUM(L153:O153)*$E$1</f>
        <v>32</v>
      </c>
      <c r="F153" s="26">
        <f t="shared" ref="F153" si="67">E153</f>
        <v>32</v>
      </c>
      <c r="G153" s="88"/>
      <c r="H153" s="23" t="s">
        <v>1</v>
      </c>
      <c r="I153" s="23" t="s">
        <v>1</v>
      </c>
      <c r="J153" s="89"/>
      <c r="K153" s="88"/>
      <c r="L153" s="61">
        <v>2</v>
      </c>
      <c r="M153" s="61">
        <v>2</v>
      </c>
      <c r="N153" s="61">
        <v>0</v>
      </c>
      <c r="O153" s="61">
        <v>0</v>
      </c>
      <c r="P153" s="24">
        <f t="shared" si="64"/>
        <v>2</v>
      </c>
      <c r="Q153" s="47"/>
    </row>
    <row r="154" spans="2:21" ht="16.5" customHeight="1" x14ac:dyDescent="0.2">
      <c r="B154" s="175"/>
      <c r="C154" s="22" t="s">
        <v>178</v>
      </c>
      <c r="D154" s="134" t="s">
        <v>47</v>
      </c>
      <c r="E154" s="136">
        <f t="shared" si="62"/>
        <v>128</v>
      </c>
      <c r="F154" s="136">
        <f t="shared" si="63"/>
        <v>128</v>
      </c>
      <c r="G154" s="139"/>
      <c r="H154" s="139" t="s">
        <v>1</v>
      </c>
      <c r="I154" s="139" t="s">
        <v>1</v>
      </c>
      <c r="J154" s="139"/>
      <c r="K154" s="139"/>
      <c r="L154" s="136">
        <v>8</v>
      </c>
      <c r="M154" s="136">
        <v>8</v>
      </c>
      <c r="N154" s="136">
        <v>0</v>
      </c>
      <c r="O154" s="136">
        <v>0</v>
      </c>
      <c r="P154" s="177">
        <f>E154/$E$2/2</f>
        <v>4</v>
      </c>
      <c r="Q154" s="47"/>
    </row>
    <row r="155" spans="2:21" ht="16.5" customHeight="1" x14ac:dyDescent="0.2">
      <c r="B155" s="175"/>
      <c r="C155" s="22" t="s">
        <v>312</v>
      </c>
      <c r="D155" s="135"/>
      <c r="E155" s="138"/>
      <c r="F155" s="138"/>
      <c r="G155" s="140"/>
      <c r="H155" s="140"/>
      <c r="I155" s="140"/>
      <c r="J155" s="140"/>
      <c r="K155" s="140"/>
      <c r="L155" s="138"/>
      <c r="M155" s="138"/>
      <c r="N155" s="138"/>
      <c r="O155" s="138"/>
      <c r="P155" s="178"/>
      <c r="Q155" s="47"/>
    </row>
    <row r="156" spans="2:21" ht="16.5" customHeight="1" x14ac:dyDescent="0.2">
      <c r="B156" s="175"/>
      <c r="C156" s="22" t="s">
        <v>157</v>
      </c>
      <c r="D156" s="134" t="s">
        <v>47</v>
      </c>
      <c r="E156" s="136">
        <f t="shared" ref="E156:E158" si="68">SUM(L156:O156)*$E$1</f>
        <v>192</v>
      </c>
      <c r="F156" s="136">
        <f t="shared" ref="F156:F158" si="69">E156</f>
        <v>192</v>
      </c>
      <c r="G156" s="139"/>
      <c r="H156" s="139" t="s">
        <v>1</v>
      </c>
      <c r="I156" s="139" t="s">
        <v>1</v>
      </c>
      <c r="J156" s="139"/>
      <c r="K156" s="139"/>
      <c r="L156" s="136">
        <v>0</v>
      </c>
      <c r="M156" s="136">
        <v>0</v>
      </c>
      <c r="N156" s="136">
        <v>12</v>
      </c>
      <c r="O156" s="136">
        <v>12</v>
      </c>
      <c r="P156" s="177">
        <f>E156/$E$2/2</f>
        <v>6</v>
      </c>
      <c r="Q156" s="47"/>
    </row>
    <row r="157" spans="2:21" ht="16.5" customHeight="1" x14ac:dyDescent="0.2">
      <c r="B157" s="175"/>
      <c r="C157" s="22" t="s">
        <v>315</v>
      </c>
      <c r="D157" s="135"/>
      <c r="E157" s="138"/>
      <c r="F157" s="138"/>
      <c r="G157" s="140"/>
      <c r="H157" s="140"/>
      <c r="I157" s="140"/>
      <c r="J157" s="140"/>
      <c r="K157" s="140"/>
      <c r="L157" s="138"/>
      <c r="M157" s="138"/>
      <c r="N157" s="138"/>
      <c r="O157" s="138"/>
      <c r="P157" s="178"/>
      <c r="Q157" s="47"/>
    </row>
    <row r="158" spans="2:21" ht="16.5" customHeight="1" x14ac:dyDescent="0.2">
      <c r="B158" s="175"/>
      <c r="C158" s="22" t="s">
        <v>236</v>
      </c>
      <c r="D158" s="134" t="s">
        <v>46</v>
      </c>
      <c r="E158" s="136">
        <f t="shared" si="68"/>
        <v>160</v>
      </c>
      <c r="F158" s="136">
        <f t="shared" si="69"/>
        <v>160</v>
      </c>
      <c r="G158" s="139" t="s">
        <v>151</v>
      </c>
      <c r="H158" s="139"/>
      <c r="I158" s="139" t="s">
        <v>151</v>
      </c>
      <c r="J158" s="139"/>
      <c r="K158" s="139"/>
      <c r="L158" s="136">
        <v>10</v>
      </c>
      <c r="M158" s="136">
        <v>10</v>
      </c>
      <c r="N158" s="136">
        <v>0</v>
      </c>
      <c r="O158" s="136">
        <v>0</v>
      </c>
      <c r="P158" s="177">
        <f>E158/$E$2/2-1</f>
        <v>4</v>
      </c>
      <c r="Q158" s="47"/>
    </row>
    <row r="159" spans="2:21" ht="16.5" customHeight="1" thickBot="1" x14ac:dyDescent="0.25">
      <c r="B159" s="175"/>
      <c r="C159" s="22" t="s">
        <v>237</v>
      </c>
      <c r="D159" s="143"/>
      <c r="E159" s="169"/>
      <c r="F159" s="169"/>
      <c r="G159" s="143"/>
      <c r="H159" s="143"/>
      <c r="I159" s="143"/>
      <c r="J159" s="143"/>
      <c r="K159" s="143"/>
      <c r="L159" s="169"/>
      <c r="M159" s="169"/>
      <c r="N159" s="169"/>
      <c r="O159" s="169"/>
      <c r="P159" s="179"/>
      <c r="Q159" s="47"/>
      <c r="R159" s="6" t="s">
        <v>181</v>
      </c>
      <c r="S159" s="6" t="s">
        <v>184</v>
      </c>
      <c r="T159" s="2" t="s">
        <v>180</v>
      </c>
      <c r="U159" s="2" t="s">
        <v>182</v>
      </c>
    </row>
    <row r="160" spans="2:21" ht="16.5" customHeight="1" thickBot="1" x14ac:dyDescent="0.25">
      <c r="B160" s="176"/>
      <c r="C160" s="33" t="s">
        <v>11</v>
      </c>
      <c r="D160" s="5"/>
      <c r="E160" s="11">
        <f>SUM(E149:E159)</f>
        <v>800</v>
      </c>
      <c r="F160" s="11">
        <f>SUM(F149:F159)</f>
        <v>800</v>
      </c>
      <c r="G160" s="97">
        <f>SUMIF(D149:D159,"必須",F149:F159)</f>
        <v>320</v>
      </c>
      <c r="H160" s="106">
        <f>SUMIF(D149:D159,"選必",F149:F159)</f>
        <v>480</v>
      </c>
      <c r="I160" s="99">
        <f>SUMIF(D149:D159,"選択",F149:F159)</f>
        <v>0</v>
      </c>
      <c r="J160" s="12"/>
      <c r="K160" s="12"/>
      <c r="L160" s="11">
        <f>SUM(L149:L159)</f>
        <v>30</v>
      </c>
      <c r="M160" s="11">
        <f>SUM(M149:M159)</f>
        <v>30</v>
      </c>
      <c r="N160" s="11">
        <f>SUM(N149:N159)</f>
        <v>20</v>
      </c>
      <c r="O160" s="11">
        <f>SUM(O149:O159)</f>
        <v>20</v>
      </c>
      <c r="P160" s="11">
        <f>SUM(P149:P159)</f>
        <v>32</v>
      </c>
      <c r="Q160" s="47"/>
      <c r="R160" s="6">
        <f>SUMIF(D149:D159,"必須",P149:P159)</f>
        <v>18</v>
      </c>
      <c r="S160" s="6">
        <f>SUMIF(D149:D159,"選必",P149:P159)</f>
        <v>14</v>
      </c>
      <c r="T160" s="6">
        <f>SUMIF(D149:D159,"選択",P149:P159)</f>
        <v>0</v>
      </c>
      <c r="U160" s="111" t="s">
        <v>183</v>
      </c>
    </row>
    <row r="161" spans="2:17" ht="16.5" customHeight="1" thickBot="1" x14ac:dyDescent="0.25">
      <c r="B161" s="55"/>
      <c r="C161" s="48"/>
      <c r="D161" s="13"/>
      <c r="E161" s="13"/>
      <c r="F161" s="13"/>
      <c r="G161" s="47"/>
      <c r="H161" s="47"/>
      <c r="I161" s="47"/>
      <c r="J161" s="47"/>
      <c r="K161" s="47"/>
      <c r="L161" s="13"/>
      <c r="M161" s="13"/>
      <c r="N161" s="13"/>
      <c r="O161" s="13"/>
      <c r="P161" s="13"/>
      <c r="Q161" s="47"/>
    </row>
    <row r="162" spans="2:17" ht="16.5" customHeight="1" thickBot="1" x14ac:dyDescent="0.25">
      <c r="C162" s="35"/>
      <c r="D162" s="34"/>
      <c r="E162" s="34"/>
      <c r="F162" s="34"/>
      <c r="G162" s="34"/>
      <c r="H162" s="4" t="s">
        <v>12</v>
      </c>
      <c r="I162" s="148" t="s">
        <v>8</v>
      </c>
      <c r="J162" s="149"/>
      <c r="K162" s="150" t="s">
        <v>57</v>
      </c>
      <c r="L162" s="151"/>
      <c r="M162" s="85" t="s">
        <v>58</v>
      </c>
      <c r="N162" s="72"/>
      <c r="O162" s="73"/>
      <c r="P162" s="74"/>
      <c r="Q162" s="36"/>
    </row>
    <row r="163" spans="2:17" ht="16.5" customHeight="1" x14ac:dyDescent="0.2">
      <c r="B163" s="6"/>
      <c r="C163" s="35"/>
      <c r="D163" s="14"/>
      <c r="E163" s="18"/>
      <c r="F163" s="18"/>
      <c r="G163" s="34"/>
      <c r="H163" s="7" t="s">
        <v>13</v>
      </c>
      <c r="I163" s="37">
        <f>SUMIF(G105:G128,"○",F105:F128)</f>
        <v>656</v>
      </c>
      <c r="J163" s="38">
        <f>I163/M163</f>
        <v>0.62121212121212122</v>
      </c>
      <c r="K163" s="63">
        <f>SUMIF(H105:H128,"○",F105:F128)</f>
        <v>400</v>
      </c>
      <c r="L163" s="64">
        <f>K163/M163</f>
        <v>0.37878787878787878</v>
      </c>
      <c r="M163" s="71">
        <f>F129</f>
        <v>1056</v>
      </c>
      <c r="N163" s="75"/>
      <c r="O163" s="76"/>
      <c r="P163" s="77"/>
      <c r="Q163" s="36"/>
    </row>
    <row r="164" spans="2:17" ht="16.5" customHeight="1" x14ac:dyDescent="0.2">
      <c r="C164" s="35"/>
      <c r="D164" s="14"/>
      <c r="E164" s="18"/>
      <c r="F164" s="18"/>
      <c r="G164" s="34"/>
      <c r="H164" s="8" t="s">
        <v>14</v>
      </c>
      <c r="I164" s="39">
        <f>SUMIF(G130:G147,"○",F130:F147)</f>
        <v>624</v>
      </c>
      <c r="J164" s="40">
        <f>I164/M164</f>
        <v>0.51315789473684215</v>
      </c>
      <c r="K164" s="65">
        <f>SUMIF(H130:H147,"○",F130:F147)</f>
        <v>592</v>
      </c>
      <c r="L164" s="66">
        <f>K164/M164</f>
        <v>0.48684210526315791</v>
      </c>
      <c r="M164" s="39">
        <f>F148</f>
        <v>1216</v>
      </c>
      <c r="N164" s="75"/>
      <c r="O164" s="76"/>
      <c r="P164" s="77"/>
      <c r="Q164" s="36"/>
    </row>
    <row r="165" spans="2:17" ht="16.5" customHeight="1" thickBot="1" x14ac:dyDescent="0.25">
      <c r="C165" s="35"/>
      <c r="D165" s="14"/>
      <c r="E165" s="18"/>
      <c r="F165" s="18"/>
      <c r="G165" s="34"/>
      <c r="H165" s="50" t="s">
        <v>17</v>
      </c>
      <c r="I165" s="51">
        <f>SUMIF(G149:G159,"○",F149:F159)</f>
        <v>288</v>
      </c>
      <c r="J165" s="49">
        <f>I165/M165</f>
        <v>0.36</v>
      </c>
      <c r="K165" s="78">
        <f>SUMIF(H149:H159,"○",F149:F159)</f>
        <v>512</v>
      </c>
      <c r="L165" s="79">
        <f>K165/M165</f>
        <v>0.64</v>
      </c>
      <c r="M165" s="51">
        <f>F160</f>
        <v>800</v>
      </c>
      <c r="N165" s="75"/>
      <c r="O165" s="76"/>
      <c r="P165" s="77"/>
      <c r="Q165" s="36"/>
    </row>
    <row r="166" spans="2:17" ht="16.5" customHeight="1" thickBot="1" x14ac:dyDescent="0.25">
      <c r="C166" s="35"/>
      <c r="D166" s="14"/>
      <c r="E166" s="18"/>
      <c r="F166" s="18"/>
      <c r="G166" s="34"/>
      <c r="H166" s="4" t="s">
        <v>11</v>
      </c>
      <c r="I166" s="80">
        <f>SUM(I163:I165)</f>
        <v>1568</v>
      </c>
      <c r="J166" s="81">
        <f>I166/M166</f>
        <v>0.51041666666666663</v>
      </c>
      <c r="K166" s="82">
        <f>SUM(K163:K165)</f>
        <v>1504</v>
      </c>
      <c r="L166" s="83">
        <f>K166/M166</f>
        <v>0.48958333333333331</v>
      </c>
      <c r="M166" s="84">
        <f>SUM(M163:M165)</f>
        <v>3072</v>
      </c>
      <c r="N166" s="75"/>
      <c r="O166" s="76"/>
      <c r="P166" s="77"/>
      <c r="Q166" s="36"/>
    </row>
    <row r="167" spans="2:17" ht="16.5" customHeight="1" x14ac:dyDescent="0.2">
      <c r="Q167" s="36"/>
    </row>
  </sheetData>
  <mergeCells count="133">
    <mergeCell ref="I156:I157"/>
    <mergeCell ref="I103:J103"/>
    <mergeCell ref="L92:L93"/>
    <mergeCell ref="M92:M93"/>
    <mergeCell ref="D127:D128"/>
    <mergeCell ref="D146:D147"/>
    <mergeCell ref="I154:I155"/>
    <mergeCell ref="J154:J155"/>
    <mergeCell ref="K154:K155"/>
    <mergeCell ref="L154:L155"/>
    <mergeCell ref="M154:M155"/>
    <mergeCell ref="G92:G93"/>
    <mergeCell ref="H92:H93"/>
    <mergeCell ref="I92:I93"/>
    <mergeCell ref="J92:J93"/>
    <mergeCell ref="K92:K93"/>
    <mergeCell ref="P158:P159"/>
    <mergeCell ref="P146:P147"/>
    <mergeCell ref="L156:L157"/>
    <mergeCell ref="M156:M157"/>
    <mergeCell ref="N156:N157"/>
    <mergeCell ref="O156:O157"/>
    <mergeCell ref="D158:D159"/>
    <mergeCell ref="E158:E159"/>
    <mergeCell ref="F158:F159"/>
    <mergeCell ref="E146:E147"/>
    <mergeCell ref="F146:F147"/>
    <mergeCell ref="G146:G147"/>
    <mergeCell ref="H146:H147"/>
    <mergeCell ref="I146:I147"/>
    <mergeCell ref="J146:J147"/>
    <mergeCell ref="P156:P157"/>
    <mergeCell ref="F156:F157"/>
    <mergeCell ref="E156:E157"/>
    <mergeCell ref="D156:D157"/>
    <mergeCell ref="D154:D155"/>
    <mergeCell ref="E154:E155"/>
    <mergeCell ref="F154:F155"/>
    <mergeCell ref="G154:G155"/>
    <mergeCell ref="H154:H155"/>
    <mergeCell ref="I5:J5"/>
    <mergeCell ref="K5:K6"/>
    <mergeCell ref="L5:O5"/>
    <mergeCell ref="P5:P6"/>
    <mergeCell ref="B7:B36"/>
    <mergeCell ref="B5:B6"/>
    <mergeCell ref="C5:C6"/>
    <mergeCell ref="D5:D6"/>
    <mergeCell ref="E5:E6"/>
    <mergeCell ref="F5:F6"/>
    <mergeCell ref="G5:H5"/>
    <mergeCell ref="I38:J38"/>
    <mergeCell ref="K38:L38"/>
    <mergeCell ref="B44:B45"/>
    <mergeCell ref="C44:C45"/>
    <mergeCell ref="D44:D45"/>
    <mergeCell ref="E44:E45"/>
    <mergeCell ref="F44:F45"/>
    <mergeCell ref="G44:H44"/>
    <mergeCell ref="I44:J44"/>
    <mergeCell ref="K44:K45"/>
    <mergeCell ref="L44:O44"/>
    <mergeCell ref="P44:P45"/>
    <mergeCell ref="B46:B78"/>
    <mergeCell ref="B79:B94"/>
    <mergeCell ref="P103:P104"/>
    <mergeCell ref="B105:B129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I96:J96"/>
    <mergeCell ref="K96:L96"/>
    <mergeCell ref="B103:B104"/>
    <mergeCell ref="C103:C104"/>
    <mergeCell ref="D103:D104"/>
    <mergeCell ref="E103:E104"/>
    <mergeCell ref="F103:F104"/>
    <mergeCell ref="G103:H103"/>
    <mergeCell ref="I162:J162"/>
    <mergeCell ref="K162:L162"/>
    <mergeCell ref="B149:B160"/>
    <mergeCell ref="K103:K104"/>
    <mergeCell ref="L103:O103"/>
    <mergeCell ref="B130:B148"/>
    <mergeCell ref="J158:J159"/>
    <mergeCell ref="K158:K159"/>
    <mergeCell ref="L146:L147"/>
    <mergeCell ref="M146:M147"/>
    <mergeCell ref="N146:N147"/>
    <mergeCell ref="O146:O147"/>
    <mergeCell ref="L158:L159"/>
    <mergeCell ref="M158:M159"/>
    <mergeCell ref="N158:N159"/>
    <mergeCell ref="O158:O159"/>
    <mergeCell ref="K146:K147"/>
    <mergeCell ref="G158:G159"/>
    <mergeCell ref="H158:H159"/>
    <mergeCell ref="I158:I159"/>
    <mergeCell ref="J156:J157"/>
    <mergeCell ref="K156:K157"/>
    <mergeCell ref="G156:G157"/>
    <mergeCell ref="H156:H157"/>
    <mergeCell ref="N154:N155"/>
    <mergeCell ref="O154:O155"/>
    <mergeCell ref="P154:P155"/>
    <mergeCell ref="D90:D91"/>
    <mergeCell ref="L90:L91"/>
    <mergeCell ref="M90:M91"/>
    <mergeCell ref="N90:N91"/>
    <mergeCell ref="O90:O91"/>
    <mergeCell ref="P90:P91"/>
    <mergeCell ref="E90:E91"/>
    <mergeCell ref="F90:F91"/>
    <mergeCell ref="G90:G91"/>
    <mergeCell ref="H90:H91"/>
    <mergeCell ref="I90:I91"/>
    <mergeCell ref="J90:J91"/>
    <mergeCell ref="K90:K91"/>
    <mergeCell ref="D92:D93"/>
    <mergeCell ref="E92:E93"/>
    <mergeCell ref="F92:F93"/>
    <mergeCell ref="N92:N93"/>
    <mergeCell ref="O92:O93"/>
    <mergeCell ref="P92:P93"/>
    <mergeCell ref="P127:P128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41" max="16383" man="1"/>
    <brk id="10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66"/>
  <sheetViews>
    <sheetView view="pageBreakPreview" zoomScale="81" zoomScaleNormal="85" zoomScaleSheetLayoutView="81" workbookViewId="0">
      <selection activeCell="P171" sqref="P171:S173"/>
    </sheetView>
  </sheetViews>
  <sheetFormatPr defaultColWidth="9.26953125" defaultRowHeight="13" x14ac:dyDescent="0.2"/>
  <cols>
    <col min="1" max="1" width="1.7265625" style="2" customWidth="1"/>
    <col min="2" max="2" width="9.26953125" style="2" customWidth="1"/>
    <col min="3" max="3" width="28.6328125" style="15" customWidth="1"/>
    <col min="4" max="4" width="10" style="2" customWidth="1"/>
    <col min="5" max="6" width="9.1796875" style="2" customWidth="1"/>
    <col min="7" max="16" width="7" style="2" customWidth="1"/>
    <col min="17" max="17" width="3.6328125" style="6" bestFit="1" customWidth="1"/>
    <col min="18" max="16384" width="9.26953125" style="2"/>
  </cols>
  <sheetData>
    <row r="1" spans="1:17" x14ac:dyDescent="0.2">
      <c r="D1" s="2" t="s">
        <v>114</v>
      </c>
      <c r="E1" s="2">
        <v>8</v>
      </c>
      <c r="F1" s="2" t="s">
        <v>111</v>
      </c>
    </row>
    <row r="2" spans="1:17" x14ac:dyDescent="0.2">
      <c r="D2" s="2" t="s">
        <v>113</v>
      </c>
      <c r="E2" s="2">
        <v>16</v>
      </c>
      <c r="F2" s="2" t="s">
        <v>115</v>
      </c>
    </row>
    <row r="3" spans="1:17" x14ac:dyDescent="0.2">
      <c r="D3" s="2" t="s">
        <v>112</v>
      </c>
      <c r="E3" s="2">
        <v>3</v>
      </c>
    </row>
    <row r="4" spans="1:17" ht="21" x14ac:dyDescent="0.2">
      <c r="A4" s="1"/>
      <c r="B4" s="1" t="s">
        <v>129</v>
      </c>
    </row>
    <row r="5" spans="1:17" ht="13.5" thickBot="1" x14ac:dyDescent="0.25"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/>
    </row>
    <row r="6" spans="1:17" ht="18" customHeight="1" thickBot="1" x14ac:dyDescent="0.25">
      <c r="B6" s="156" t="s">
        <v>2</v>
      </c>
      <c r="C6" s="170" t="s">
        <v>3</v>
      </c>
      <c r="D6" s="156" t="s">
        <v>4</v>
      </c>
      <c r="E6" s="172" t="s">
        <v>109</v>
      </c>
      <c r="F6" s="172" t="s">
        <v>110</v>
      </c>
      <c r="G6" s="162" t="s">
        <v>5</v>
      </c>
      <c r="H6" s="163"/>
      <c r="I6" s="162" t="s">
        <v>6</v>
      </c>
      <c r="J6" s="163"/>
      <c r="K6" s="158" t="s">
        <v>26</v>
      </c>
      <c r="L6" s="162" t="s">
        <v>7</v>
      </c>
      <c r="M6" s="164"/>
      <c r="N6" s="164"/>
      <c r="O6" s="163"/>
      <c r="P6" s="156" t="s">
        <v>39</v>
      </c>
      <c r="Q6" s="58"/>
    </row>
    <row r="7" spans="1:17" ht="18" customHeight="1" thickBot="1" x14ac:dyDescent="0.25">
      <c r="B7" s="157"/>
      <c r="C7" s="171"/>
      <c r="D7" s="157"/>
      <c r="E7" s="173"/>
      <c r="F7" s="173"/>
      <c r="G7" s="91" t="s">
        <v>8</v>
      </c>
      <c r="H7" s="91" t="s">
        <v>9</v>
      </c>
      <c r="I7" s="60" t="s">
        <v>32</v>
      </c>
      <c r="J7" s="60" t="s">
        <v>33</v>
      </c>
      <c r="K7" s="159"/>
      <c r="L7" s="10" t="s">
        <v>22</v>
      </c>
      <c r="M7" s="10" t="s">
        <v>23</v>
      </c>
      <c r="N7" s="10" t="s">
        <v>24</v>
      </c>
      <c r="O7" s="10" t="s">
        <v>25</v>
      </c>
      <c r="P7" s="157"/>
      <c r="Q7" s="59"/>
    </row>
    <row r="8" spans="1:17" ht="16.5" customHeight="1" x14ac:dyDescent="0.2">
      <c r="B8" s="166" t="s">
        <v>15</v>
      </c>
      <c r="C8" s="19" t="s">
        <v>60</v>
      </c>
      <c r="D8" s="92" t="s">
        <v>59</v>
      </c>
      <c r="E8" s="21">
        <f>SUM(L8:O8)*$E$1</f>
        <v>16</v>
      </c>
      <c r="F8" s="21">
        <f>E8</f>
        <v>16</v>
      </c>
      <c r="G8" s="20" t="s">
        <v>1</v>
      </c>
      <c r="H8" s="20"/>
      <c r="I8" s="20" t="s">
        <v>1</v>
      </c>
      <c r="J8" s="20"/>
      <c r="K8" s="20"/>
      <c r="L8" s="21">
        <v>2</v>
      </c>
      <c r="M8" s="21">
        <v>0</v>
      </c>
      <c r="N8" s="21">
        <v>0</v>
      </c>
      <c r="O8" s="21">
        <v>0</v>
      </c>
      <c r="P8" s="21">
        <f>E8/$E$2</f>
        <v>1</v>
      </c>
      <c r="Q8" s="47"/>
    </row>
    <row r="9" spans="1:17" ht="16.5" customHeight="1" x14ac:dyDescent="0.2">
      <c r="B9" s="166"/>
      <c r="C9" s="43" t="s">
        <v>61</v>
      </c>
      <c r="D9" s="93" t="s">
        <v>59</v>
      </c>
      <c r="E9" s="24">
        <f>SUM(L9:O9)*$E$1</f>
        <v>16</v>
      </c>
      <c r="F9" s="24">
        <f t="shared" ref="F9:F26" si="0">E9</f>
        <v>16</v>
      </c>
      <c r="G9" s="44" t="s">
        <v>1</v>
      </c>
      <c r="H9" s="44"/>
      <c r="I9" s="23" t="s">
        <v>1</v>
      </c>
      <c r="J9" s="44"/>
      <c r="K9" s="44"/>
      <c r="L9" s="61">
        <v>0</v>
      </c>
      <c r="M9" s="61">
        <v>2</v>
      </c>
      <c r="N9" s="61">
        <v>0</v>
      </c>
      <c r="O9" s="61">
        <v>0</v>
      </c>
      <c r="P9" s="24">
        <f t="shared" ref="P9:P38" si="1">E9/$E$2</f>
        <v>1</v>
      </c>
      <c r="Q9" s="47"/>
    </row>
    <row r="10" spans="1:17" ht="16.5" customHeight="1" x14ac:dyDescent="0.2">
      <c r="B10" s="166"/>
      <c r="C10" s="43" t="s">
        <v>62</v>
      </c>
      <c r="D10" s="93" t="s">
        <v>59</v>
      </c>
      <c r="E10" s="24">
        <f t="shared" ref="E10:E28" si="2">SUM(L10:O10)*$E$1</f>
        <v>16</v>
      </c>
      <c r="F10" s="24">
        <f t="shared" si="0"/>
        <v>16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0</v>
      </c>
      <c r="N10" s="61">
        <v>2</v>
      </c>
      <c r="O10" s="61">
        <v>0</v>
      </c>
      <c r="P10" s="24">
        <f t="shared" si="1"/>
        <v>1</v>
      </c>
      <c r="Q10" s="47"/>
    </row>
    <row r="11" spans="1:17" ht="16.5" customHeight="1" x14ac:dyDescent="0.2">
      <c r="B11" s="166"/>
      <c r="C11" s="43" t="s">
        <v>63</v>
      </c>
      <c r="D11" s="93" t="s">
        <v>59</v>
      </c>
      <c r="E11" s="24">
        <f t="shared" si="2"/>
        <v>16</v>
      </c>
      <c r="F11" s="24">
        <f t="shared" si="0"/>
        <v>16</v>
      </c>
      <c r="G11" s="44" t="s">
        <v>1</v>
      </c>
      <c r="H11" s="44"/>
      <c r="I11" s="23" t="s">
        <v>1</v>
      </c>
      <c r="J11" s="44"/>
      <c r="K11" s="44"/>
      <c r="L11" s="61">
        <v>0</v>
      </c>
      <c r="M11" s="61">
        <v>0</v>
      </c>
      <c r="N11" s="61">
        <v>0</v>
      </c>
      <c r="O11" s="61">
        <v>2</v>
      </c>
      <c r="P11" s="24">
        <f t="shared" si="1"/>
        <v>1</v>
      </c>
      <c r="Q11" s="47"/>
    </row>
    <row r="12" spans="1:17" ht="16.5" customHeight="1" x14ac:dyDescent="0.2">
      <c r="B12" s="166"/>
      <c r="C12" s="43" t="s">
        <v>64</v>
      </c>
      <c r="D12" s="93" t="s">
        <v>59</v>
      </c>
      <c r="E12" s="24">
        <f t="shared" si="2"/>
        <v>16</v>
      </c>
      <c r="F12" s="24">
        <f t="shared" si="0"/>
        <v>16</v>
      </c>
      <c r="G12" s="44" t="s">
        <v>1</v>
      </c>
      <c r="H12" s="44"/>
      <c r="I12" s="23" t="s">
        <v>1</v>
      </c>
      <c r="J12" s="44"/>
      <c r="K12" s="44"/>
      <c r="L12" s="61">
        <v>2</v>
      </c>
      <c r="M12" s="61">
        <v>0</v>
      </c>
      <c r="N12" s="61">
        <v>0</v>
      </c>
      <c r="O12" s="61">
        <v>0</v>
      </c>
      <c r="P12" s="24">
        <f t="shared" si="1"/>
        <v>1</v>
      </c>
      <c r="Q12" s="47"/>
    </row>
    <row r="13" spans="1:17" ht="16.5" customHeight="1" x14ac:dyDescent="0.2">
      <c r="B13" s="166"/>
      <c r="C13" s="43" t="s">
        <v>65</v>
      </c>
      <c r="D13" s="93" t="s">
        <v>59</v>
      </c>
      <c r="E13" s="24">
        <f t="shared" si="2"/>
        <v>16</v>
      </c>
      <c r="F13" s="24">
        <f t="shared" si="0"/>
        <v>16</v>
      </c>
      <c r="G13" s="44" t="s">
        <v>1</v>
      </c>
      <c r="H13" s="23"/>
      <c r="I13" s="23" t="s">
        <v>1</v>
      </c>
      <c r="J13" s="44"/>
      <c r="K13" s="44"/>
      <c r="L13" s="61">
        <v>0</v>
      </c>
      <c r="M13" s="61">
        <v>2</v>
      </c>
      <c r="N13" s="61">
        <v>0</v>
      </c>
      <c r="O13" s="61">
        <v>0</v>
      </c>
      <c r="P13" s="24">
        <f t="shared" si="1"/>
        <v>1</v>
      </c>
      <c r="Q13" s="47"/>
    </row>
    <row r="14" spans="1:17" ht="16.5" customHeight="1" x14ac:dyDescent="0.2">
      <c r="B14" s="166"/>
      <c r="C14" s="43" t="s">
        <v>66</v>
      </c>
      <c r="D14" s="93" t="s">
        <v>59</v>
      </c>
      <c r="E14" s="24">
        <f t="shared" si="2"/>
        <v>16</v>
      </c>
      <c r="F14" s="24">
        <f t="shared" si="0"/>
        <v>16</v>
      </c>
      <c r="G14" s="44" t="s">
        <v>1</v>
      </c>
      <c r="H14" s="23"/>
      <c r="I14" s="23" t="s">
        <v>1</v>
      </c>
      <c r="J14" s="44"/>
      <c r="K14" s="44"/>
      <c r="L14" s="61">
        <v>0</v>
      </c>
      <c r="M14" s="61">
        <v>0</v>
      </c>
      <c r="N14" s="61">
        <v>2</v>
      </c>
      <c r="O14" s="61">
        <v>0</v>
      </c>
      <c r="P14" s="24">
        <f t="shared" si="1"/>
        <v>1</v>
      </c>
      <c r="Q14" s="47"/>
    </row>
    <row r="15" spans="1:17" ht="16.5" customHeight="1" x14ac:dyDescent="0.2">
      <c r="B15" s="166"/>
      <c r="C15" s="43" t="s">
        <v>67</v>
      </c>
      <c r="D15" s="93" t="s">
        <v>59</v>
      </c>
      <c r="E15" s="24">
        <f t="shared" si="2"/>
        <v>16</v>
      </c>
      <c r="F15" s="24">
        <f t="shared" si="0"/>
        <v>16</v>
      </c>
      <c r="G15" s="44" t="s">
        <v>1</v>
      </c>
      <c r="H15" s="23"/>
      <c r="I15" s="23" t="s">
        <v>1</v>
      </c>
      <c r="J15" s="44"/>
      <c r="K15" s="44"/>
      <c r="L15" s="61">
        <v>0</v>
      </c>
      <c r="M15" s="61">
        <v>0</v>
      </c>
      <c r="N15" s="61">
        <v>0</v>
      </c>
      <c r="O15" s="61">
        <v>2</v>
      </c>
      <c r="P15" s="24">
        <f t="shared" si="1"/>
        <v>1</v>
      </c>
      <c r="Q15" s="47"/>
    </row>
    <row r="16" spans="1:17" ht="16.5" customHeight="1" x14ac:dyDescent="0.2">
      <c r="B16" s="166"/>
      <c r="C16" s="43" t="s">
        <v>68</v>
      </c>
      <c r="D16" s="93" t="s">
        <v>59</v>
      </c>
      <c r="E16" s="24">
        <f t="shared" si="2"/>
        <v>16</v>
      </c>
      <c r="F16" s="24">
        <f t="shared" si="0"/>
        <v>16</v>
      </c>
      <c r="G16" s="44" t="s">
        <v>1</v>
      </c>
      <c r="H16" s="23"/>
      <c r="I16" s="23" t="s">
        <v>1</v>
      </c>
      <c r="J16" s="44"/>
      <c r="K16" s="44"/>
      <c r="L16" s="61">
        <v>2</v>
      </c>
      <c r="M16" s="61">
        <v>0</v>
      </c>
      <c r="N16" s="61">
        <v>0</v>
      </c>
      <c r="O16" s="61">
        <v>0</v>
      </c>
      <c r="P16" s="24">
        <f t="shared" si="1"/>
        <v>1</v>
      </c>
      <c r="Q16" s="47"/>
    </row>
    <row r="17" spans="2:17" ht="16.5" customHeight="1" x14ac:dyDescent="0.2">
      <c r="B17" s="166"/>
      <c r="C17" s="43" t="s">
        <v>69</v>
      </c>
      <c r="D17" s="93" t="s">
        <v>59</v>
      </c>
      <c r="E17" s="24">
        <f t="shared" si="2"/>
        <v>16</v>
      </c>
      <c r="F17" s="24">
        <f t="shared" si="0"/>
        <v>16</v>
      </c>
      <c r="G17" s="44" t="s">
        <v>1</v>
      </c>
      <c r="H17" s="23"/>
      <c r="I17" s="23" t="s">
        <v>1</v>
      </c>
      <c r="J17" s="44"/>
      <c r="K17" s="44"/>
      <c r="L17" s="61">
        <v>0</v>
      </c>
      <c r="M17" s="61">
        <v>2</v>
      </c>
      <c r="N17" s="61">
        <v>0</v>
      </c>
      <c r="O17" s="61">
        <v>0</v>
      </c>
      <c r="P17" s="24">
        <f t="shared" si="1"/>
        <v>1</v>
      </c>
      <c r="Q17" s="47"/>
    </row>
    <row r="18" spans="2:17" ht="16.5" customHeight="1" x14ac:dyDescent="0.2">
      <c r="B18" s="166"/>
      <c r="C18" s="43" t="s">
        <v>70</v>
      </c>
      <c r="D18" s="93" t="s">
        <v>59</v>
      </c>
      <c r="E18" s="24">
        <f t="shared" si="2"/>
        <v>16</v>
      </c>
      <c r="F18" s="24">
        <f t="shared" si="0"/>
        <v>16</v>
      </c>
      <c r="G18" s="44" t="s">
        <v>1</v>
      </c>
      <c r="H18" s="23"/>
      <c r="I18" s="23" t="s">
        <v>1</v>
      </c>
      <c r="J18" s="44"/>
      <c r="K18" s="44"/>
      <c r="L18" s="61">
        <v>0</v>
      </c>
      <c r="M18" s="61">
        <v>0</v>
      </c>
      <c r="N18" s="61">
        <v>2</v>
      </c>
      <c r="O18" s="61">
        <v>0</v>
      </c>
      <c r="P18" s="24">
        <f t="shared" si="1"/>
        <v>1</v>
      </c>
      <c r="Q18" s="47"/>
    </row>
    <row r="19" spans="2:17" ht="16.5" customHeight="1" x14ac:dyDescent="0.2">
      <c r="B19" s="166"/>
      <c r="C19" s="43" t="s">
        <v>71</v>
      </c>
      <c r="D19" s="93" t="s">
        <v>185</v>
      </c>
      <c r="E19" s="24">
        <f t="shared" si="2"/>
        <v>16</v>
      </c>
      <c r="F19" s="24">
        <f t="shared" si="0"/>
        <v>16</v>
      </c>
      <c r="G19" s="44" t="s">
        <v>1</v>
      </c>
      <c r="H19" s="23"/>
      <c r="I19" s="23" t="s">
        <v>1</v>
      </c>
      <c r="J19" s="44"/>
      <c r="K19" s="44"/>
      <c r="L19" s="61">
        <v>0</v>
      </c>
      <c r="M19" s="61">
        <v>0</v>
      </c>
      <c r="N19" s="61">
        <v>0</v>
      </c>
      <c r="O19" s="61">
        <v>2</v>
      </c>
      <c r="P19" s="24">
        <f t="shared" si="1"/>
        <v>1</v>
      </c>
      <c r="Q19" s="47"/>
    </row>
    <row r="20" spans="2:17" ht="16.5" customHeight="1" x14ac:dyDescent="0.2">
      <c r="B20" s="166"/>
      <c r="C20" s="43" t="s">
        <v>77</v>
      </c>
      <c r="D20" s="93" t="s">
        <v>185</v>
      </c>
      <c r="E20" s="24">
        <f t="shared" si="2"/>
        <v>16</v>
      </c>
      <c r="F20" s="24">
        <f t="shared" si="0"/>
        <v>16</v>
      </c>
      <c r="G20" s="44" t="s">
        <v>1</v>
      </c>
      <c r="H20" s="23"/>
      <c r="I20" s="23" t="s">
        <v>1</v>
      </c>
      <c r="J20" s="44"/>
      <c r="K20" s="44"/>
      <c r="L20" s="61">
        <v>2</v>
      </c>
      <c r="M20" s="61">
        <v>0</v>
      </c>
      <c r="N20" s="61">
        <v>0</v>
      </c>
      <c r="O20" s="61">
        <v>0</v>
      </c>
      <c r="P20" s="24">
        <f t="shared" si="1"/>
        <v>1</v>
      </c>
      <c r="Q20" s="47"/>
    </row>
    <row r="21" spans="2:17" ht="16.5" customHeight="1" x14ac:dyDescent="0.2">
      <c r="B21" s="166"/>
      <c r="C21" s="43" t="s">
        <v>78</v>
      </c>
      <c r="D21" s="93" t="s">
        <v>185</v>
      </c>
      <c r="E21" s="24">
        <f t="shared" si="2"/>
        <v>16</v>
      </c>
      <c r="F21" s="24">
        <f t="shared" si="0"/>
        <v>16</v>
      </c>
      <c r="G21" s="44" t="s">
        <v>1</v>
      </c>
      <c r="H21" s="23"/>
      <c r="I21" s="23" t="s">
        <v>1</v>
      </c>
      <c r="J21" s="44"/>
      <c r="K21" s="44"/>
      <c r="L21" s="61">
        <v>0</v>
      </c>
      <c r="M21" s="61">
        <v>2</v>
      </c>
      <c r="N21" s="61">
        <v>0</v>
      </c>
      <c r="O21" s="61">
        <v>0</v>
      </c>
      <c r="P21" s="24">
        <f t="shared" si="1"/>
        <v>1</v>
      </c>
      <c r="Q21" s="47"/>
    </row>
    <row r="22" spans="2:17" ht="16.5" customHeight="1" x14ac:dyDescent="0.2">
      <c r="B22" s="166"/>
      <c r="C22" s="43" t="s">
        <v>79</v>
      </c>
      <c r="D22" s="93" t="s">
        <v>185</v>
      </c>
      <c r="E22" s="24">
        <f t="shared" si="2"/>
        <v>16</v>
      </c>
      <c r="F22" s="24">
        <f t="shared" si="0"/>
        <v>16</v>
      </c>
      <c r="G22" s="44" t="s">
        <v>1</v>
      </c>
      <c r="H22" s="23"/>
      <c r="I22" s="23" t="s">
        <v>1</v>
      </c>
      <c r="J22" s="44"/>
      <c r="K22" s="44"/>
      <c r="L22" s="61">
        <v>0</v>
      </c>
      <c r="M22" s="61">
        <v>0</v>
      </c>
      <c r="N22" s="61">
        <v>2</v>
      </c>
      <c r="O22" s="61">
        <v>0</v>
      </c>
      <c r="P22" s="24">
        <f t="shared" si="1"/>
        <v>1</v>
      </c>
      <c r="Q22" s="47"/>
    </row>
    <row r="23" spans="2:17" ht="16.5" customHeight="1" x14ac:dyDescent="0.2">
      <c r="B23" s="166"/>
      <c r="C23" s="43" t="s">
        <v>80</v>
      </c>
      <c r="D23" s="93" t="s">
        <v>185</v>
      </c>
      <c r="E23" s="24">
        <f t="shared" si="2"/>
        <v>16</v>
      </c>
      <c r="F23" s="24">
        <f t="shared" si="0"/>
        <v>16</v>
      </c>
      <c r="G23" s="44" t="s">
        <v>1</v>
      </c>
      <c r="H23" s="23"/>
      <c r="I23" s="23" t="s">
        <v>1</v>
      </c>
      <c r="J23" s="44"/>
      <c r="K23" s="44"/>
      <c r="L23" s="61">
        <v>0</v>
      </c>
      <c r="M23" s="61">
        <v>0</v>
      </c>
      <c r="N23" s="61">
        <v>0</v>
      </c>
      <c r="O23" s="61">
        <v>2</v>
      </c>
      <c r="P23" s="24">
        <f t="shared" si="1"/>
        <v>1</v>
      </c>
      <c r="Q23" s="47"/>
    </row>
    <row r="24" spans="2:17" ht="16.5" customHeight="1" x14ac:dyDescent="0.2">
      <c r="B24" s="166"/>
      <c r="C24" s="22" t="s">
        <v>172</v>
      </c>
      <c r="D24" s="93" t="s">
        <v>59</v>
      </c>
      <c r="E24" s="24">
        <f t="shared" si="2"/>
        <v>32</v>
      </c>
      <c r="F24" s="24">
        <f t="shared" si="0"/>
        <v>32</v>
      </c>
      <c r="G24" s="23"/>
      <c r="H24" s="23" t="s">
        <v>1</v>
      </c>
      <c r="I24" s="23" t="s">
        <v>1</v>
      </c>
      <c r="J24" s="23"/>
      <c r="K24" s="23"/>
      <c r="L24" s="24">
        <v>4</v>
      </c>
      <c r="M24" s="24">
        <v>0</v>
      </c>
      <c r="N24" s="24">
        <v>0</v>
      </c>
      <c r="O24" s="24">
        <v>0</v>
      </c>
      <c r="P24" s="24">
        <f t="shared" si="1"/>
        <v>2</v>
      </c>
      <c r="Q24" s="47"/>
    </row>
    <row r="25" spans="2:17" ht="16.5" customHeight="1" x14ac:dyDescent="0.2">
      <c r="B25" s="166"/>
      <c r="C25" s="22" t="s">
        <v>202</v>
      </c>
      <c r="D25" s="93" t="s">
        <v>59</v>
      </c>
      <c r="E25" s="24">
        <f t="shared" si="2"/>
        <v>32</v>
      </c>
      <c r="F25" s="24">
        <f t="shared" si="0"/>
        <v>32</v>
      </c>
      <c r="G25" s="23"/>
      <c r="H25" s="23" t="s">
        <v>1</v>
      </c>
      <c r="I25" s="23" t="s">
        <v>1</v>
      </c>
      <c r="J25" s="23"/>
      <c r="K25" s="23"/>
      <c r="L25" s="24">
        <v>2</v>
      </c>
      <c r="M25" s="24">
        <v>2</v>
      </c>
      <c r="N25" s="24">
        <v>0</v>
      </c>
      <c r="O25" s="24">
        <v>0</v>
      </c>
      <c r="P25" s="24">
        <f t="shared" si="1"/>
        <v>2</v>
      </c>
      <c r="Q25" s="47"/>
    </row>
    <row r="26" spans="2:17" ht="16.5" customHeight="1" x14ac:dyDescent="0.2">
      <c r="B26" s="166"/>
      <c r="C26" s="22" t="s">
        <v>76</v>
      </c>
      <c r="D26" s="93" t="s">
        <v>59</v>
      </c>
      <c r="E26" s="24">
        <f t="shared" si="2"/>
        <v>16</v>
      </c>
      <c r="F26" s="24">
        <f t="shared" si="0"/>
        <v>16</v>
      </c>
      <c r="G26" s="23"/>
      <c r="H26" s="23" t="s">
        <v>1</v>
      </c>
      <c r="I26" s="23" t="s">
        <v>1</v>
      </c>
      <c r="J26" s="23"/>
      <c r="K26" s="23"/>
      <c r="L26" s="24">
        <v>0</v>
      </c>
      <c r="M26" s="24">
        <v>2</v>
      </c>
      <c r="N26" s="24">
        <v>0</v>
      </c>
      <c r="O26" s="24">
        <v>0</v>
      </c>
      <c r="P26" s="24">
        <f t="shared" si="1"/>
        <v>1</v>
      </c>
      <c r="Q26" s="47"/>
    </row>
    <row r="27" spans="2:17" ht="16.5" customHeight="1" x14ac:dyDescent="0.2">
      <c r="B27" s="166"/>
      <c r="C27" s="22" t="s">
        <v>194</v>
      </c>
      <c r="D27" s="93" t="s">
        <v>59</v>
      </c>
      <c r="E27" s="24">
        <f t="shared" ref="E27" si="3">SUM(L27:O27)*$E$1</f>
        <v>16</v>
      </c>
      <c r="F27" s="24">
        <f t="shared" ref="F27" si="4">E27</f>
        <v>16</v>
      </c>
      <c r="G27" s="23"/>
      <c r="H27" s="23" t="s">
        <v>1</v>
      </c>
      <c r="I27" s="23" t="s">
        <v>1</v>
      </c>
      <c r="J27" s="23"/>
      <c r="K27" s="23"/>
      <c r="L27" s="24">
        <v>0</v>
      </c>
      <c r="M27" s="24">
        <v>2</v>
      </c>
      <c r="N27" s="24">
        <v>0</v>
      </c>
      <c r="O27" s="24">
        <v>0</v>
      </c>
      <c r="P27" s="24">
        <f t="shared" si="1"/>
        <v>1</v>
      </c>
      <c r="Q27" s="47"/>
    </row>
    <row r="28" spans="2:17" ht="16.5" customHeight="1" x14ac:dyDescent="0.2">
      <c r="B28" s="166"/>
      <c r="C28" s="22" t="s">
        <v>72</v>
      </c>
      <c r="D28" s="93" t="s">
        <v>59</v>
      </c>
      <c r="E28" s="24">
        <f t="shared" si="2"/>
        <v>32</v>
      </c>
      <c r="F28" s="86">
        <f>E28*$E$3</f>
        <v>96</v>
      </c>
      <c r="G28" s="23"/>
      <c r="H28" s="25" t="s">
        <v>1</v>
      </c>
      <c r="I28" s="25" t="s">
        <v>1</v>
      </c>
      <c r="J28" s="23"/>
      <c r="K28" s="23"/>
      <c r="L28" s="24">
        <v>4</v>
      </c>
      <c r="M28" s="24">
        <v>0</v>
      </c>
      <c r="N28" s="24">
        <v>0</v>
      </c>
      <c r="O28" s="24">
        <v>0</v>
      </c>
      <c r="P28" s="24">
        <f t="shared" si="1"/>
        <v>2</v>
      </c>
      <c r="Q28" s="47"/>
    </row>
    <row r="29" spans="2:17" ht="16.5" customHeight="1" x14ac:dyDescent="0.2">
      <c r="B29" s="166"/>
      <c r="C29" s="22" t="s">
        <v>73</v>
      </c>
      <c r="D29" s="93" t="s">
        <v>59</v>
      </c>
      <c r="E29" s="24">
        <f>SUM(L29:O29)*$E$1</f>
        <v>32</v>
      </c>
      <c r="F29" s="86">
        <f>E29*$E$3</f>
        <v>96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4</v>
      </c>
      <c r="N29" s="26">
        <v>0</v>
      </c>
      <c r="O29" s="26">
        <v>0</v>
      </c>
      <c r="P29" s="24">
        <f t="shared" si="1"/>
        <v>2</v>
      </c>
      <c r="Q29" s="47"/>
    </row>
    <row r="30" spans="2:17" ht="16.5" customHeight="1" x14ac:dyDescent="0.2">
      <c r="B30" s="166"/>
      <c r="C30" s="22" t="s">
        <v>74</v>
      </c>
      <c r="D30" s="93" t="s">
        <v>59</v>
      </c>
      <c r="E30" s="24">
        <f t="shared" ref="E30:E38" si="5">SUM(L30:O30)*$E$1</f>
        <v>32</v>
      </c>
      <c r="F30" s="86">
        <f>E30*$E$3</f>
        <v>96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4</v>
      </c>
      <c r="O30" s="26">
        <v>0</v>
      </c>
      <c r="P30" s="24">
        <f t="shared" si="1"/>
        <v>2</v>
      </c>
      <c r="Q30" s="47"/>
    </row>
    <row r="31" spans="2:17" ht="16.5" customHeight="1" x14ac:dyDescent="0.2">
      <c r="B31" s="166"/>
      <c r="C31" s="22" t="s">
        <v>75</v>
      </c>
      <c r="D31" s="93" t="s">
        <v>59</v>
      </c>
      <c r="E31" s="24">
        <f t="shared" si="5"/>
        <v>32</v>
      </c>
      <c r="F31" s="86">
        <f>E31*$E$3</f>
        <v>96</v>
      </c>
      <c r="G31" s="23"/>
      <c r="H31" s="25" t="s">
        <v>1</v>
      </c>
      <c r="I31" s="25" t="s">
        <v>1</v>
      </c>
      <c r="J31" s="25"/>
      <c r="K31" s="25"/>
      <c r="L31" s="26">
        <v>0</v>
      </c>
      <c r="M31" s="26">
        <v>0</v>
      </c>
      <c r="N31" s="26">
        <v>0</v>
      </c>
      <c r="O31" s="26">
        <v>4</v>
      </c>
      <c r="P31" s="24">
        <f t="shared" si="1"/>
        <v>2</v>
      </c>
      <c r="Q31" s="47"/>
    </row>
    <row r="32" spans="2:17" ht="16.5" customHeight="1" x14ac:dyDescent="0.2">
      <c r="B32" s="166"/>
      <c r="C32" s="43" t="s">
        <v>296</v>
      </c>
      <c r="D32" s="93" t="s">
        <v>59</v>
      </c>
      <c r="E32" s="24">
        <f t="shared" si="5"/>
        <v>16</v>
      </c>
      <c r="F32" s="24">
        <f t="shared" ref="F32:F38" si="6">E32</f>
        <v>16</v>
      </c>
      <c r="G32" s="23"/>
      <c r="H32" s="25" t="s">
        <v>1</v>
      </c>
      <c r="I32" s="25" t="s">
        <v>1</v>
      </c>
      <c r="J32" s="23"/>
      <c r="K32" s="23"/>
      <c r="L32" s="24">
        <v>0</v>
      </c>
      <c r="M32" s="24">
        <v>0</v>
      </c>
      <c r="N32" s="24">
        <v>2</v>
      </c>
      <c r="O32" s="24">
        <v>0</v>
      </c>
      <c r="P32" s="24">
        <f t="shared" si="1"/>
        <v>1</v>
      </c>
      <c r="Q32" s="47"/>
    </row>
    <row r="33" spans="2:21" ht="16.5" customHeight="1" x14ac:dyDescent="0.2">
      <c r="B33" s="166"/>
      <c r="C33" s="43" t="s">
        <v>297</v>
      </c>
      <c r="D33" s="93" t="s">
        <v>59</v>
      </c>
      <c r="E33" s="24">
        <f t="shared" ref="E33:E37" si="7">SUM(L33:O33)*$E$1</f>
        <v>16</v>
      </c>
      <c r="F33" s="24">
        <f t="shared" ref="F33:F37" si="8">E33</f>
        <v>16</v>
      </c>
      <c r="G33" s="23"/>
      <c r="H33" s="25" t="s">
        <v>1</v>
      </c>
      <c r="I33" s="25" t="s">
        <v>1</v>
      </c>
      <c r="J33" s="23"/>
      <c r="K33" s="23"/>
      <c r="L33" s="24">
        <v>0</v>
      </c>
      <c r="M33" s="24">
        <v>0</v>
      </c>
      <c r="N33" s="24">
        <v>0</v>
      </c>
      <c r="O33" s="24">
        <v>2</v>
      </c>
      <c r="P33" s="24">
        <f t="shared" si="1"/>
        <v>1</v>
      </c>
      <c r="Q33" s="47"/>
    </row>
    <row r="34" spans="2:21" ht="16.5" customHeight="1" x14ac:dyDescent="0.2">
      <c r="B34" s="166"/>
      <c r="C34" s="43" t="s">
        <v>298</v>
      </c>
      <c r="D34" s="93" t="s">
        <v>59</v>
      </c>
      <c r="E34" s="24">
        <f t="shared" si="7"/>
        <v>16</v>
      </c>
      <c r="F34" s="24">
        <f t="shared" si="8"/>
        <v>16</v>
      </c>
      <c r="G34" s="23"/>
      <c r="H34" s="25" t="s">
        <v>1</v>
      </c>
      <c r="I34" s="25" t="s">
        <v>1</v>
      </c>
      <c r="J34" s="23"/>
      <c r="K34" s="23"/>
      <c r="L34" s="24">
        <v>0</v>
      </c>
      <c r="M34" s="24">
        <v>0</v>
      </c>
      <c r="N34" s="24">
        <v>2</v>
      </c>
      <c r="O34" s="24">
        <v>0</v>
      </c>
      <c r="P34" s="24">
        <f t="shared" si="1"/>
        <v>1</v>
      </c>
      <c r="Q34" s="47"/>
    </row>
    <row r="35" spans="2:21" ht="16.5" customHeight="1" x14ac:dyDescent="0.2">
      <c r="B35" s="166"/>
      <c r="C35" s="43" t="s">
        <v>299</v>
      </c>
      <c r="D35" s="93" t="s">
        <v>59</v>
      </c>
      <c r="E35" s="24">
        <f t="shared" si="7"/>
        <v>16</v>
      </c>
      <c r="F35" s="24">
        <f t="shared" si="8"/>
        <v>16</v>
      </c>
      <c r="G35" s="117"/>
      <c r="H35" s="25" t="s">
        <v>1</v>
      </c>
      <c r="I35" s="25" t="s">
        <v>1</v>
      </c>
      <c r="J35" s="89"/>
      <c r="K35" s="89"/>
      <c r="L35" s="118">
        <v>0</v>
      </c>
      <c r="M35" s="118">
        <v>0</v>
      </c>
      <c r="N35" s="118">
        <v>0</v>
      </c>
      <c r="O35" s="118">
        <v>2</v>
      </c>
      <c r="P35" s="24">
        <f t="shared" si="1"/>
        <v>1</v>
      </c>
      <c r="Q35" s="47"/>
    </row>
    <row r="36" spans="2:21" ht="16.5" customHeight="1" x14ac:dyDescent="0.2">
      <c r="B36" s="166"/>
      <c r="C36" s="43" t="s">
        <v>195</v>
      </c>
      <c r="D36" s="93" t="s">
        <v>59</v>
      </c>
      <c r="E36" s="24">
        <f t="shared" si="7"/>
        <v>32</v>
      </c>
      <c r="F36" s="24">
        <f t="shared" si="8"/>
        <v>32</v>
      </c>
      <c r="G36" s="117"/>
      <c r="H36" s="25" t="s">
        <v>1</v>
      </c>
      <c r="I36" s="25" t="s">
        <v>1</v>
      </c>
      <c r="J36" s="89"/>
      <c r="K36" s="89"/>
      <c r="L36" s="118">
        <v>2</v>
      </c>
      <c r="M36" s="118">
        <v>2</v>
      </c>
      <c r="N36" s="118">
        <v>0</v>
      </c>
      <c r="O36" s="118">
        <v>0</v>
      </c>
      <c r="P36" s="24">
        <f t="shared" si="1"/>
        <v>2</v>
      </c>
      <c r="Q36" s="47"/>
    </row>
    <row r="37" spans="2:21" ht="16.5" customHeight="1" x14ac:dyDescent="0.2">
      <c r="B37" s="166"/>
      <c r="C37" s="43" t="s">
        <v>196</v>
      </c>
      <c r="D37" s="93" t="s">
        <v>59</v>
      </c>
      <c r="E37" s="24">
        <f t="shared" si="7"/>
        <v>32</v>
      </c>
      <c r="F37" s="24">
        <f t="shared" si="8"/>
        <v>32</v>
      </c>
      <c r="G37" s="117"/>
      <c r="H37" s="25" t="s">
        <v>1</v>
      </c>
      <c r="I37" s="25" t="s">
        <v>1</v>
      </c>
      <c r="J37" s="89"/>
      <c r="K37" s="89"/>
      <c r="L37" s="118">
        <v>0</v>
      </c>
      <c r="M37" s="118">
        <v>0</v>
      </c>
      <c r="N37" s="118">
        <v>2</v>
      </c>
      <c r="O37" s="118">
        <v>2</v>
      </c>
      <c r="P37" s="24">
        <f t="shared" si="1"/>
        <v>2</v>
      </c>
      <c r="Q37" s="47"/>
    </row>
    <row r="38" spans="2:21" ht="16.5" customHeight="1" thickBot="1" x14ac:dyDescent="0.25">
      <c r="B38" s="166"/>
      <c r="C38" s="22" t="s">
        <v>197</v>
      </c>
      <c r="D38" s="93" t="s">
        <v>31</v>
      </c>
      <c r="E38" s="24">
        <f t="shared" si="5"/>
        <v>32</v>
      </c>
      <c r="F38" s="24">
        <f t="shared" si="6"/>
        <v>32</v>
      </c>
      <c r="G38" s="28"/>
      <c r="H38" s="31" t="s">
        <v>1</v>
      </c>
      <c r="I38" s="31" t="s">
        <v>1</v>
      </c>
      <c r="J38" s="31"/>
      <c r="K38" s="31"/>
      <c r="L38" s="32">
        <v>0</v>
      </c>
      <c r="M38" s="32">
        <v>0</v>
      </c>
      <c r="N38" s="32">
        <v>2</v>
      </c>
      <c r="O38" s="32">
        <v>2</v>
      </c>
      <c r="P38" s="24">
        <f t="shared" si="1"/>
        <v>2</v>
      </c>
      <c r="Q38" s="47"/>
      <c r="R38" s="6" t="s">
        <v>181</v>
      </c>
      <c r="S38" s="6" t="s">
        <v>184</v>
      </c>
      <c r="T38" s="2" t="s">
        <v>180</v>
      </c>
      <c r="U38" s="2" t="s">
        <v>182</v>
      </c>
    </row>
    <row r="39" spans="2:21" ht="16.5" customHeight="1" thickBot="1" x14ac:dyDescent="0.25">
      <c r="B39" s="167"/>
      <c r="C39" s="17" t="s">
        <v>11</v>
      </c>
      <c r="D39" s="4"/>
      <c r="E39" s="5">
        <f>SUM(E8:E38)</f>
        <v>640</v>
      </c>
      <c r="F39" s="5">
        <f>SUM(F8:F38)</f>
        <v>896</v>
      </c>
      <c r="G39" s="97">
        <f>SUMIF(D8:D38,"必須",F8:F38)</f>
        <v>896</v>
      </c>
      <c r="H39" s="98">
        <f>SUMIF(D8:D38,"選必",F8:F38)</f>
        <v>0</v>
      </c>
      <c r="I39" s="99">
        <f>SUMIF(D8:D38,"選択",F8:F38)</f>
        <v>0</v>
      </c>
      <c r="J39" s="4"/>
      <c r="K39" s="4"/>
      <c r="L39" s="5">
        <f>SUM(L8:L38)</f>
        <v>20</v>
      </c>
      <c r="M39" s="5">
        <f>SUM(M8:M38)</f>
        <v>20</v>
      </c>
      <c r="N39" s="5">
        <f>SUM(N8:N38)</f>
        <v>20</v>
      </c>
      <c r="O39" s="5">
        <f>SUM(O8:O38)</f>
        <v>20</v>
      </c>
      <c r="P39" s="5">
        <f>SUM(P8:P38)</f>
        <v>40</v>
      </c>
      <c r="Q39" s="47"/>
      <c r="R39" s="6">
        <f>SUMIF(D8:D38,"必須",P8:P38)</f>
        <v>40</v>
      </c>
      <c r="S39" s="6">
        <f>SUMIF(D8:D38,"選必",P8:P38)</f>
        <v>0</v>
      </c>
      <c r="T39" s="6">
        <f>SUMIF(D8:D38,"選択",P8:P38)</f>
        <v>0</v>
      </c>
      <c r="U39" s="2" t="s">
        <v>186</v>
      </c>
    </row>
    <row r="40" spans="2:21" ht="16.5" customHeight="1" x14ac:dyDescent="0.2">
      <c r="B40" s="168" t="s">
        <v>145</v>
      </c>
      <c r="C40" s="19" t="s">
        <v>82</v>
      </c>
      <c r="D40" s="92" t="s">
        <v>30</v>
      </c>
      <c r="E40" s="30">
        <f>SUM(L40:O40)*$E$1</f>
        <v>16</v>
      </c>
      <c r="F40" s="30">
        <f>E40</f>
        <v>16</v>
      </c>
      <c r="G40" s="29" t="s">
        <v>1</v>
      </c>
      <c r="H40" s="20"/>
      <c r="I40" s="20" t="s">
        <v>1</v>
      </c>
      <c r="J40" s="29"/>
      <c r="K40" s="29"/>
      <c r="L40" s="30">
        <v>2</v>
      </c>
      <c r="M40" s="30">
        <v>0</v>
      </c>
      <c r="N40" s="30">
        <v>0</v>
      </c>
      <c r="O40" s="30">
        <v>0</v>
      </c>
      <c r="P40" s="21">
        <f>E40/$E$2</f>
        <v>1</v>
      </c>
      <c r="Q40" s="47"/>
    </row>
    <row r="41" spans="2:21" ht="16.5" customHeight="1" x14ac:dyDescent="0.2">
      <c r="B41" s="166"/>
      <c r="C41" s="43" t="s">
        <v>83</v>
      </c>
      <c r="D41" s="93" t="s">
        <v>31</v>
      </c>
      <c r="E41" s="26">
        <f>SUM(L41:O41)*$E$1</f>
        <v>16</v>
      </c>
      <c r="F41" s="26">
        <f>E41</f>
        <v>16</v>
      </c>
      <c r="G41" s="25" t="s">
        <v>1</v>
      </c>
      <c r="H41" s="25"/>
      <c r="I41" s="25" t="s">
        <v>1</v>
      </c>
      <c r="J41" s="25"/>
      <c r="K41" s="25"/>
      <c r="L41" s="26">
        <v>0</v>
      </c>
      <c r="M41" s="26">
        <v>2</v>
      </c>
      <c r="N41" s="26">
        <v>0</v>
      </c>
      <c r="O41" s="26">
        <v>0</v>
      </c>
      <c r="P41" s="24">
        <f>E41/$E$2</f>
        <v>1</v>
      </c>
      <c r="Q41" s="47"/>
    </row>
    <row r="42" spans="2:21" ht="16.5" customHeight="1" x14ac:dyDescent="0.2">
      <c r="B42" s="166"/>
      <c r="C42" s="43" t="s">
        <v>84</v>
      </c>
      <c r="D42" s="93" t="s">
        <v>31</v>
      </c>
      <c r="E42" s="26">
        <f t="shared" ref="E42:E68" si="9">SUM(L42:O42)*$E$1</f>
        <v>16</v>
      </c>
      <c r="F42" s="26">
        <f t="shared" ref="F42:F52" si="10">E42</f>
        <v>16</v>
      </c>
      <c r="G42" s="44" t="s">
        <v>1</v>
      </c>
      <c r="H42" s="44"/>
      <c r="I42" s="23" t="s">
        <v>1</v>
      </c>
      <c r="J42" s="25"/>
      <c r="K42" s="45"/>
      <c r="L42" s="46">
        <v>0</v>
      </c>
      <c r="M42" s="46">
        <v>0</v>
      </c>
      <c r="N42" s="46">
        <v>2</v>
      </c>
      <c r="O42" s="46">
        <v>0</v>
      </c>
      <c r="P42" s="24">
        <f t="shared" ref="P42:P68" si="11">E42/$E$2</f>
        <v>1</v>
      </c>
      <c r="Q42" s="47"/>
    </row>
    <row r="43" spans="2:21" ht="16.5" customHeight="1" x14ac:dyDescent="0.2">
      <c r="B43" s="166"/>
      <c r="C43" s="43" t="s">
        <v>85</v>
      </c>
      <c r="D43" s="93" t="s">
        <v>31</v>
      </c>
      <c r="E43" s="26">
        <f t="shared" si="9"/>
        <v>16</v>
      </c>
      <c r="F43" s="26">
        <f t="shared" si="10"/>
        <v>16</v>
      </c>
      <c r="G43" s="44" t="s">
        <v>1</v>
      </c>
      <c r="H43" s="44"/>
      <c r="I43" s="23" t="s">
        <v>1</v>
      </c>
      <c r="J43" s="25"/>
      <c r="K43" s="45"/>
      <c r="L43" s="46">
        <v>0</v>
      </c>
      <c r="M43" s="46">
        <v>0</v>
      </c>
      <c r="N43" s="46">
        <v>0</v>
      </c>
      <c r="O43" s="46">
        <v>2</v>
      </c>
      <c r="P43" s="24">
        <f t="shared" si="11"/>
        <v>1</v>
      </c>
      <c r="Q43" s="47"/>
    </row>
    <row r="44" spans="2:21" ht="16.5" customHeight="1" x14ac:dyDescent="0.2">
      <c r="B44" s="166"/>
      <c r="C44" s="43" t="s">
        <v>86</v>
      </c>
      <c r="D44" s="93" t="s">
        <v>31</v>
      </c>
      <c r="E44" s="26">
        <f t="shared" si="9"/>
        <v>16</v>
      </c>
      <c r="F44" s="26">
        <f t="shared" si="10"/>
        <v>16</v>
      </c>
      <c r="G44" s="44" t="s">
        <v>1</v>
      </c>
      <c r="H44" s="44"/>
      <c r="I44" s="23" t="s">
        <v>1</v>
      </c>
      <c r="J44" s="25"/>
      <c r="K44" s="45"/>
      <c r="L44" s="46">
        <v>2</v>
      </c>
      <c r="M44" s="46">
        <v>0</v>
      </c>
      <c r="N44" s="46">
        <v>0</v>
      </c>
      <c r="O44" s="46">
        <v>0</v>
      </c>
      <c r="P44" s="24">
        <f t="shared" si="11"/>
        <v>1</v>
      </c>
      <c r="Q44" s="47"/>
    </row>
    <row r="45" spans="2:21" ht="16.5" customHeight="1" x14ac:dyDescent="0.2">
      <c r="B45" s="166"/>
      <c r="C45" s="43" t="s">
        <v>87</v>
      </c>
      <c r="D45" s="93" t="s">
        <v>31</v>
      </c>
      <c r="E45" s="26">
        <f t="shared" si="9"/>
        <v>16</v>
      </c>
      <c r="F45" s="26">
        <f t="shared" si="10"/>
        <v>16</v>
      </c>
      <c r="G45" s="44" t="s">
        <v>1</v>
      </c>
      <c r="H45" s="44"/>
      <c r="I45" s="23" t="s">
        <v>1</v>
      </c>
      <c r="J45" s="25"/>
      <c r="K45" s="45"/>
      <c r="L45" s="46">
        <v>0</v>
      </c>
      <c r="M45" s="46">
        <v>2</v>
      </c>
      <c r="N45" s="46">
        <v>0</v>
      </c>
      <c r="O45" s="46">
        <v>0</v>
      </c>
      <c r="P45" s="24">
        <f t="shared" si="11"/>
        <v>1</v>
      </c>
      <c r="Q45" s="47"/>
    </row>
    <row r="46" spans="2:21" ht="16.5" customHeight="1" x14ac:dyDescent="0.2">
      <c r="B46" s="166"/>
      <c r="C46" s="43" t="s">
        <v>88</v>
      </c>
      <c r="D46" s="93" t="s">
        <v>31</v>
      </c>
      <c r="E46" s="26">
        <f t="shared" si="9"/>
        <v>16</v>
      </c>
      <c r="F46" s="26">
        <f t="shared" si="10"/>
        <v>16</v>
      </c>
      <c r="G46" s="44" t="s">
        <v>1</v>
      </c>
      <c r="H46" s="44"/>
      <c r="I46" s="23" t="s">
        <v>1</v>
      </c>
      <c r="J46" s="25"/>
      <c r="K46" s="45"/>
      <c r="L46" s="46">
        <v>0</v>
      </c>
      <c r="M46" s="46">
        <v>0</v>
      </c>
      <c r="N46" s="46">
        <v>2</v>
      </c>
      <c r="O46" s="46">
        <v>0</v>
      </c>
      <c r="P46" s="24">
        <f t="shared" si="11"/>
        <v>1</v>
      </c>
      <c r="Q46" s="47"/>
    </row>
    <row r="47" spans="2:21" ht="16.5" customHeight="1" x14ac:dyDescent="0.2">
      <c r="B47" s="166"/>
      <c r="C47" s="43" t="s">
        <v>89</v>
      </c>
      <c r="D47" s="93" t="s">
        <v>31</v>
      </c>
      <c r="E47" s="26">
        <f t="shared" si="9"/>
        <v>16</v>
      </c>
      <c r="F47" s="26">
        <f t="shared" si="10"/>
        <v>16</v>
      </c>
      <c r="G47" s="44" t="s">
        <v>1</v>
      </c>
      <c r="H47" s="44"/>
      <c r="I47" s="23" t="s">
        <v>1</v>
      </c>
      <c r="J47" s="25"/>
      <c r="K47" s="45"/>
      <c r="L47" s="46">
        <v>0</v>
      </c>
      <c r="M47" s="46">
        <v>0</v>
      </c>
      <c r="N47" s="46">
        <v>0</v>
      </c>
      <c r="O47" s="46">
        <v>2</v>
      </c>
      <c r="P47" s="24">
        <f t="shared" si="11"/>
        <v>1</v>
      </c>
      <c r="Q47" s="47"/>
    </row>
    <row r="48" spans="2:21" ht="16.5" customHeight="1" x14ac:dyDescent="0.2">
      <c r="B48" s="166"/>
      <c r="C48" s="43" t="s">
        <v>90</v>
      </c>
      <c r="D48" s="93" t="s">
        <v>31</v>
      </c>
      <c r="E48" s="26">
        <f t="shared" si="9"/>
        <v>16</v>
      </c>
      <c r="F48" s="26">
        <f t="shared" si="10"/>
        <v>16</v>
      </c>
      <c r="G48" s="44" t="s">
        <v>1</v>
      </c>
      <c r="H48" s="44"/>
      <c r="I48" s="23" t="s">
        <v>1</v>
      </c>
      <c r="J48" s="25"/>
      <c r="K48" s="45"/>
      <c r="L48" s="46">
        <v>2</v>
      </c>
      <c r="M48" s="46">
        <v>0</v>
      </c>
      <c r="N48" s="46">
        <v>0</v>
      </c>
      <c r="O48" s="46">
        <v>0</v>
      </c>
      <c r="P48" s="24">
        <f t="shared" si="11"/>
        <v>1</v>
      </c>
      <c r="Q48" s="47"/>
    </row>
    <row r="49" spans="2:17" ht="16.5" customHeight="1" x14ac:dyDescent="0.2">
      <c r="B49" s="166"/>
      <c r="C49" s="43" t="s">
        <v>91</v>
      </c>
      <c r="D49" s="93" t="s">
        <v>31</v>
      </c>
      <c r="E49" s="26">
        <f t="shared" si="9"/>
        <v>16</v>
      </c>
      <c r="F49" s="26">
        <f t="shared" si="10"/>
        <v>16</v>
      </c>
      <c r="G49" s="44" t="s">
        <v>1</v>
      </c>
      <c r="H49" s="44"/>
      <c r="I49" s="23" t="s">
        <v>1</v>
      </c>
      <c r="J49" s="25"/>
      <c r="K49" s="45"/>
      <c r="L49" s="46">
        <v>0</v>
      </c>
      <c r="M49" s="46">
        <v>2</v>
      </c>
      <c r="N49" s="46">
        <v>0</v>
      </c>
      <c r="O49" s="46">
        <v>0</v>
      </c>
      <c r="P49" s="24">
        <f t="shared" si="11"/>
        <v>1</v>
      </c>
      <c r="Q49" s="47"/>
    </row>
    <row r="50" spans="2:17" ht="16.5" customHeight="1" x14ac:dyDescent="0.2">
      <c r="B50" s="166"/>
      <c r="C50" s="43" t="s">
        <v>92</v>
      </c>
      <c r="D50" s="93" t="s">
        <v>31</v>
      </c>
      <c r="E50" s="26">
        <f t="shared" si="9"/>
        <v>16</v>
      </c>
      <c r="F50" s="26">
        <f t="shared" si="10"/>
        <v>16</v>
      </c>
      <c r="G50" s="44" t="s">
        <v>1</v>
      </c>
      <c r="H50" s="44"/>
      <c r="I50" s="23" t="s">
        <v>1</v>
      </c>
      <c r="J50" s="25"/>
      <c r="K50" s="45"/>
      <c r="L50" s="46">
        <v>0</v>
      </c>
      <c r="M50" s="46">
        <v>0</v>
      </c>
      <c r="N50" s="46">
        <v>2</v>
      </c>
      <c r="O50" s="46">
        <v>0</v>
      </c>
      <c r="P50" s="24">
        <f t="shared" si="11"/>
        <v>1</v>
      </c>
      <c r="Q50" s="47"/>
    </row>
    <row r="51" spans="2:17" ht="16.5" customHeight="1" x14ac:dyDescent="0.2">
      <c r="B51" s="166"/>
      <c r="C51" s="43" t="s">
        <v>93</v>
      </c>
      <c r="D51" s="93" t="s">
        <v>31</v>
      </c>
      <c r="E51" s="26">
        <f t="shared" si="9"/>
        <v>16</v>
      </c>
      <c r="F51" s="26">
        <f t="shared" si="10"/>
        <v>16</v>
      </c>
      <c r="G51" s="44" t="s">
        <v>1</v>
      </c>
      <c r="H51" s="44"/>
      <c r="I51" s="23" t="s">
        <v>1</v>
      </c>
      <c r="J51" s="25"/>
      <c r="K51" s="45"/>
      <c r="L51" s="46">
        <v>0</v>
      </c>
      <c r="M51" s="46">
        <v>0</v>
      </c>
      <c r="N51" s="46">
        <v>0</v>
      </c>
      <c r="O51" s="46">
        <v>2</v>
      </c>
      <c r="P51" s="24">
        <f t="shared" si="11"/>
        <v>1</v>
      </c>
      <c r="Q51" s="47"/>
    </row>
    <row r="52" spans="2:17" ht="16.5" customHeight="1" x14ac:dyDescent="0.2">
      <c r="B52" s="166"/>
      <c r="C52" s="43" t="s">
        <v>131</v>
      </c>
      <c r="D52" s="93" t="s">
        <v>31</v>
      </c>
      <c r="E52" s="26">
        <f t="shared" si="9"/>
        <v>64</v>
      </c>
      <c r="F52" s="26">
        <f t="shared" si="10"/>
        <v>64</v>
      </c>
      <c r="G52" s="44" t="s">
        <v>1</v>
      </c>
      <c r="H52" s="44"/>
      <c r="I52" s="23" t="s">
        <v>1</v>
      </c>
      <c r="J52" s="25"/>
      <c r="K52" s="45"/>
      <c r="L52" s="46">
        <v>2</v>
      </c>
      <c r="M52" s="46">
        <v>2</v>
      </c>
      <c r="N52" s="46">
        <v>2</v>
      </c>
      <c r="O52" s="46">
        <v>2</v>
      </c>
      <c r="P52" s="24">
        <f t="shared" si="11"/>
        <v>4</v>
      </c>
      <c r="Q52" s="47"/>
    </row>
    <row r="53" spans="2:17" ht="16.5" customHeight="1" x14ac:dyDescent="0.2">
      <c r="B53" s="166"/>
      <c r="C53" s="43" t="s">
        <v>81</v>
      </c>
      <c r="D53" s="93" t="s">
        <v>31</v>
      </c>
      <c r="E53" s="26">
        <f t="shared" si="9"/>
        <v>32</v>
      </c>
      <c r="F53" s="86">
        <f>E53*$E$3</f>
        <v>96</v>
      </c>
      <c r="G53" s="44"/>
      <c r="H53" s="44" t="s">
        <v>1</v>
      </c>
      <c r="I53" s="23" t="s">
        <v>1</v>
      </c>
      <c r="J53" s="25"/>
      <c r="K53" s="45"/>
      <c r="L53" s="46">
        <v>4</v>
      </c>
      <c r="M53" s="46">
        <v>0</v>
      </c>
      <c r="N53" s="46">
        <v>0</v>
      </c>
      <c r="O53" s="46">
        <v>0</v>
      </c>
      <c r="P53" s="24">
        <f t="shared" si="11"/>
        <v>2</v>
      </c>
      <c r="Q53" s="47"/>
    </row>
    <row r="54" spans="2:17" ht="16.5" customHeight="1" x14ac:dyDescent="0.2">
      <c r="B54" s="166"/>
      <c r="C54" s="43" t="s">
        <v>98</v>
      </c>
      <c r="D54" s="93" t="s">
        <v>31</v>
      </c>
      <c r="E54" s="26">
        <f t="shared" si="9"/>
        <v>32</v>
      </c>
      <c r="F54" s="86">
        <f>E54*$E$3</f>
        <v>96</v>
      </c>
      <c r="G54" s="44"/>
      <c r="H54" s="44" t="s">
        <v>1</v>
      </c>
      <c r="I54" s="23" t="s">
        <v>1</v>
      </c>
      <c r="J54" s="25"/>
      <c r="K54" s="45"/>
      <c r="L54" s="46">
        <v>0</v>
      </c>
      <c r="M54" s="46">
        <v>4</v>
      </c>
      <c r="N54" s="46">
        <v>0</v>
      </c>
      <c r="O54" s="46">
        <v>0</v>
      </c>
      <c r="P54" s="24">
        <f t="shared" si="11"/>
        <v>2</v>
      </c>
      <c r="Q54" s="47"/>
    </row>
    <row r="55" spans="2:17" ht="16.5" customHeight="1" x14ac:dyDescent="0.2">
      <c r="B55" s="166"/>
      <c r="C55" s="43" t="s">
        <v>99</v>
      </c>
      <c r="D55" s="93" t="s">
        <v>31</v>
      </c>
      <c r="E55" s="26">
        <f t="shared" si="9"/>
        <v>32</v>
      </c>
      <c r="F55" s="86">
        <f>E55*$E$3</f>
        <v>96</v>
      </c>
      <c r="G55" s="44"/>
      <c r="H55" s="44" t="s">
        <v>1</v>
      </c>
      <c r="I55" s="23" t="s">
        <v>1</v>
      </c>
      <c r="J55" s="25"/>
      <c r="K55" s="45"/>
      <c r="L55" s="46">
        <v>0</v>
      </c>
      <c r="M55" s="46">
        <v>0</v>
      </c>
      <c r="N55" s="46">
        <v>4</v>
      </c>
      <c r="O55" s="46">
        <v>0</v>
      </c>
      <c r="P55" s="24">
        <f t="shared" si="11"/>
        <v>2</v>
      </c>
      <c r="Q55" s="47"/>
    </row>
    <row r="56" spans="2:17" ht="16.5" customHeight="1" x14ac:dyDescent="0.2">
      <c r="B56" s="166"/>
      <c r="C56" s="43" t="s">
        <v>100</v>
      </c>
      <c r="D56" s="93" t="s">
        <v>31</v>
      </c>
      <c r="E56" s="26">
        <f t="shared" si="9"/>
        <v>32</v>
      </c>
      <c r="F56" s="86">
        <f>E56*$E$3</f>
        <v>96</v>
      </c>
      <c r="G56" s="44"/>
      <c r="H56" s="44" t="s">
        <v>1</v>
      </c>
      <c r="I56" s="23" t="s">
        <v>1</v>
      </c>
      <c r="J56" s="25"/>
      <c r="K56" s="45"/>
      <c r="L56" s="46">
        <v>0</v>
      </c>
      <c r="M56" s="46">
        <v>0</v>
      </c>
      <c r="N56" s="46">
        <v>0</v>
      </c>
      <c r="O56" s="46">
        <v>4</v>
      </c>
      <c r="P56" s="24">
        <f t="shared" si="11"/>
        <v>2</v>
      </c>
      <c r="Q56" s="47"/>
    </row>
    <row r="57" spans="2:17" ht="16.5" customHeight="1" x14ac:dyDescent="0.2">
      <c r="B57" s="166"/>
      <c r="C57" s="43" t="s">
        <v>132</v>
      </c>
      <c r="D57" s="93" t="s">
        <v>31</v>
      </c>
      <c r="E57" s="26">
        <f t="shared" si="9"/>
        <v>32</v>
      </c>
      <c r="F57" s="26">
        <f t="shared" ref="F57:F68" si="12">E57</f>
        <v>32</v>
      </c>
      <c r="G57" s="44"/>
      <c r="H57" s="44" t="s">
        <v>1</v>
      </c>
      <c r="I57" s="23" t="s">
        <v>1</v>
      </c>
      <c r="J57" s="25"/>
      <c r="K57" s="45"/>
      <c r="L57" s="46">
        <v>4</v>
      </c>
      <c r="M57" s="46">
        <v>0</v>
      </c>
      <c r="N57" s="46">
        <v>0</v>
      </c>
      <c r="O57" s="46">
        <v>0</v>
      </c>
      <c r="P57" s="24">
        <f t="shared" si="11"/>
        <v>2</v>
      </c>
      <c r="Q57" s="47"/>
    </row>
    <row r="58" spans="2:17" ht="16.5" customHeight="1" x14ac:dyDescent="0.2">
      <c r="B58" s="166"/>
      <c r="C58" s="43" t="s">
        <v>133</v>
      </c>
      <c r="D58" s="93" t="s">
        <v>31</v>
      </c>
      <c r="E58" s="26">
        <f t="shared" si="9"/>
        <v>32</v>
      </c>
      <c r="F58" s="26">
        <f t="shared" si="12"/>
        <v>32</v>
      </c>
      <c r="G58" s="44"/>
      <c r="H58" s="44" t="s">
        <v>1</v>
      </c>
      <c r="I58" s="23" t="s">
        <v>1</v>
      </c>
      <c r="J58" s="25"/>
      <c r="K58" s="45"/>
      <c r="L58" s="46">
        <v>0</v>
      </c>
      <c r="M58" s="46">
        <v>4</v>
      </c>
      <c r="N58" s="46">
        <v>0</v>
      </c>
      <c r="O58" s="46">
        <v>0</v>
      </c>
      <c r="P58" s="24">
        <f t="shared" si="11"/>
        <v>2</v>
      </c>
      <c r="Q58" s="47"/>
    </row>
    <row r="59" spans="2:17" ht="16.5" customHeight="1" x14ac:dyDescent="0.2">
      <c r="B59" s="166"/>
      <c r="C59" s="43" t="s">
        <v>134</v>
      </c>
      <c r="D59" s="93" t="s">
        <v>31</v>
      </c>
      <c r="E59" s="26">
        <f t="shared" si="9"/>
        <v>32</v>
      </c>
      <c r="F59" s="26">
        <f t="shared" si="12"/>
        <v>32</v>
      </c>
      <c r="G59" s="44"/>
      <c r="H59" s="44" t="s">
        <v>1</v>
      </c>
      <c r="I59" s="23" t="s">
        <v>1</v>
      </c>
      <c r="J59" s="25"/>
      <c r="K59" s="45"/>
      <c r="L59" s="46">
        <v>0</v>
      </c>
      <c r="M59" s="46">
        <v>0</v>
      </c>
      <c r="N59" s="46">
        <v>4</v>
      </c>
      <c r="O59" s="46">
        <v>0</v>
      </c>
      <c r="P59" s="24">
        <f t="shared" si="11"/>
        <v>2</v>
      </c>
      <c r="Q59" s="47"/>
    </row>
    <row r="60" spans="2:17" ht="16.5" customHeight="1" x14ac:dyDescent="0.2">
      <c r="B60" s="166"/>
      <c r="C60" s="43" t="s">
        <v>135</v>
      </c>
      <c r="D60" s="93" t="s">
        <v>31</v>
      </c>
      <c r="E60" s="26">
        <f t="shared" si="9"/>
        <v>32</v>
      </c>
      <c r="F60" s="26">
        <f t="shared" si="12"/>
        <v>32</v>
      </c>
      <c r="G60" s="44"/>
      <c r="H60" s="44" t="s">
        <v>1</v>
      </c>
      <c r="I60" s="23" t="s">
        <v>1</v>
      </c>
      <c r="J60" s="25"/>
      <c r="K60" s="45"/>
      <c r="L60" s="46">
        <v>0</v>
      </c>
      <c r="M60" s="46">
        <v>0</v>
      </c>
      <c r="N60" s="46">
        <v>0</v>
      </c>
      <c r="O60" s="46">
        <v>4</v>
      </c>
      <c r="P60" s="24">
        <f t="shared" si="11"/>
        <v>2</v>
      </c>
      <c r="Q60" s="47"/>
    </row>
    <row r="61" spans="2:17" ht="16.5" customHeight="1" x14ac:dyDescent="0.2">
      <c r="B61" s="166"/>
      <c r="C61" s="22" t="s">
        <v>94</v>
      </c>
      <c r="D61" s="93" t="s">
        <v>31</v>
      </c>
      <c r="E61" s="26">
        <f t="shared" si="9"/>
        <v>16</v>
      </c>
      <c r="F61" s="26">
        <f t="shared" si="12"/>
        <v>16</v>
      </c>
      <c r="G61" s="44"/>
      <c r="H61" s="44" t="s">
        <v>1</v>
      </c>
      <c r="I61" s="23" t="s">
        <v>1</v>
      </c>
      <c r="J61" s="25"/>
      <c r="K61" s="45"/>
      <c r="L61" s="46">
        <v>2</v>
      </c>
      <c r="M61" s="46">
        <v>0</v>
      </c>
      <c r="N61" s="46">
        <v>0</v>
      </c>
      <c r="O61" s="46">
        <v>0</v>
      </c>
      <c r="P61" s="24">
        <f t="shared" si="11"/>
        <v>1</v>
      </c>
      <c r="Q61" s="47"/>
    </row>
    <row r="62" spans="2:17" ht="16.5" customHeight="1" x14ac:dyDescent="0.2">
      <c r="B62" s="166"/>
      <c r="C62" s="22" t="s">
        <v>95</v>
      </c>
      <c r="D62" s="93" t="s">
        <v>31</v>
      </c>
      <c r="E62" s="26">
        <f t="shared" si="9"/>
        <v>16</v>
      </c>
      <c r="F62" s="26">
        <f t="shared" si="12"/>
        <v>16</v>
      </c>
      <c r="G62" s="44"/>
      <c r="H62" s="44" t="s">
        <v>1</v>
      </c>
      <c r="I62" s="23" t="s">
        <v>1</v>
      </c>
      <c r="J62" s="25"/>
      <c r="K62" s="45"/>
      <c r="L62" s="46">
        <v>0</v>
      </c>
      <c r="M62" s="46">
        <v>2</v>
      </c>
      <c r="N62" s="46">
        <v>0</v>
      </c>
      <c r="O62" s="46">
        <v>0</v>
      </c>
      <c r="P62" s="24">
        <f t="shared" si="11"/>
        <v>1</v>
      </c>
      <c r="Q62" s="47"/>
    </row>
    <row r="63" spans="2:17" ht="16.5" customHeight="1" x14ac:dyDescent="0.2">
      <c r="B63" s="166"/>
      <c r="C63" s="22" t="s">
        <v>96</v>
      </c>
      <c r="D63" s="93" t="s">
        <v>31</v>
      </c>
      <c r="E63" s="26">
        <f t="shared" si="9"/>
        <v>16</v>
      </c>
      <c r="F63" s="26">
        <f t="shared" si="12"/>
        <v>16</v>
      </c>
      <c r="G63" s="44"/>
      <c r="H63" s="44" t="s">
        <v>1</v>
      </c>
      <c r="I63" s="23" t="s">
        <v>1</v>
      </c>
      <c r="J63" s="25"/>
      <c r="K63" s="45"/>
      <c r="L63" s="46">
        <v>0</v>
      </c>
      <c r="M63" s="46">
        <v>0</v>
      </c>
      <c r="N63" s="46">
        <v>2</v>
      </c>
      <c r="O63" s="46">
        <v>0</v>
      </c>
      <c r="P63" s="24">
        <f t="shared" si="11"/>
        <v>1</v>
      </c>
      <c r="Q63" s="47"/>
    </row>
    <row r="64" spans="2:17" ht="16.5" customHeight="1" x14ac:dyDescent="0.2">
      <c r="B64" s="166"/>
      <c r="C64" s="22" t="s">
        <v>97</v>
      </c>
      <c r="D64" s="93" t="s">
        <v>31</v>
      </c>
      <c r="E64" s="26">
        <f t="shared" si="9"/>
        <v>16</v>
      </c>
      <c r="F64" s="26">
        <f t="shared" si="12"/>
        <v>16</v>
      </c>
      <c r="G64" s="45"/>
      <c r="H64" s="23" t="s">
        <v>1</v>
      </c>
      <c r="I64" s="23" t="s">
        <v>1</v>
      </c>
      <c r="J64" s="25"/>
      <c r="K64" s="45"/>
      <c r="L64" s="46">
        <v>0</v>
      </c>
      <c r="M64" s="46">
        <v>0</v>
      </c>
      <c r="N64" s="46">
        <v>0</v>
      </c>
      <c r="O64" s="46">
        <v>2</v>
      </c>
      <c r="P64" s="24">
        <f t="shared" si="11"/>
        <v>1</v>
      </c>
      <c r="Q64" s="47"/>
    </row>
    <row r="65" spans="1:21" ht="16.5" customHeight="1" x14ac:dyDescent="0.2">
      <c r="B65" s="166"/>
      <c r="C65" s="22" t="s">
        <v>198</v>
      </c>
      <c r="D65" s="93" t="s">
        <v>31</v>
      </c>
      <c r="E65" s="26">
        <f t="shared" si="9"/>
        <v>16</v>
      </c>
      <c r="F65" s="26">
        <f t="shared" si="12"/>
        <v>16</v>
      </c>
      <c r="G65" s="45"/>
      <c r="H65" s="23" t="s">
        <v>1</v>
      </c>
      <c r="I65" s="23" t="s">
        <v>1</v>
      </c>
      <c r="J65" s="25"/>
      <c r="K65" s="45"/>
      <c r="L65" s="46">
        <v>2</v>
      </c>
      <c r="M65" s="46">
        <v>0</v>
      </c>
      <c r="N65" s="46">
        <v>0</v>
      </c>
      <c r="O65" s="46">
        <v>0</v>
      </c>
      <c r="P65" s="24">
        <f t="shared" si="11"/>
        <v>1</v>
      </c>
      <c r="Q65" s="47"/>
    </row>
    <row r="66" spans="1:21" ht="16.5" customHeight="1" x14ac:dyDescent="0.2">
      <c r="B66" s="166"/>
      <c r="C66" s="22" t="s">
        <v>200</v>
      </c>
      <c r="D66" s="93" t="s">
        <v>31</v>
      </c>
      <c r="E66" s="26">
        <f t="shared" si="9"/>
        <v>16</v>
      </c>
      <c r="F66" s="26">
        <f t="shared" si="12"/>
        <v>16</v>
      </c>
      <c r="G66" s="45"/>
      <c r="H66" s="23" t="s">
        <v>1</v>
      </c>
      <c r="I66" s="23" t="s">
        <v>1</v>
      </c>
      <c r="J66" s="25"/>
      <c r="K66" s="45"/>
      <c r="L66" s="46">
        <v>0</v>
      </c>
      <c r="M66" s="46">
        <v>2</v>
      </c>
      <c r="N66" s="46">
        <v>0</v>
      </c>
      <c r="O66" s="46">
        <v>0</v>
      </c>
      <c r="P66" s="24">
        <f t="shared" si="11"/>
        <v>1</v>
      </c>
      <c r="Q66" s="47"/>
    </row>
    <row r="67" spans="1:21" ht="16.5" customHeight="1" x14ac:dyDescent="0.2">
      <c r="B67" s="166"/>
      <c r="C67" s="22" t="s">
        <v>199</v>
      </c>
      <c r="D67" s="93" t="s">
        <v>31</v>
      </c>
      <c r="E67" s="26">
        <f t="shared" si="9"/>
        <v>16</v>
      </c>
      <c r="F67" s="26">
        <f t="shared" si="12"/>
        <v>16</v>
      </c>
      <c r="G67" s="45"/>
      <c r="H67" s="23" t="s">
        <v>1</v>
      </c>
      <c r="I67" s="23" t="s">
        <v>1</v>
      </c>
      <c r="J67" s="25"/>
      <c r="K67" s="45"/>
      <c r="L67" s="46">
        <v>0</v>
      </c>
      <c r="M67" s="46">
        <v>0</v>
      </c>
      <c r="N67" s="46">
        <v>2</v>
      </c>
      <c r="O67" s="46">
        <v>0</v>
      </c>
      <c r="P67" s="24">
        <f t="shared" si="11"/>
        <v>1</v>
      </c>
      <c r="Q67" s="47"/>
    </row>
    <row r="68" spans="1:21" ht="16.5" customHeight="1" thickBot="1" x14ac:dyDescent="0.25">
      <c r="B68" s="166"/>
      <c r="C68" s="22" t="s">
        <v>201</v>
      </c>
      <c r="D68" s="93" t="s">
        <v>31</v>
      </c>
      <c r="E68" s="26">
        <f t="shared" si="9"/>
        <v>16</v>
      </c>
      <c r="F68" s="26">
        <f t="shared" si="12"/>
        <v>16</v>
      </c>
      <c r="G68" s="88"/>
      <c r="H68" s="23" t="s">
        <v>1</v>
      </c>
      <c r="I68" s="23" t="s">
        <v>1</v>
      </c>
      <c r="J68" s="89"/>
      <c r="K68" s="88"/>
      <c r="L68" s="90">
        <v>0</v>
      </c>
      <c r="M68" s="90">
        <v>0</v>
      </c>
      <c r="N68" s="90">
        <v>0</v>
      </c>
      <c r="O68" s="90">
        <v>2</v>
      </c>
      <c r="P68" s="24">
        <f t="shared" si="11"/>
        <v>1</v>
      </c>
      <c r="Q68" s="47"/>
      <c r="R68" s="6" t="s">
        <v>181</v>
      </c>
      <c r="S68" s="6" t="s">
        <v>184</v>
      </c>
      <c r="T68" s="2" t="s">
        <v>180</v>
      </c>
      <c r="U68" s="2" t="s">
        <v>182</v>
      </c>
    </row>
    <row r="69" spans="1:21" ht="16.5" customHeight="1" thickBot="1" x14ac:dyDescent="0.25">
      <c r="B69" s="167"/>
      <c r="C69" s="17" t="s">
        <v>11</v>
      </c>
      <c r="D69" s="4"/>
      <c r="E69" s="11">
        <f>SUM(E40:E68)</f>
        <v>640</v>
      </c>
      <c r="F69" s="11">
        <f>SUM(F40:F68)</f>
        <v>896</v>
      </c>
      <c r="G69" s="97">
        <f>SUMIF(D40:D68,"必須",F40:F68)</f>
        <v>896</v>
      </c>
      <c r="H69" s="98">
        <f>SUMIF(D40:D68,"選必",F40:F68)</f>
        <v>0</v>
      </c>
      <c r="I69" s="99">
        <f>SUMIF(D40:D68,"選択",F40:F68)</f>
        <v>0</v>
      </c>
      <c r="J69" s="12"/>
      <c r="K69" s="12"/>
      <c r="L69" s="11">
        <f>SUM(L40:L68)</f>
        <v>20</v>
      </c>
      <c r="M69" s="11">
        <f>SUM(M40:M68)</f>
        <v>20</v>
      </c>
      <c r="N69" s="11">
        <f>SUM(N40:N68)</f>
        <v>20</v>
      </c>
      <c r="O69" s="11">
        <f>SUM(O40:O68)</f>
        <v>20</v>
      </c>
      <c r="P69" s="11">
        <f>SUM(P40:P68)</f>
        <v>40</v>
      </c>
      <c r="Q69" s="47"/>
      <c r="R69" s="6">
        <f>SUMIF(D40:D68,"必須",P40:P68)</f>
        <v>40</v>
      </c>
      <c r="S69" s="6">
        <f>SUMIF(D40:D68,"選必",P40:P68)</f>
        <v>0</v>
      </c>
      <c r="T69" s="6">
        <f>SUMIF(D54:D68,"選択",P54:P68)</f>
        <v>0</v>
      </c>
      <c r="U69" s="2" t="s">
        <v>186</v>
      </c>
    </row>
    <row r="70" spans="1:21" ht="16.5" customHeight="1" thickBot="1" x14ac:dyDescent="0.25">
      <c r="B70" s="55"/>
      <c r="C70" s="48"/>
      <c r="D70" s="13"/>
      <c r="E70" s="13"/>
      <c r="F70" s="13"/>
      <c r="G70" s="47"/>
      <c r="H70" s="47"/>
      <c r="I70" s="47"/>
      <c r="J70" s="47"/>
      <c r="K70" s="47"/>
      <c r="L70" s="13"/>
      <c r="M70" s="13"/>
      <c r="N70" s="13"/>
      <c r="O70" s="13"/>
      <c r="P70" s="13"/>
      <c r="Q70" s="47"/>
    </row>
    <row r="71" spans="1:21" ht="16.5" customHeight="1" thickBot="1" x14ac:dyDescent="0.25">
      <c r="C71" s="35"/>
      <c r="D71" s="34"/>
      <c r="E71" s="34"/>
      <c r="F71" s="34"/>
      <c r="G71" s="34"/>
      <c r="H71" s="4" t="s">
        <v>12</v>
      </c>
      <c r="I71" s="148" t="s">
        <v>8</v>
      </c>
      <c r="J71" s="149"/>
      <c r="K71" s="150" t="s">
        <v>57</v>
      </c>
      <c r="L71" s="151"/>
      <c r="M71" s="85" t="s">
        <v>58</v>
      </c>
      <c r="N71" s="72"/>
      <c r="O71" s="73"/>
      <c r="P71" s="74"/>
      <c r="Q71" s="36"/>
    </row>
    <row r="72" spans="1:21" ht="16.5" customHeight="1" x14ac:dyDescent="0.2">
      <c r="B72" s="6"/>
      <c r="C72" s="35"/>
      <c r="D72" s="14"/>
      <c r="E72" s="18"/>
      <c r="F72" s="18"/>
      <c r="G72" s="34"/>
      <c r="H72" s="7" t="s">
        <v>13</v>
      </c>
      <c r="I72" s="37">
        <f>SUMIF(G8:G38,"○",F8:F38)</f>
        <v>256</v>
      </c>
      <c r="J72" s="38">
        <f>I72/M72</f>
        <v>0.2857142857142857</v>
      </c>
      <c r="K72" s="63">
        <f>SUMIF(H8:H38,"○",F8:F38)</f>
        <v>640</v>
      </c>
      <c r="L72" s="64">
        <f>K72/M72</f>
        <v>0.7142857142857143</v>
      </c>
      <c r="M72" s="71">
        <f>F39</f>
        <v>896</v>
      </c>
      <c r="N72" s="75"/>
      <c r="O72" s="76"/>
      <c r="P72" s="77"/>
      <c r="Q72" s="36"/>
    </row>
    <row r="73" spans="1:21" ht="16.5" customHeight="1" thickBot="1" x14ac:dyDescent="0.25">
      <c r="C73" s="35"/>
      <c r="D73" s="14"/>
      <c r="E73" s="18"/>
      <c r="F73" s="18"/>
      <c r="G73" s="34"/>
      <c r="H73" s="50" t="s">
        <v>14</v>
      </c>
      <c r="I73" s="51">
        <f>SUMIF(G40:G68,"○",F40:F68)</f>
        <v>256</v>
      </c>
      <c r="J73" s="49">
        <f>I73/M73</f>
        <v>0.2857142857142857</v>
      </c>
      <c r="K73" s="78">
        <f>SUMIF(H40:H68,"○",F40:F68)</f>
        <v>640</v>
      </c>
      <c r="L73" s="79">
        <f>K73/M73</f>
        <v>0.7142857142857143</v>
      </c>
      <c r="M73" s="51">
        <f>F69</f>
        <v>896</v>
      </c>
      <c r="N73" s="75"/>
      <c r="O73" s="76"/>
      <c r="P73" s="77"/>
      <c r="Q73" s="36"/>
    </row>
    <row r="74" spans="1:21" ht="16.5" customHeight="1" thickBot="1" x14ac:dyDescent="0.25">
      <c r="C74" s="35"/>
      <c r="D74" s="14"/>
      <c r="E74" s="18"/>
      <c r="F74" s="18"/>
      <c r="G74" s="34"/>
      <c r="H74" s="4" t="s">
        <v>11</v>
      </c>
      <c r="I74" s="80">
        <f>SUM(I72:I73)</f>
        <v>512</v>
      </c>
      <c r="J74" s="81">
        <f>I74/M74</f>
        <v>0.2857142857142857</v>
      </c>
      <c r="K74" s="82">
        <f>SUM(K72:K73)</f>
        <v>1280</v>
      </c>
      <c r="L74" s="83">
        <f>K74/M74</f>
        <v>0.7142857142857143</v>
      </c>
      <c r="M74" s="84">
        <f>SUM(M72:M73)</f>
        <v>1792</v>
      </c>
      <c r="N74" s="75"/>
      <c r="O74" s="76"/>
      <c r="P74" s="77"/>
      <c r="Q74" s="36"/>
    </row>
    <row r="75" spans="1:21" ht="16.5" customHeight="1" x14ac:dyDescent="0.2">
      <c r="Q75" s="36"/>
    </row>
    <row r="76" spans="1:21" ht="21" x14ac:dyDescent="0.2">
      <c r="A76" s="1"/>
      <c r="B76" s="1" t="s">
        <v>130</v>
      </c>
      <c r="Q76" s="36"/>
    </row>
    <row r="77" spans="1:21" ht="13.5" thickBot="1" x14ac:dyDescent="0.25">
      <c r="B77" s="3"/>
      <c r="C77" s="1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7"/>
    </row>
    <row r="78" spans="1:21" ht="18" customHeight="1" thickBot="1" x14ac:dyDescent="0.25">
      <c r="B78" s="156" t="s">
        <v>2</v>
      </c>
      <c r="C78" s="170" t="s">
        <v>3</v>
      </c>
      <c r="D78" s="156" t="s">
        <v>4</v>
      </c>
      <c r="E78" s="172" t="s">
        <v>109</v>
      </c>
      <c r="F78" s="172" t="s">
        <v>110</v>
      </c>
      <c r="G78" s="162" t="s">
        <v>5</v>
      </c>
      <c r="H78" s="163"/>
      <c r="I78" s="162" t="s">
        <v>6</v>
      </c>
      <c r="J78" s="163"/>
      <c r="K78" s="158" t="s">
        <v>26</v>
      </c>
      <c r="L78" s="162" t="s">
        <v>7</v>
      </c>
      <c r="M78" s="164"/>
      <c r="N78" s="164"/>
      <c r="O78" s="163"/>
      <c r="P78" s="156" t="s">
        <v>39</v>
      </c>
      <c r="Q78" s="58"/>
    </row>
    <row r="79" spans="1:21" ht="18" customHeight="1" thickBot="1" x14ac:dyDescent="0.25">
      <c r="B79" s="157"/>
      <c r="C79" s="171"/>
      <c r="D79" s="157"/>
      <c r="E79" s="173"/>
      <c r="F79" s="173"/>
      <c r="G79" s="91" t="s">
        <v>8</v>
      </c>
      <c r="H79" s="91" t="s">
        <v>9</v>
      </c>
      <c r="I79" s="60" t="s">
        <v>32</v>
      </c>
      <c r="J79" s="60" t="s">
        <v>33</v>
      </c>
      <c r="K79" s="159"/>
      <c r="L79" s="10" t="s">
        <v>22</v>
      </c>
      <c r="M79" s="10" t="s">
        <v>23</v>
      </c>
      <c r="N79" s="10" t="s">
        <v>24</v>
      </c>
      <c r="O79" s="10" t="s">
        <v>25</v>
      </c>
      <c r="P79" s="157"/>
      <c r="Q79" s="59"/>
    </row>
    <row r="80" spans="1:21" ht="16.5" customHeight="1" x14ac:dyDescent="0.2">
      <c r="B80" s="166" t="s">
        <v>18</v>
      </c>
      <c r="C80" s="19" t="s">
        <v>60</v>
      </c>
      <c r="D80" s="92" t="s">
        <v>59</v>
      </c>
      <c r="E80" s="21">
        <f>SUM(L80:O80)*$E$1</f>
        <v>16</v>
      </c>
      <c r="F80" s="21">
        <f>E80</f>
        <v>16</v>
      </c>
      <c r="G80" s="20" t="s">
        <v>1</v>
      </c>
      <c r="H80" s="20"/>
      <c r="I80" s="20" t="s">
        <v>1</v>
      </c>
      <c r="J80" s="20"/>
      <c r="K80" s="20"/>
      <c r="L80" s="21">
        <v>2</v>
      </c>
      <c r="M80" s="21">
        <v>0</v>
      </c>
      <c r="N80" s="21">
        <v>0</v>
      </c>
      <c r="O80" s="21">
        <v>0</v>
      </c>
      <c r="P80" s="21">
        <f>E80/$E$2</f>
        <v>1</v>
      </c>
      <c r="Q80" s="47"/>
    </row>
    <row r="81" spans="2:17" ht="16.5" customHeight="1" x14ac:dyDescent="0.2">
      <c r="B81" s="166"/>
      <c r="C81" s="43" t="s">
        <v>61</v>
      </c>
      <c r="D81" s="93" t="s">
        <v>59</v>
      </c>
      <c r="E81" s="24">
        <f>SUM(L81:O81)*$E$1</f>
        <v>16</v>
      </c>
      <c r="F81" s="24">
        <f t="shared" ref="F81:F98" si="13">E81</f>
        <v>16</v>
      </c>
      <c r="G81" s="44" t="s">
        <v>1</v>
      </c>
      <c r="H81" s="44"/>
      <c r="I81" s="23" t="s">
        <v>1</v>
      </c>
      <c r="J81" s="44"/>
      <c r="K81" s="44"/>
      <c r="L81" s="61">
        <v>0</v>
      </c>
      <c r="M81" s="61">
        <v>2</v>
      </c>
      <c r="N81" s="61">
        <v>0</v>
      </c>
      <c r="O81" s="61">
        <v>0</v>
      </c>
      <c r="P81" s="24">
        <f t="shared" ref="P81:P110" si="14">E81/$E$2</f>
        <v>1</v>
      </c>
      <c r="Q81" s="47"/>
    </row>
    <row r="82" spans="2:17" ht="16.5" customHeight="1" x14ac:dyDescent="0.2">
      <c r="B82" s="166"/>
      <c r="C82" s="43" t="s">
        <v>62</v>
      </c>
      <c r="D82" s="93" t="s">
        <v>59</v>
      </c>
      <c r="E82" s="24">
        <f t="shared" ref="E82:E110" si="15">SUM(L82:O82)*$E$1</f>
        <v>16</v>
      </c>
      <c r="F82" s="24">
        <f t="shared" si="13"/>
        <v>16</v>
      </c>
      <c r="G82" s="44" t="s">
        <v>1</v>
      </c>
      <c r="H82" s="44"/>
      <c r="I82" s="23" t="s">
        <v>1</v>
      </c>
      <c r="J82" s="44"/>
      <c r="K82" s="44"/>
      <c r="L82" s="61">
        <v>0</v>
      </c>
      <c r="M82" s="61">
        <v>0</v>
      </c>
      <c r="N82" s="61">
        <v>2</v>
      </c>
      <c r="O82" s="61">
        <v>0</v>
      </c>
      <c r="P82" s="24">
        <f t="shared" si="14"/>
        <v>1</v>
      </c>
      <c r="Q82" s="47"/>
    </row>
    <row r="83" spans="2:17" ht="16.5" customHeight="1" x14ac:dyDescent="0.2">
      <c r="B83" s="166"/>
      <c r="C83" s="43" t="s">
        <v>63</v>
      </c>
      <c r="D83" s="93" t="s">
        <v>59</v>
      </c>
      <c r="E83" s="24">
        <f t="shared" si="15"/>
        <v>16</v>
      </c>
      <c r="F83" s="24">
        <f t="shared" si="13"/>
        <v>16</v>
      </c>
      <c r="G83" s="44" t="s">
        <v>1</v>
      </c>
      <c r="H83" s="44"/>
      <c r="I83" s="23" t="s">
        <v>1</v>
      </c>
      <c r="J83" s="44"/>
      <c r="K83" s="44"/>
      <c r="L83" s="61">
        <v>0</v>
      </c>
      <c r="M83" s="61">
        <v>0</v>
      </c>
      <c r="N83" s="61">
        <v>0</v>
      </c>
      <c r="O83" s="61">
        <v>2</v>
      </c>
      <c r="P83" s="24">
        <f t="shared" si="14"/>
        <v>1</v>
      </c>
      <c r="Q83" s="47"/>
    </row>
    <row r="84" spans="2:17" ht="16.5" customHeight="1" x14ac:dyDescent="0.2">
      <c r="B84" s="166"/>
      <c r="C84" s="43" t="s">
        <v>64</v>
      </c>
      <c r="D84" s="93" t="s">
        <v>59</v>
      </c>
      <c r="E84" s="24">
        <f t="shared" si="15"/>
        <v>16</v>
      </c>
      <c r="F84" s="24">
        <f t="shared" si="13"/>
        <v>16</v>
      </c>
      <c r="G84" s="44" t="s">
        <v>1</v>
      </c>
      <c r="H84" s="44"/>
      <c r="I84" s="23" t="s">
        <v>1</v>
      </c>
      <c r="J84" s="44"/>
      <c r="K84" s="44"/>
      <c r="L84" s="61">
        <v>2</v>
      </c>
      <c r="M84" s="61">
        <v>0</v>
      </c>
      <c r="N84" s="61">
        <v>0</v>
      </c>
      <c r="O84" s="61">
        <v>0</v>
      </c>
      <c r="P84" s="24">
        <f t="shared" si="14"/>
        <v>1</v>
      </c>
      <c r="Q84" s="47"/>
    </row>
    <row r="85" spans="2:17" ht="16.5" customHeight="1" x14ac:dyDescent="0.2">
      <c r="B85" s="166"/>
      <c r="C85" s="43" t="s">
        <v>65</v>
      </c>
      <c r="D85" s="93" t="s">
        <v>59</v>
      </c>
      <c r="E85" s="24">
        <f t="shared" si="15"/>
        <v>16</v>
      </c>
      <c r="F85" s="24">
        <f t="shared" si="13"/>
        <v>16</v>
      </c>
      <c r="G85" s="44" t="s">
        <v>1</v>
      </c>
      <c r="H85" s="23"/>
      <c r="I85" s="23" t="s">
        <v>1</v>
      </c>
      <c r="J85" s="44"/>
      <c r="K85" s="44"/>
      <c r="L85" s="61">
        <v>0</v>
      </c>
      <c r="M85" s="61">
        <v>2</v>
      </c>
      <c r="N85" s="61">
        <v>0</v>
      </c>
      <c r="O85" s="61">
        <v>0</v>
      </c>
      <c r="P85" s="24">
        <f t="shared" si="14"/>
        <v>1</v>
      </c>
      <c r="Q85" s="47"/>
    </row>
    <row r="86" spans="2:17" ht="16.5" customHeight="1" x14ac:dyDescent="0.2">
      <c r="B86" s="166"/>
      <c r="C86" s="43" t="s">
        <v>66</v>
      </c>
      <c r="D86" s="93" t="s">
        <v>59</v>
      </c>
      <c r="E86" s="24">
        <f t="shared" si="15"/>
        <v>16</v>
      </c>
      <c r="F86" s="24">
        <f t="shared" si="13"/>
        <v>16</v>
      </c>
      <c r="G86" s="44" t="s">
        <v>1</v>
      </c>
      <c r="H86" s="23"/>
      <c r="I86" s="23" t="s">
        <v>1</v>
      </c>
      <c r="J86" s="44"/>
      <c r="K86" s="44"/>
      <c r="L86" s="61">
        <v>0</v>
      </c>
      <c r="M86" s="61">
        <v>0</v>
      </c>
      <c r="N86" s="61">
        <v>2</v>
      </c>
      <c r="O86" s="61">
        <v>0</v>
      </c>
      <c r="P86" s="24">
        <f t="shared" si="14"/>
        <v>1</v>
      </c>
      <c r="Q86" s="47"/>
    </row>
    <row r="87" spans="2:17" ht="16.5" customHeight="1" x14ac:dyDescent="0.2">
      <c r="B87" s="166"/>
      <c r="C87" s="43" t="s">
        <v>67</v>
      </c>
      <c r="D87" s="93" t="s">
        <v>59</v>
      </c>
      <c r="E87" s="24">
        <f t="shared" si="15"/>
        <v>16</v>
      </c>
      <c r="F87" s="24">
        <f t="shared" si="13"/>
        <v>16</v>
      </c>
      <c r="G87" s="44" t="s">
        <v>1</v>
      </c>
      <c r="H87" s="23"/>
      <c r="I87" s="23" t="s">
        <v>1</v>
      </c>
      <c r="J87" s="44"/>
      <c r="K87" s="44"/>
      <c r="L87" s="61">
        <v>0</v>
      </c>
      <c r="M87" s="61">
        <v>0</v>
      </c>
      <c r="N87" s="61">
        <v>0</v>
      </c>
      <c r="O87" s="61">
        <v>2</v>
      </c>
      <c r="P87" s="24">
        <f t="shared" si="14"/>
        <v>1</v>
      </c>
      <c r="Q87" s="47"/>
    </row>
    <row r="88" spans="2:17" ht="16.5" customHeight="1" x14ac:dyDescent="0.2">
      <c r="B88" s="166"/>
      <c r="C88" s="43" t="s">
        <v>68</v>
      </c>
      <c r="D88" s="93" t="s">
        <v>59</v>
      </c>
      <c r="E88" s="24">
        <f t="shared" si="15"/>
        <v>16</v>
      </c>
      <c r="F88" s="24">
        <f t="shared" si="13"/>
        <v>16</v>
      </c>
      <c r="G88" s="44" t="s">
        <v>1</v>
      </c>
      <c r="H88" s="23"/>
      <c r="I88" s="23" t="s">
        <v>1</v>
      </c>
      <c r="J88" s="44"/>
      <c r="K88" s="44"/>
      <c r="L88" s="61">
        <v>2</v>
      </c>
      <c r="M88" s="61">
        <v>0</v>
      </c>
      <c r="N88" s="61">
        <v>0</v>
      </c>
      <c r="O88" s="61">
        <v>0</v>
      </c>
      <c r="P88" s="24">
        <f t="shared" si="14"/>
        <v>1</v>
      </c>
      <c r="Q88" s="47"/>
    </row>
    <row r="89" spans="2:17" ht="16.5" customHeight="1" x14ac:dyDescent="0.2">
      <c r="B89" s="166"/>
      <c r="C89" s="43" t="s">
        <v>69</v>
      </c>
      <c r="D89" s="93" t="s">
        <v>59</v>
      </c>
      <c r="E89" s="24">
        <f t="shared" si="15"/>
        <v>16</v>
      </c>
      <c r="F89" s="24">
        <f t="shared" si="13"/>
        <v>16</v>
      </c>
      <c r="G89" s="44" t="s">
        <v>1</v>
      </c>
      <c r="H89" s="23"/>
      <c r="I89" s="23" t="s">
        <v>1</v>
      </c>
      <c r="J89" s="44"/>
      <c r="K89" s="44"/>
      <c r="L89" s="61">
        <v>0</v>
      </c>
      <c r="M89" s="61">
        <v>2</v>
      </c>
      <c r="N89" s="61">
        <v>0</v>
      </c>
      <c r="O89" s="61">
        <v>0</v>
      </c>
      <c r="P89" s="24">
        <f t="shared" si="14"/>
        <v>1</v>
      </c>
      <c r="Q89" s="47"/>
    </row>
    <row r="90" spans="2:17" ht="16.5" customHeight="1" x14ac:dyDescent="0.2">
      <c r="B90" s="166"/>
      <c r="C90" s="43" t="s">
        <v>70</v>
      </c>
      <c r="D90" s="93" t="s">
        <v>59</v>
      </c>
      <c r="E90" s="24">
        <f t="shared" si="15"/>
        <v>16</v>
      </c>
      <c r="F90" s="24">
        <f t="shared" si="13"/>
        <v>16</v>
      </c>
      <c r="G90" s="44" t="s">
        <v>1</v>
      </c>
      <c r="H90" s="23"/>
      <c r="I90" s="23" t="s">
        <v>1</v>
      </c>
      <c r="J90" s="44"/>
      <c r="K90" s="44"/>
      <c r="L90" s="61">
        <v>0</v>
      </c>
      <c r="M90" s="61">
        <v>0</v>
      </c>
      <c r="N90" s="61">
        <v>2</v>
      </c>
      <c r="O90" s="61">
        <v>0</v>
      </c>
      <c r="P90" s="24">
        <f t="shared" si="14"/>
        <v>1</v>
      </c>
      <c r="Q90" s="47"/>
    </row>
    <row r="91" spans="2:17" ht="16.5" customHeight="1" x14ac:dyDescent="0.2">
      <c r="B91" s="166"/>
      <c r="C91" s="43" t="s">
        <v>71</v>
      </c>
      <c r="D91" s="93" t="s">
        <v>59</v>
      </c>
      <c r="E91" s="24">
        <f t="shared" si="15"/>
        <v>16</v>
      </c>
      <c r="F91" s="24">
        <f t="shared" si="13"/>
        <v>16</v>
      </c>
      <c r="G91" s="44" t="s">
        <v>1</v>
      </c>
      <c r="H91" s="23"/>
      <c r="I91" s="23" t="s">
        <v>1</v>
      </c>
      <c r="J91" s="44"/>
      <c r="K91" s="44"/>
      <c r="L91" s="61">
        <v>0</v>
      </c>
      <c r="M91" s="61">
        <v>0</v>
      </c>
      <c r="N91" s="61">
        <v>0</v>
      </c>
      <c r="O91" s="61">
        <v>2</v>
      </c>
      <c r="P91" s="24">
        <f t="shared" si="14"/>
        <v>1</v>
      </c>
      <c r="Q91" s="47"/>
    </row>
    <row r="92" spans="2:17" ht="16.5" customHeight="1" x14ac:dyDescent="0.2">
      <c r="B92" s="166"/>
      <c r="C92" s="43" t="s">
        <v>77</v>
      </c>
      <c r="D92" s="93" t="s">
        <v>59</v>
      </c>
      <c r="E92" s="24">
        <f t="shared" si="15"/>
        <v>16</v>
      </c>
      <c r="F92" s="24">
        <f t="shared" si="13"/>
        <v>16</v>
      </c>
      <c r="G92" s="44" t="s">
        <v>1</v>
      </c>
      <c r="H92" s="23"/>
      <c r="I92" s="23" t="s">
        <v>1</v>
      </c>
      <c r="J92" s="44"/>
      <c r="K92" s="44"/>
      <c r="L92" s="61">
        <v>2</v>
      </c>
      <c r="M92" s="61">
        <v>0</v>
      </c>
      <c r="N92" s="61">
        <v>0</v>
      </c>
      <c r="O92" s="61">
        <v>0</v>
      </c>
      <c r="P92" s="24">
        <f t="shared" si="14"/>
        <v>1</v>
      </c>
      <c r="Q92" s="47"/>
    </row>
    <row r="93" spans="2:17" ht="16.5" customHeight="1" x14ac:dyDescent="0.2">
      <c r="B93" s="166"/>
      <c r="C93" s="43" t="s">
        <v>78</v>
      </c>
      <c r="D93" s="93" t="s">
        <v>59</v>
      </c>
      <c r="E93" s="24">
        <f t="shared" si="15"/>
        <v>16</v>
      </c>
      <c r="F93" s="24">
        <f t="shared" si="13"/>
        <v>16</v>
      </c>
      <c r="G93" s="44" t="s">
        <v>1</v>
      </c>
      <c r="H93" s="23"/>
      <c r="I93" s="23" t="s">
        <v>1</v>
      </c>
      <c r="J93" s="44"/>
      <c r="K93" s="44"/>
      <c r="L93" s="61">
        <v>0</v>
      </c>
      <c r="M93" s="61">
        <v>2</v>
      </c>
      <c r="N93" s="61">
        <v>0</v>
      </c>
      <c r="O93" s="61">
        <v>0</v>
      </c>
      <c r="P93" s="24">
        <f t="shared" si="14"/>
        <v>1</v>
      </c>
      <c r="Q93" s="47"/>
    </row>
    <row r="94" spans="2:17" ht="16.5" customHeight="1" x14ac:dyDescent="0.2">
      <c r="B94" s="166"/>
      <c r="C94" s="43" t="s">
        <v>79</v>
      </c>
      <c r="D94" s="93" t="s">
        <v>59</v>
      </c>
      <c r="E94" s="24">
        <f t="shared" si="15"/>
        <v>16</v>
      </c>
      <c r="F94" s="24">
        <f t="shared" si="13"/>
        <v>16</v>
      </c>
      <c r="G94" s="44" t="s">
        <v>1</v>
      </c>
      <c r="H94" s="23"/>
      <c r="I94" s="23" t="s">
        <v>1</v>
      </c>
      <c r="J94" s="44"/>
      <c r="K94" s="44"/>
      <c r="L94" s="61">
        <v>0</v>
      </c>
      <c r="M94" s="61">
        <v>0</v>
      </c>
      <c r="N94" s="61">
        <v>2</v>
      </c>
      <c r="O94" s="61">
        <v>0</v>
      </c>
      <c r="P94" s="24">
        <f t="shared" si="14"/>
        <v>1</v>
      </c>
      <c r="Q94" s="47"/>
    </row>
    <row r="95" spans="2:17" ht="16.5" customHeight="1" x14ac:dyDescent="0.2">
      <c r="B95" s="166"/>
      <c r="C95" s="43" t="s">
        <v>80</v>
      </c>
      <c r="D95" s="93" t="s">
        <v>59</v>
      </c>
      <c r="E95" s="24">
        <f t="shared" si="15"/>
        <v>16</v>
      </c>
      <c r="F95" s="24">
        <f t="shared" si="13"/>
        <v>16</v>
      </c>
      <c r="G95" s="44" t="s">
        <v>1</v>
      </c>
      <c r="H95" s="23"/>
      <c r="I95" s="23" t="s">
        <v>1</v>
      </c>
      <c r="J95" s="44"/>
      <c r="K95" s="44"/>
      <c r="L95" s="61">
        <v>0</v>
      </c>
      <c r="M95" s="61">
        <v>0</v>
      </c>
      <c r="N95" s="61">
        <v>0</v>
      </c>
      <c r="O95" s="61">
        <v>2</v>
      </c>
      <c r="P95" s="24">
        <f t="shared" si="14"/>
        <v>1</v>
      </c>
      <c r="Q95" s="47"/>
    </row>
    <row r="96" spans="2:17" ht="16.5" customHeight="1" x14ac:dyDescent="0.2">
      <c r="B96" s="166"/>
      <c r="C96" s="22" t="s">
        <v>172</v>
      </c>
      <c r="D96" s="93" t="s">
        <v>59</v>
      </c>
      <c r="E96" s="24">
        <f t="shared" si="15"/>
        <v>32</v>
      </c>
      <c r="F96" s="24">
        <f t="shared" si="13"/>
        <v>32</v>
      </c>
      <c r="G96" s="23"/>
      <c r="H96" s="23" t="s">
        <v>1</v>
      </c>
      <c r="I96" s="23" t="s">
        <v>1</v>
      </c>
      <c r="J96" s="23"/>
      <c r="K96" s="23"/>
      <c r="L96" s="24">
        <v>4</v>
      </c>
      <c r="M96" s="24">
        <v>0</v>
      </c>
      <c r="N96" s="24">
        <v>0</v>
      </c>
      <c r="O96" s="24">
        <v>0</v>
      </c>
      <c r="P96" s="24">
        <f t="shared" si="14"/>
        <v>2</v>
      </c>
      <c r="Q96" s="47"/>
    </row>
    <row r="97" spans="2:21" ht="16.5" customHeight="1" x14ac:dyDescent="0.2">
      <c r="B97" s="166"/>
      <c r="C97" s="22" t="s">
        <v>202</v>
      </c>
      <c r="D97" s="93" t="s">
        <v>59</v>
      </c>
      <c r="E97" s="24">
        <f t="shared" si="15"/>
        <v>32</v>
      </c>
      <c r="F97" s="24">
        <f t="shared" si="13"/>
        <v>32</v>
      </c>
      <c r="G97" s="23"/>
      <c r="H97" s="23" t="s">
        <v>1</v>
      </c>
      <c r="I97" s="23" t="s">
        <v>1</v>
      </c>
      <c r="J97" s="23"/>
      <c r="K97" s="23"/>
      <c r="L97" s="24">
        <v>2</v>
      </c>
      <c r="M97" s="24">
        <v>2</v>
      </c>
      <c r="N97" s="24">
        <v>0</v>
      </c>
      <c r="O97" s="24">
        <v>0</v>
      </c>
      <c r="P97" s="24">
        <f t="shared" si="14"/>
        <v>2</v>
      </c>
      <c r="Q97" s="47"/>
    </row>
    <row r="98" spans="2:21" ht="16.5" customHeight="1" x14ac:dyDescent="0.2">
      <c r="B98" s="166"/>
      <c r="C98" s="22" t="s">
        <v>76</v>
      </c>
      <c r="D98" s="93" t="s">
        <v>59</v>
      </c>
      <c r="E98" s="24">
        <f t="shared" si="15"/>
        <v>16</v>
      </c>
      <c r="F98" s="24">
        <f t="shared" si="13"/>
        <v>16</v>
      </c>
      <c r="G98" s="23"/>
      <c r="H98" s="23" t="s">
        <v>1</v>
      </c>
      <c r="I98" s="23" t="s">
        <v>1</v>
      </c>
      <c r="J98" s="23"/>
      <c r="K98" s="23"/>
      <c r="L98" s="24">
        <v>0</v>
      </c>
      <c r="M98" s="24">
        <v>2</v>
      </c>
      <c r="N98" s="24">
        <v>0</v>
      </c>
      <c r="O98" s="24">
        <v>0</v>
      </c>
      <c r="P98" s="24">
        <f t="shared" si="14"/>
        <v>1</v>
      </c>
      <c r="Q98" s="47"/>
    </row>
    <row r="99" spans="2:21" ht="16.5" customHeight="1" x14ac:dyDescent="0.2">
      <c r="B99" s="166"/>
      <c r="C99" s="22" t="s">
        <v>194</v>
      </c>
      <c r="D99" s="93" t="s">
        <v>59</v>
      </c>
      <c r="E99" s="24">
        <f t="shared" ref="E99" si="16">SUM(L99:O99)*$E$1</f>
        <v>16</v>
      </c>
      <c r="F99" s="24">
        <f t="shared" ref="F99" si="17">E99</f>
        <v>16</v>
      </c>
      <c r="G99" s="23"/>
      <c r="H99" s="23" t="s">
        <v>1</v>
      </c>
      <c r="I99" s="23" t="s">
        <v>1</v>
      </c>
      <c r="J99" s="23"/>
      <c r="K99" s="23"/>
      <c r="L99" s="24">
        <v>0</v>
      </c>
      <c r="M99" s="24">
        <v>2</v>
      </c>
      <c r="N99" s="24">
        <v>0</v>
      </c>
      <c r="O99" s="24">
        <v>0</v>
      </c>
      <c r="P99" s="24">
        <f t="shared" si="14"/>
        <v>1</v>
      </c>
      <c r="Q99" s="47"/>
    </row>
    <row r="100" spans="2:21" ht="16.5" customHeight="1" x14ac:dyDescent="0.2">
      <c r="B100" s="166"/>
      <c r="C100" s="22" t="s">
        <v>72</v>
      </c>
      <c r="D100" s="93" t="s">
        <v>59</v>
      </c>
      <c r="E100" s="24">
        <f t="shared" si="15"/>
        <v>32</v>
      </c>
      <c r="F100" s="86">
        <f>E100*$E$3</f>
        <v>96</v>
      </c>
      <c r="G100" s="23"/>
      <c r="H100" s="25" t="s">
        <v>1</v>
      </c>
      <c r="I100" s="25" t="s">
        <v>1</v>
      </c>
      <c r="J100" s="23"/>
      <c r="K100" s="23"/>
      <c r="L100" s="24">
        <v>4</v>
      </c>
      <c r="M100" s="24">
        <v>0</v>
      </c>
      <c r="N100" s="24">
        <v>0</v>
      </c>
      <c r="O100" s="24">
        <v>0</v>
      </c>
      <c r="P100" s="24">
        <f t="shared" si="14"/>
        <v>2</v>
      </c>
      <c r="Q100" s="47"/>
    </row>
    <row r="101" spans="2:21" ht="16.5" customHeight="1" x14ac:dyDescent="0.2">
      <c r="B101" s="166"/>
      <c r="C101" s="22" t="s">
        <v>73</v>
      </c>
      <c r="D101" s="93" t="s">
        <v>59</v>
      </c>
      <c r="E101" s="24">
        <f>SUM(L101:O101)*$E$1</f>
        <v>32</v>
      </c>
      <c r="F101" s="86">
        <f>E101*$E$3</f>
        <v>96</v>
      </c>
      <c r="G101" s="23"/>
      <c r="H101" s="25" t="s">
        <v>1</v>
      </c>
      <c r="I101" s="25" t="s">
        <v>1</v>
      </c>
      <c r="J101" s="25"/>
      <c r="K101" s="25"/>
      <c r="L101" s="26">
        <v>0</v>
      </c>
      <c r="M101" s="26">
        <v>4</v>
      </c>
      <c r="N101" s="26">
        <v>0</v>
      </c>
      <c r="O101" s="26">
        <v>0</v>
      </c>
      <c r="P101" s="24">
        <f t="shared" si="14"/>
        <v>2</v>
      </c>
      <c r="Q101" s="47"/>
    </row>
    <row r="102" spans="2:21" ht="16.5" customHeight="1" x14ac:dyDescent="0.2">
      <c r="B102" s="166"/>
      <c r="C102" s="22" t="s">
        <v>74</v>
      </c>
      <c r="D102" s="93" t="s">
        <v>59</v>
      </c>
      <c r="E102" s="24">
        <f t="shared" si="15"/>
        <v>32</v>
      </c>
      <c r="F102" s="86">
        <f>E102*$E$3</f>
        <v>96</v>
      </c>
      <c r="G102" s="23"/>
      <c r="H102" s="25" t="s">
        <v>1</v>
      </c>
      <c r="I102" s="25" t="s">
        <v>1</v>
      </c>
      <c r="J102" s="25"/>
      <c r="K102" s="25"/>
      <c r="L102" s="26">
        <v>0</v>
      </c>
      <c r="M102" s="26">
        <v>0</v>
      </c>
      <c r="N102" s="26">
        <v>4</v>
      </c>
      <c r="O102" s="26">
        <v>0</v>
      </c>
      <c r="P102" s="24">
        <f t="shared" si="14"/>
        <v>2</v>
      </c>
      <c r="Q102" s="47"/>
    </row>
    <row r="103" spans="2:21" ht="16.5" customHeight="1" x14ac:dyDescent="0.2">
      <c r="B103" s="166"/>
      <c r="C103" s="22" t="s">
        <v>75</v>
      </c>
      <c r="D103" s="93" t="s">
        <v>59</v>
      </c>
      <c r="E103" s="24">
        <f t="shared" si="15"/>
        <v>32</v>
      </c>
      <c r="F103" s="86">
        <f>E103*$E$3</f>
        <v>96</v>
      </c>
      <c r="G103" s="23"/>
      <c r="H103" s="25" t="s">
        <v>1</v>
      </c>
      <c r="I103" s="25" t="s">
        <v>1</v>
      </c>
      <c r="J103" s="25"/>
      <c r="K103" s="25"/>
      <c r="L103" s="26">
        <v>0</v>
      </c>
      <c r="M103" s="26">
        <v>0</v>
      </c>
      <c r="N103" s="26">
        <v>0</v>
      </c>
      <c r="O103" s="26">
        <v>4</v>
      </c>
      <c r="P103" s="24">
        <f t="shared" si="14"/>
        <v>2</v>
      </c>
      <c r="Q103" s="47"/>
    </row>
    <row r="104" spans="2:21" ht="16.5" customHeight="1" x14ac:dyDescent="0.2">
      <c r="B104" s="166"/>
      <c r="C104" s="43" t="s">
        <v>296</v>
      </c>
      <c r="D104" s="93" t="s">
        <v>59</v>
      </c>
      <c r="E104" s="24">
        <f t="shared" si="15"/>
        <v>16</v>
      </c>
      <c r="F104" s="24">
        <f t="shared" ref="F104:F110" si="18">E104</f>
        <v>16</v>
      </c>
      <c r="G104" s="23"/>
      <c r="H104" s="25" t="s">
        <v>1</v>
      </c>
      <c r="I104" s="25" t="s">
        <v>1</v>
      </c>
      <c r="J104" s="23"/>
      <c r="K104" s="23"/>
      <c r="L104" s="24">
        <v>0</v>
      </c>
      <c r="M104" s="24">
        <v>0</v>
      </c>
      <c r="N104" s="24">
        <v>2</v>
      </c>
      <c r="O104" s="24">
        <v>0</v>
      </c>
      <c r="P104" s="24">
        <f t="shared" si="14"/>
        <v>1</v>
      </c>
      <c r="Q104" s="47"/>
    </row>
    <row r="105" spans="2:21" ht="16.5" customHeight="1" x14ac:dyDescent="0.2">
      <c r="B105" s="166"/>
      <c r="C105" s="43" t="s">
        <v>297</v>
      </c>
      <c r="D105" s="93" t="s">
        <v>59</v>
      </c>
      <c r="E105" s="24">
        <f t="shared" ref="E105:E109" si="19">SUM(L105:O105)*$E$1</f>
        <v>16</v>
      </c>
      <c r="F105" s="24">
        <f t="shared" ref="F105:F109" si="20">E105</f>
        <v>16</v>
      </c>
      <c r="G105" s="23"/>
      <c r="H105" s="25" t="s">
        <v>1</v>
      </c>
      <c r="I105" s="25" t="s">
        <v>1</v>
      </c>
      <c r="J105" s="23"/>
      <c r="K105" s="23"/>
      <c r="L105" s="24">
        <v>0</v>
      </c>
      <c r="M105" s="24">
        <v>0</v>
      </c>
      <c r="N105" s="24">
        <v>0</v>
      </c>
      <c r="O105" s="24">
        <v>2</v>
      </c>
      <c r="P105" s="24">
        <f t="shared" si="14"/>
        <v>1</v>
      </c>
      <c r="Q105" s="47"/>
    </row>
    <row r="106" spans="2:21" ht="16.5" customHeight="1" x14ac:dyDescent="0.2">
      <c r="B106" s="166"/>
      <c r="C106" s="43" t="s">
        <v>298</v>
      </c>
      <c r="D106" s="93" t="s">
        <v>59</v>
      </c>
      <c r="E106" s="24">
        <f t="shared" si="19"/>
        <v>16</v>
      </c>
      <c r="F106" s="24">
        <f t="shared" si="20"/>
        <v>16</v>
      </c>
      <c r="G106" s="23"/>
      <c r="H106" s="25" t="s">
        <v>1</v>
      </c>
      <c r="I106" s="25" t="s">
        <v>1</v>
      </c>
      <c r="J106" s="23"/>
      <c r="K106" s="23"/>
      <c r="L106" s="24">
        <v>0</v>
      </c>
      <c r="M106" s="24">
        <v>0</v>
      </c>
      <c r="N106" s="24">
        <v>2</v>
      </c>
      <c r="O106" s="24">
        <v>0</v>
      </c>
      <c r="P106" s="24">
        <f t="shared" si="14"/>
        <v>1</v>
      </c>
      <c r="Q106" s="47"/>
    </row>
    <row r="107" spans="2:21" ht="16.5" customHeight="1" x14ac:dyDescent="0.2">
      <c r="B107" s="166"/>
      <c r="C107" s="43" t="s">
        <v>299</v>
      </c>
      <c r="D107" s="93" t="s">
        <v>59</v>
      </c>
      <c r="E107" s="24">
        <f t="shared" si="19"/>
        <v>16</v>
      </c>
      <c r="F107" s="24">
        <f t="shared" si="20"/>
        <v>16</v>
      </c>
      <c r="G107" s="117"/>
      <c r="H107" s="25" t="s">
        <v>1</v>
      </c>
      <c r="I107" s="25" t="s">
        <v>1</v>
      </c>
      <c r="J107" s="89"/>
      <c r="K107" s="89"/>
      <c r="L107" s="118">
        <v>0</v>
      </c>
      <c r="M107" s="118">
        <v>0</v>
      </c>
      <c r="N107" s="118">
        <v>0</v>
      </c>
      <c r="O107" s="118">
        <v>2</v>
      </c>
      <c r="P107" s="24">
        <f t="shared" si="14"/>
        <v>1</v>
      </c>
      <c r="Q107" s="47"/>
    </row>
    <row r="108" spans="2:21" ht="16.5" customHeight="1" x14ac:dyDescent="0.2">
      <c r="B108" s="166"/>
      <c r="C108" s="43" t="s">
        <v>195</v>
      </c>
      <c r="D108" s="93" t="s">
        <v>59</v>
      </c>
      <c r="E108" s="24">
        <f t="shared" si="19"/>
        <v>32</v>
      </c>
      <c r="F108" s="24">
        <f t="shared" si="20"/>
        <v>32</v>
      </c>
      <c r="G108" s="117"/>
      <c r="H108" s="25" t="s">
        <v>1</v>
      </c>
      <c r="I108" s="25" t="s">
        <v>1</v>
      </c>
      <c r="J108" s="89"/>
      <c r="K108" s="89"/>
      <c r="L108" s="118">
        <v>2</v>
      </c>
      <c r="M108" s="118">
        <v>2</v>
      </c>
      <c r="N108" s="118">
        <v>0</v>
      </c>
      <c r="O108" s="118">
        <v>0</v>
      </c>
      <c r="P108" s="24">
        <f t="shared" si="14"/>
        <v>2</v>
      </c>
      <c r="Q108" s="47"/>
    </row>
    <row r="109" spans="2:21" ht="16.5" customHeight="1" x14ac:dyDescent="0.2">
      <c r="B109" s="166"/>
      <c r="C109" s="43" t="s">
        <v>196</v>
      </c>
      <c r="D109" s="93" t="s">
        <v>59</v>
      </c>
      <c r="E109" s="24">
        <f t="shared" si="19"/>
        <v>32</v>
      </c>
      <c r="F109" s="24">
        <f t="shared" si="20"/>
        <v>32</v>
      </c>
      <c r="G109" s="117"/>
      <c r="H109" s="25" t="s">
        <v>1</v>
      </c>
      <c r="I109" s="25" t="s">
        <v>1</v>
      </c>
      <c r="J109" s="89"/>
      <c r="K109" s="89"/>
      <c r="L109" s="118">
        <v>0</v>
      </c>
      <c r="M109" s="118">
        <v>0</v>
      </c>
      <c r="N109" s="118">
        <v>2</v>
      </c>
      <c r="O109" s="118">
        <v>2</v>
      </c>
      <c r="P109" s="24">
        <f t="shared" si="14"/>
        <v>2</v>
      </c>
      <c r="Q109" s="47"/>
    </row>
    <row r="110" spans="2:21" ht="16.5" customHeight="1" thickBot="1" x14ac:dyDescent="0.25">
      <c r="B110" s="166"/>
      <c r="C110" s="22" t="s">
        <v>197</v>
      </c>
      <c r="D110" s="93" t="s">
        <v>31</v>
      </c>
      <c r="E110" s="24">
        <f t="shared" si="15"/>
        <v>32</v>
      </c>
      <c r="F110" s="24">
        <f t="shared" si="18"/>
        <v>32</v>
      </c>
      <c r="G110" s="28"/>
      <c r="H110" s="31" t="s">
        <v>1</v>
      </c>
      <c r="I110" s="31" t="s">
        <v>1</v>
      </c>
      <c r="J110" s="31"/>
      <c r="K110" s="31"/>
      <c r="L110" s="32">
        <v>0</v>
      </c>
      <c r="M110" s="32">
        <v>0</v>
      </c>
      <c r="N110" s="32">
        <v>2</v>
      </c>
      <c r="O110" s="32">
        <v>2</v>
      </c>
      <c r="P110" s="24">
        <f t="shared" si="14"/>
        <v>2</v>
      </c>
      <c r="Q110" s="47"/>
      <c r="R110" s="6" t="s">
        <v>181</v>
      </c>
      <c r="S110" s="6" t="s">
        <v>184</v>
      </c>
      <c r="T110" s="2" t="s">
        <v>180</v>
      </c>
      <c r="U110" s="2" t="s">
        <v>182</v>
      </c>
    </row>
    <row r="111" spans="2:21" ht="16.5" customHeight="1" thickBot="1" x14ac:dyDescent="0.25">
      <c r="B111" s="167"/>
      <c r="C111" s="17" t="s">
        <v>11</v>
      </c>
      <c r="D111" s="4"/>
      <c r="E111" s="5">
        <f>SUM(E80:E110)</f>
        <v>640</v>
      </c>
      <c r="F111" s="5">
        <f>SUM(F80:F110)</f>
        <v>896</v>
      </c>
      <c r="G111" s="97">
        <f>SUMIF(D80:D110,"必須",F80:F110)</f>
        <v>896</v>
      </c>
      <c r="H111" s="98">
        <f>SUMIF(D80:D110,"選必",F80:F110)</f>
        <v>0</v>
      </c>
      <c r="I111" s="99">
        <f>SUMIF(D80:D110,"選択",F80:F110)</f>
        <v>0</v>
      </c>
      <c r="J111" s="4"/>
      <c r="K111" s="4"/>
      <c r="L111" s="5">
        <f>SUM(L80:L110)</f>
        <v>20</v>
      </c>
      <c r="M111" s="5">
        <f>SUM(M80:M110)</f>
        <v>20</v>
      </c>
      <c r="N111" s="5">
        <f>SUM(N80:N110)</f>
        <v>20</v>
      </c>
      <c r="O111" s="5">
        <f>SUM(O80:O110)</f>
        <v>20</v>
      </c>
      <c r="P111" s="5">
        <f>SUM(P80:P110)</f>
        <v>40</v>
      </c>
      <c r="Q111" s="47"/>
      <c r="R111" s="6">
        <f>SUMIF(D80:D110,"必須",P80:P110)</f>
        <v>40</v>
      </c>
      <c r="S111" s="6">
        <f>SUMIF(D80:D110,"選必",P80:P110)</f>
        <v>0</v>
      </c>
      <c r="T111" s="6">
        <f>SUMIF(D80:D110,"選択",P80:P110)</f>
        <v>0</v>
      </c>
      <c r="U111" s="2" t="s">
        <v>186</v>
      </c>
    </row>
    <row r="112" spans="2:21" ht="16.5" customHeight="1" x14ac:dyDescent="0.2">
      <c r="B112" s="168" t="s">
        <v>45</v>
      </c>
      <c r="C112" s="19" t="s">
        <v>82</v>
      </c>
      <c r="D112" s="92" t="s">
        <v>30</v>
      </c>
      <c r="E112" s="30">
        <f>SUM(L112:O112)*$E$1</f>
        <v>16</v>
      </c>
      <c r="F112" s="30">
        <f>E112</f>
        <v>16</v>
      </c>
      <c r="G112" s="29" t="s">
        <v>1</v>
      </c>
      <c r="H112" s="20"/>
      <c r="I112" s="20" t="s">
        <v>1</v>
      </c>
      <c r="J112" s="29"/>
      <c r="K112" s="29"/>
      <c r="L112" s="30">
        <v>2</v>
      </c>
      <c r="M112" s="30">
        <v>0</v>
      </c>
      <c r="N112" s="30">
        <v>0</v>
      </c>
      <c r="O112" s="30">
        <v>0</v>
      </c>
      <c r="P112" s="21">
        <f>E112/$E$2</f>
        <v>1</v>
      </c>
      <c r="Q112" s="47"/>
    </row>
    <row r="113" spans="2:17" ht="16.5" customHeight="1" x14ac:dyDescent="0.2">
      <c r="B113" s="166"/>
      <c r="C113" s="43" t="s">
        <v>83</v>
      </c>
      <c r="D113" s="93" t="s">
        <v>31</v>
      </c>
      <c r="E113" s="26">
        <f>SUM(L113:O113)*$E$1</f>
        <v>16</v>
      </c>
      <c r="F113" s="26">
        <f>E113</f>
        <v>16</v>
      </c>
      <c r="G113" s="25" t="s">
        <v>1</v>
      </c>
      <c r="H113" s="25"/>
      <c r="I113" s="25" t="s">
        <v>1</v>
      </c>
      <c r="J113" s="25"/>
      <c r="K113" s="25"/>
      <c r="L113" s="26">
        <v>0</v>
      </c>
      <c r="M113" s="26">
        <v>2</v>
      </c>
      <c r="N113" s="26">
        <v>0</v>
      </c>
      <c r="O113" s="26">
        <v>0</v>
      </c>
      <c r="P113" s="24">
        <f>E113/$E$2</f>
        <v>1</v>
      </c>
      <c r="Q113" s="47"/>
    </row>
    <row r="114" spans="2:17" ht="16.5" customHeight="1" x14ac:dyDescent="0.2">
      <c r="B114" s="166"/>
      <c r="C114" s="43" t="s">
        <v>84</v>
      </c>
      <c r="D114" s="93" t="s">
        <v>31</v>
      </c>
      <c r="E114" s="26">
        <f t="shared" ref="E114:E140" si="21">SUM(L114:O114)*$E$1</f>
        <v>16</v>
      </c>
      <c r="F114" s="26">
        <f t="shared" ref="F114:F140" si="22">E114</f>
        <v>16</v>
      </c>
      <c r="G114" s="44" t="s">
        <v>1</v>
      </c>
      <c r="H114" s="44"/>
      <c r="I114" s="23" t="s">
        <v>1</v>
      </c>
      <c r="J114" s="25"/>
      <c r="K114" s="45"/>
      <c r="L114" s="46">
        <v>0</v>
      </c>
      <c r="M114" s="46">
        <v>0</v>
      </c>
      <c r="N114" s="46">
        <v>2</v>
      </c>
      <c r="O114" s="46">
        <v>0</v>
      </c>
      <c r="P114" s="24">
        <f t="shared" ref="P114:P140" si="23">E114/$E$2</f>
        <v>1</v>
      </c>
      <c r="Q114" s="47"/>
    </row>
    <row r="115" spans="2:17" ht="16.5" customHeight="1" x14ac:dyDescent="0.2">
      <c r="B115" s="166"/>
      <c r="C115" s="43" t="s">
        <v>85</v>
      </c>
      <c r="D115" s="93" t="s">
        <v>31</v>
      </c>
      <c r="E115" s="26">
        <f t="shared" si="21"/>
        <v>16</v>
      </c>
      <c r="F115" s="26">
        <f t="shared" si="22"/>
        <v>16</v>
      </c>
      <c r="G115" s="44" t="s">
        <v>1</v>
      </c>
      <c r="H115" s="44"/>
      <c r="I115" s="23" t="s">
        <v>1</v>
      </c>
      <c r="J115" s="25"/>
      <c r="K115" s="45"/>
      <c r="L115" s="46">
        <v>0</v>
      </c>
      <c r="M115" s="46">
        <v>0</v>
      </c>
      <c r="N115" s="46">
        <v>0</v>
      </c>
      <c r="O115" s="46">
        <v>2</v>
      </c>
      <c r="P115" s="24">
        <f t="shared" si="23"/>
        <v>1</v>
      </c>
      <c r="Q115" s="47"/>
    </row>
    <row r="116" spans="2:17" ht="16.5" customHeight="1" x14ac:dyDescent="0.2">
      <c r="B116" s="166"/>
      <c r="C116" s="43" t="s">
        <v>86</v>
      </c>
      <c r="D116" s="93" t="s">
        <v>31</v>
      </c>
      <c r="E116" s="26">
        <f t="shared" ref="E116:E132" si="24">SUM(L116:O116)*$E$1</f>
        <v>16</v>
      </c>
      <c r="F116" s="26">
        <f t="shared" ref="F116:F132" si="25">E116</f>
        <v>16</v>
      </c>
      <c r="G116" s="44" t="s">
        <v>1</v>
      </c>
      <c r="H116" s="44"/>
      <c r="I116" s="23" t="s">
        <v>1</v>
      </c>
      <c r="J116" s="25"/>
      <c r="K116" s="45"/>
      <c r="L116" s="46">
        <v>2</v>
      </c>
      <c r="M116" s="46">
        <v>0</v>
      </c>
      <c r="N116" s="46">
        <v>0</v>
      </c>
      <c r="O116" s="46">
        <v>0</v>
      </c>
      <c r="P116" s="24">
        <f t="shared" si="23"/>
        <v>1</v>
      </c>
      <c r="Q116" s="47"/>
    </row>
    <row r="117" spans="2:17" ht="16.5" customHeight="1" x14ac:dyDescent="0.2">
      <c r="B117" s="166"/>
      <c r="C117" s="43" t="s">
        <v>87</v>
      </c>
      <c r="D117" s="93" t="s">
        <v>31</v>
      </c>
      <c r="E117" s="26">
        <f t="shared" si="24"/>
        <v>16</v>
      </c>
      <c r="F117" s="26">
        <f t="shared" si="25"/>
        <v>16</v>
      </c>
      <c r="G117" s="44" t="s">
        <v>1</v>
      </c>
      <c r="H117" s="44"/>
      <c r="I117" s="23" t="s">
        <v>1</v>
      </c>
      <c r="J117" s="25"/>
      <c r="K117" s="45"/>
      <c r="L117" s="46">
        <v>0</v>
      </c>
      <c r="M117" s="46">
        <v>2</v>
      </c>
      <c r="N117" s="46">
        <v>0</v>
      </c>
      <c r="O117" s="46">
        <v>0</v>
      </c>
      <c r="P117" s="24">
        <f t="shared" si="23"/>
        <v>1</v>
      </c>
      <c r="Q117" s="47"/>
    </row>
    <row r="118" spans="2:17" ht="16.5" customHeight="1" x14ac:dyDescent="0.2">
      <c r="B118" s="166"/>
      <c r="C118" s="43" t="s">
        <v>88</v>
      </c>
      <c r="D118" s="93" t="s">
        <v>31</v>
      </c>
      <c r="E118" s="26">
        <f t="shared" si="24"/>
        <v>16</v>
      </c>
      <c r="F118" s="26">
        <f t="shared" si="25"/>
        <v>16</v>
      </c>
      <c r="G118" s="44" t="s">
        <v>1</v>
      </c>
      <c r="H118" s="44"/>
      <c r="I118" s="23" t="s">
        <v>1</v>
      </c>
      <c r="J118" s="25"/>
      <c r="K118" s="45"/>
      <c r="L118" s="46">
        <v>0</v>
      </c>
      <c r="M118" s="46">
        <v>0</v>
      </c>
      <c r="N118" s="46">
        <v>2</v>
      </c>
      <c r="O118" s="46">
        <v>0</v>
      </c>
      <c r="P118" s="24">
        <f t="shared" si="23"/>
        <v>1</v>
      </c>
      <c r="Q118" s="47"/>
    </row>
    <row r="119" spans="2:17" ht="16.5" customHeight="1" x14ac:dyDescent="0.2">
      <c r="B119" s="166"/>
      <c r="C119" s="43" t="s">
        <v>89</v>
      </c>
      <c r="D119" s="93" t="s">
        <v>31</v>
      </c>
      <c r="E119" s="26">
        <f t="shared" si="24"/>
        <v>16</v>
      </c>
      <c r="F119" s="26">
        <f t="shared" si="25"/>
        <v>16</v>
      </c>
      <c r="G119" s="44" t="s">
        <v>1</v>
      </c>
      <c r="H119" s="44"/>
      <c r="I119" s="23" t="s">
        <v>1</v>
      </c>
      <c r="J119" s="25"/>
      <c r="K119" s="45"/>
      <c r="L119" s="46">
        <v>0</v>
      </c>
      <c r="M119" s="46">
        <v>0</v>
      </c>
      <c r="N119" s="46">
        <v>0</v>
      </c>
      <c r="O119" s="46">
        <v>2</v>
      </c>
      <c r="P119" s="24">
        <f t="shared" si="23"/>
        <v>1</v>
      </c>
      <c r="Q119" s="47"/>
    </row>
    <row r="120" spans="2:17" ht="16.5" customHeight="1" x14ac:dyDescent="0.2">
      <c r="B120" s="166"/>
      <c r="C120" s="43" t="s">
        <v>90</v>
      </c>
      <c r="D120" s="93" t="s">
        <v>31</v>
      </c>
      <c r="E120" s="26">
        <f t="shared" si="24"/>
        <v>16</v>
      </c>
      <c r="F120" s="26">
        <f t="shared" si="25"/>
        <v>16</v>
      </c>
      <c r="G120" s="44" t="s">
        <v>1</v>
      </c>
      <c r="H120" s="44"/>
      <c r="I120" s="23" t="s">
        <v>1</v>
      </c>
      <c r="J120" s="25"/>
      <c r="K120" s="45"/>
      <c r="L120" s="46">
        <v>2</v>
      </c>
      <c r="M120" s="46">
        <v>0</v>
      </c>
      <c r="N120" s="46">
        <v>0</v>
      </c>
      <c r="O120" s="46">
        <v>0</v>
      </c>
      <c r="P120" s="24">
        <f t="shared" si="23"/>
        <v>1</v>
      </c>
      <c r="Q120" s="47"/>
    </row>
    <row r="121" spans="2:17" ht="16.5" customHeight="1" x14ac:dyDescent="0.2">
      <c r="B121" s="166"/>
      <c r="C121" s="43" t="s">
        <v>91</v>
      </c>
      <c r="D121" s="93" t="s">
        <v>31</v>
      </c>
      <c r="E121" s="26">
        <f t="shared" si="24"/>
        <v>16</v>
      </c>
      <c r="F121" s="26">
        <f t="shared" si="25"/>
        <v>16</v>
      </c>
      <c r="G121" s="44" t="s">
        <v>1</v>
      </c>
      <c r="H121" s="44"/>
      <c r="I121" s="23" t="s">
        <v>1</v>
      </c>
      <c r="J121" s="25"/>
      <c r="K121" s="45"/>
      <c r="L121" s="46">
        <v>0</v>
      </c>
      <c r="M121" s="46">
        <v>2</v>
      </c>
      <c r="N121" s="46">
        <v>0</v>
      </c>
      <c r="O121" s="46">
        <v>0</v>
      </c>
      <c r="P121" s="24">
        <f t="shared" si="23"/>
        <v>1</v>
      </c>
      <c r="Q121" s="47"/>
    </row>
    <row r="122" spans="2:17" ht="16.5" customHeight="1" x14ac:dyDescent="0.2">
      <c r="B122" s="166"/>
      <c r="C122" s="43" t="s">
        <v>92</v>
      </c>
      <c r="D122" s="93" t="s">
        <v>31</v>
      </c>
      <c r="E122" s="26">
        <f t="shared" si="24"/>
        <v>16</v>
      </c>
      <c r="F122" s="26">
        <f t="shared" si="25"/>
        <v>16</v>
      </c>
      <c r="G122" s="44" t="s">
        <v>1</v>
      </c>
      <c r="H122" s="44"/>
      <c r="I122" s="23" t="s">
        <v>1</v>
      </c>
      <c r="J122" s="25"/>
      <c r="K122" s="45"/>
      <c r="L122" s="46">
        <v>0</v>
      </c>
      <c r="M122" s="46">
        <v>0</v>
      </c>
      <c r="N122" s="46">
        <v>2</v>
      </c>
      <c r="O122" s="46">
        <v>0</v>
      </c>
      <c r="P122" s="24">
        <f t="shared" si="23"/>
        <v>1</v>
      </c>
      <c r="Q122" s="47"/>
    </row>
    <row r="123" spans="2:17" ht="16.5" customHeight="1" x14ac:dyDescent="0.2">
      <c r="B123" s="166"/>
      <c r="C123" s="43" t="s">
        <v>93</v>
      </c>
      <c r="D123" s="93" t="s">
        <v>31</v>
      </c>
      <c r="E123" s="26">
        <f t="shared" si="24"/>
        <v>16</v>
      </c>
      <c r="F123" s="26">
        <f t="shared" si="25"/>
        <v>16</v>
      </c>
      <c r="G123" s="44" t="s">
        <v>1</v>
      </c>
      <c r="H123" s="44"/>
      <c r="I123" s="23" t="s">
        <v>1</v>
      </c>
      <c r="J123" s="25"/>
      <c r="K123" s="45"/>
      <c r="L123" s="46">
        <v>0</v>
      </c>
      <c r="M123" s="46">
        <v>0</v>
      </c>
      <c r="N123" s="46">
        <v>0</v>
      </c>
      <c r="O123" s="46">
        <v>2</v>
      </c>
      <c r="P123" s="24">
        <f t="shared" si="23"/>
        <v>1</v>
      </c>
      <c r="Q123" s="47"/>
    </row>
    <row r="124" spans="2:17" ht="16.5" customHeight="1" x14ac:dyDescent="0.2">
      <c r="B124" s="166"/>
      <c r="C124" s="43" t="s">
        <v>131</v>
      </c>
      <c r="D124" s="93" t="s">
        <v>31</v>
      </c>
      <c r="E124" s="26">
        <f t="shared" si="24"/>
        <v>64</v>
      </c>
      <c r="F124" s="26">
        <f t="shared" si="25"/>
        <v>64</v>
      </c>
      <c r="G124" s="44" t="s">
        <v>1</v>
      </c>
      <c r="H124" s="44"/>
      <c r="I124" s="23" t="s">
        <v>1</v>
      </c>
      <c r="J124" s="25"/>
      <c r="K124" s="45"/>
      <c r="L124" s="46">
        <v>2</v>
      </c>
      <c r="M124" s="46">
        <v>2</v>
      </c>
      <c r="N124" s="46">
        <v>2</v>
      </c>
      <c r="O124" s="46">
        <v>2</v>
      </c>
      <c r="P124" s="24">
        <f t="shared" si="23"/>
        <v>4</v>
      </c>
      <c r="Q124" s="47"/>
    </row>
    <row r="125" spans="2:17" ht="16.5" customHeight="1" x14ac:dyDescent="0.2">
      <c r="B125" s="166"/>
      <c r="C125" s="43" t="s">
        <v>81</v>
      </c>
      <c r="D125" s="93" t="s">
        <v>31</v>
      </c>
      <c r="E125" s="26">
        <f t="shared" si="24"/>
        <v>32</v>
      </c>
      <c r="F125" s="86">
        <f>E125*$E$3</f>
        <v>96</v>
      </c>
      <c r="G125" s="44"/>
      <c r="H125" s="44" t="s">
        <v>1</v>
      </c>
      <c r="I125" s="23" t="s">
        <v>1</v>
      </c>
      <c r="J125" s="25"/>
      <c r="K125" s="45"/>
      <c r="L125" s="46">
        <v>4</v>
      </c>
      <c r="M125" s="46">
        <v>0</v>
      </c>
      <c r="N125" s="46">
        <v>0</v>
      </c>
      <c r="O125" s="46">
        <v>0</v>
      </c>
      <c r="P125" s="24">
        <f t="shared" si="23"/>
        <v>2</v>
      </c>
      <c r="Q125" s="47"/>
    </row>
    <row r="126" spans="2:17" ht="16.5" customHeight="1" x14ac:dyDescent="0.2">
      <c r="B126" s="166"/>
      <c r="C126" s="43" t="s">
        <v>98</v>
      </c>
      <c r="D126" s="93" t="s">
        <v>31</v>
      </c>
      <c r="E126" s="26">
        <f t="shared" si="24"/>
        <v>32</v>
      </c>
      <c r="F126" s="86">
        <f>E126*$E$3</f>
        <v>96</v>
      </c>
      <c r="G126" s="44"/>
      <c r="H126" s="44" t="s">
        <v>1</v>
      </c>
      <c r="I126" s="23" t="s">
        <v>1</v>
      </c>
      <c r="J126" s="25"/>
      <c r="K126" s="45"/>
      <c r="L126" s="46">
        <v>0</v>
      </c>
      <c r="M126" s="46">
        <v>4</v>
      </c>
      <c r="N126" s="46">
        <v>0</v>
      </c>
      <c r="O126" s="46">
        <v>0</v>
      </c>
      <c r="P126" s="24">
        <f t="shared" si="23"/>
        <v>2</v>
      </c>
      <c r="Q126" s="47"/>
    </row>
    <row r="127" spans="2:17" ht="16.5" customHeight="1" x14ac:dyDescent="0.2">
      <c r="B127" s="166"/>
      <c r="C127" s="43" t="s">
        <v>99</v>
      </c>
      <c r="D127" s="93" t="s">
        <v>31</v>
      </c>
      <c r="E127" s="26">
        <f t="shared" si="24"/>
        <v>32</v>
      </c>
      <c r="F127" s="86">
        <f>E127*$E$3</f>
        <v>96</v>
      </c>
      <c r="G127" s="44"/>
      <c r="H127" s="44" t="s">
        <v>1</v>
      </c>
      <c r="I127" s="23" t="s">
        <v>1</v>
      </c>
      <c r="J127" s="25"/>
      <c r="K127" s="45"/>
      <c r="L127" s="46">
        <v>0</v>
      </c>
      <c r="M127" s="46">
        <v>0</v>
      </c>
      <c r="N127" s="46">
        <v>4</v>
      </c>
      <c r="O127" s="46">
        <v>0</v>
      </c>
      <c r="P127" s="24">
        <f t="shared" si="23"/>
        <v>2</v>
      </c>
      <c r="Q127" s="47"/>
    </row>
    <row r="128" spans="2:17" ht="16.5" customHeight="1" x14ac:dyDescent="0.2">
      <c r="B128" s="166"/>
      <c r="C128" s="43" t="s">
        <v>100</v>
      </c>
      <c r="D128" s="93" t="s">
        <v>31</v>
      </c>
      <c r="E128" s="26">
        <f t="shared" si="24"/>
        <v>32</v>
      </c>
      <c r="F128" s="86">
        <f>E128*$E$3</f>
        <v>96</v>
      </c>
      <c r="G128" s="44"/>
      <c r="H128" s="44" t="s">
        <v>1</v>
      </c>
      <c r="I128" s="23" t="s">
        <v>1</v>
      </c>
      <c r="J128" s="25"/>
      <c r="K128" s="45"/>
      <c r="L128" s="46">
        <v>0</v>
      </c>
      <c r="M128" s="46">
        <v>0</v>
      </c>
      <c r="N128" s="46">
        <v>0</v>
      </c>
      <c r="O128" s="46">
        <v>4</v>
      </c>
      <c r="P128" s="24">
        <f t="shared" si="23"/>
        <v>2</v>
      </c>
      <c r="Q128" s="47"/>
    </row>
    <row r="129" spans="2:21" ht="16.5" customHeight="1" x14ac:dyDescent="0.2">
      <c r="B129" s="166"/>
      <c r="C129" s="43" t="s">
        <v>164</v>
      </c>
      <c r="D129" s="93" t="s">
        <v>31</v>
      </c>
      <c r="E129" s="26">
        <f t="shared" si="24"/>
        <v>32</v>
      </c>
      <c r="F129" s="26">
        <f t="shared" si="25"/>
        <v>32</v>
      </c>
      <c r="G129" s="44"/>
      <c r="H129" s="44" t="s">
        <v>1</v>
      </c>
      <c r="I129" s="23" t="s">
        <v>1</v>
      </c>
      <c r="J129" s="25"/>
      <c r="K129" s="45"/>
      <c r="L129" s="46">
        <v>4</v>
      </c>
      <c r="M129" s="46">
        <v>0</v>
      </c>
      <c r="N129" s="46">
        <v>0</v>
      </c>
      <c r="O129" s="46">
        <v>0</v>
      </c>
      <c r="P129" s="24">
        <f t="shared" si="23"/>
        <v>2</v>
      </c>
      <c r="Q129" s="47"/>
    </row>
    <row r="130" spans="2:21" ht="16.5" customHeight="1" x14ac:dyDescent="0.2">
      <c r="B130" s="166"/>
      <c r="C130" s="43" t="s">
        <v>165</v>
      </c>
      <c r="D130" s="93" t="s">
        <v>31</v>
      </c>
      <c r="E130" s="26">
        <f t="shared" si="24"/>
        <v>32</v>
      </c>
      <c r="F130" s="26">
        <f t="shared" si="25"/>
        <v>32</v>
      </c>
      <c r="G130" s="44"/>
      <c r="H130" s="44" t="s">
        <v>1</v>
      </c>
      <c r="I130" s="23" t="s">
        <v>1</v>
      </c>
      <c r="J130" s="25"/>
      <c r="K130" s="45"/>
      <c r="L130" s="46">
        <v>0</v>
      </c>
      <c r="M130" s="46">
        <v>4</v>
      </c>
      <c r="N130" s="46">
        <v>0</v>
      </c>
      <c r="O130" s="46">
        <v>0</v>
      </c>
      <c r="P130" s="24">
        <f t="shared" si="23"/>
        <v>2</v>
      </c>
      <c r="Q130" s="47"/>
    </row>
    <row r="131" spans="2:21" ht="16.5" customHeight="1" x14ac:dyDescent="0.2">
      <c r="B131" s="166"/>
      <c r="C131" s="43" t="s">
        <v>166</v>
      </c>
      <c r="D131" s="93" t="s">
        <v>31</v>
      </c>
      <c r="E131" s="26">
        <f t="shared" si="24"/>
        <v>32</v>
      </c>
      <c r="F131" s="26">
        <f t="shared" si="25"/>
        <v>32</v>
      </c>
      <c r="G131" s="44"/>
      <c r="H131" s="44" t="s">
        <v>1</v>
      </c>
      <c r="I131" s="23" t="s">
        <v>1</v>
      </c>
      <c r="J131" s="25"/>
      <c r="K131" s="45"/>
      <c r="L131" s="46">
        <v>0</v>
      </c>
      <c r="M131" s="46">
        <v>0</v>
      </c>
      <c r="N131" s="46">
        <v>4</v>
      </c>
      <c r="O131" s="46">
        <v>0</v>
      </c>
      <c r="P131" s="24">
        <f t="shared" si="23"/>
        <v>2</v>
      </c>
      <c r="Q131" s="47"/>
    </row>
    <row r="132" spans="2:21" ht="16.5" customHeight="1" x14ac:dyDescent="0.2">
      <c r="B132" s="166"/>
      <c r="C132" s="43" t="s">
        <v>167</v>
      </c>
      <c r="D132" s="93" t="s">
        <v>31</v>
      </c>
      <c r="E132" s="26">
        <f t="shared" si="24"/>
        <v>32</v>
      </c>
      <c r="F132" s="26">
        <f t="shared" si="25"/>
        <v>32</v>
      </c>
      <c r="G132" s="44"/>
      <c r="H132" s="44" t="s">
        <v>1</v>
      </c>
      <c r="I132" s="23" t="s">
        <v>1</v>
      </c>
      <c r="J132" s="25"/>
      <c r="K132" s="45"/>
      <c r="L132" s="46">
        <v>0</v>
      </c>
      <c r="M132" s="46">
        <v>0</v>
      </c>
      <c r="N132" s="46">
        <v>0</v>
      </c>
      <c r="O132" s="46">
        <v>4</v>
      </c>
      <c r="P132" s="24">
        <f t="shared" si="23"/>
        <v>2</v>
      </c>
      <c r="Q132" s="47"/>
    </row>
    <row r="133" spans="2:21" ht="16.5" customHeight="1" x14ac:dyDescent="0.2">
      <c r="B133" s="166"/>
      <c r="C133" s="22" t="s">
        <v>94</v>
      </c>
      <c r="D133" s="93" t="s">
        <v>31</v>
      </c>
      <c r="E133" s="26">
        <f t="shared" si="21"/>
        <v>16</v>
      </c>
      <c r="F133" s="26">
        <f t="shared" si="22"/>
        <v>16</v>
      </c>
      <c r="G133" s="44"/>
      <c r="H133" s="44" t="s">
        <v>1</v>
      </c>
      <c r="I133" s="23" t="s">
        <v>1</v>
      </c>
      <c r="J133" s="25"/>
      <c r="K133" s="45"/>
      <c r="L133" s="46">
        <v>2</v>
      </c>
      <c r="M133" s="46">
        <v>0</v>
      </c>
      <c r="N133" s="46">
        <v>0</v>
      </c>
      <c r="O133" s="46">
        <v>0</v>
      </c>
      <c r="P133" s="24">
        <f t="shared" si="23"/>
        <v>1</v>
      </c>
      <c r="Q133" s="47"/>
    </row>
    <row r="134" spans="2:21" ht="16.5" customHeight="1" x14ac:dyDescent="0.2">
      <c r="B134" s="166"/>
      <c r="C134" s="22" t="s">
        <v>95</v>
      </c>
      <c r="D134" s="93" t="s">
        <v>31</v>
      </c>
      <c r="E134" s="26">
        <f t="shared" si="21"/>
        <v>16</v>
      </c>
      <c r="F134" s="26">
        <f t="shared" si="22"/>
        <v>16</v>
      </c>
      <c r="G134" s="44"/>
      <c r="H134" s="44" t="s">
        <v>1</v>
      </c>
      <c r="I134" s="23" t="s">
        <v>1</v>
      </c>
      <c r="J134" s="25"/>
      <c r="K134" s="45"/>
      <c r="L134" s="46">
        <v>0</v>
      </c>
      <c r="M134" s="46">
        <v>2</v>
      </c>
      <c r="N134" s="46">
        <v>0</v>
      </c>
      <c r="O134" s="46">
        <v>0</v>
      </c>
      <c r="P134" s="24">
        <f t="shared" si="23"/>
        <v>1</v>
      </c>
      <c r="Q134" s="47"/>
    </row>
    <row r="135" spans="2:21" ht="16.5" customHeight="1" x14ac:dyDescent="0.2">
      <c r="B135" s="166"/>
      <c r="C135" s="22" t="s">
        <v>96</v>
      </c>
      <c r="D135" s="93" t="s">
        <v>31</v>
      </c>
      <c r="E135" s="26">
        <f t="shared" si="21"/>
        <v>16</v>
      </c>
      <c r="F135" s="26">
        <f t="shared" si="22"/>
        <v>16</v>
      </c>
      <c r="G135" s="44"/>
      <c r="H135" s="44" t="s">
        <v>1</v>
      </c>
      <c r="I135" s="23" t="s">
        <v>1</v>
      </c>
      <c r="J135" s="25"/>
      <c r="K135" s="45"/>
      <c r="L135" s="46">
        <v>0</v>
      </c>
      <c r="M135" s="46">
        <v>0</v>
      </c>
      <c r="N135" s="46">
        <v>2</v>
      </c>
      <c r="O135" s="46">
        <v>0</v>
      </c>
      <c r="P135" s="24">
        <f t="shared" si="23"/>
        <v>1</v>
      </c>
      <c r="Q135" s="47"/>
    </row>
    <row r="136" spans="2:21" ht="16.5" customHeight="1" x14ac:dyDescent="0.2">
      <c r="B136" s="166"/>
      <c r="C136" s="22" t="s">
        <v>97</v>
      </c>
      <c r="D136" s="93" t="s">
        <v>31</v>
      </c>
      <c r="E136" s="26">
        <f t="shared" si="21"/>
        <v>16</v>
      </c>
      <c r="F136" s="26">
        <f t="shared" si="22"/>
        <v>16</v>
      </c>
      <c r="G136" s="45"/>
      <c r="H136" s="23" t="s">
        <v>1</v>
      </c>
      <c r="I136" s="23" t="s">
        <v>1</v>
      </c>
      <c r="J136" s="25"/>
      <c r="K136" s="45"/>
      <c r="L136" s="46">
        <v>0</v>
      </c>
      <c r="M136" s="46">
        <v>0</v>
      </c>
      <c r="N136" s="46">
        <v>0</v>
      </c>
      <c r="O136" s="46">
        <v>2</v>
      </c>
      <c r="P136" s="24">
        <f t="shared" si="23"/>
        <v>1</v>
      </c>
      <c r="Q136" s="47"/>
    </row>
    <row r="137" spans="2:21" ht="16.5" customHeight="1" x14ac:dyDescent="0.2">
      <c r="B137" s="166"/>
      <c r="C137" s="22" t="s">
        <v>198</v>
      </c>
      <c r="D137" s="93" t="s">
        <v>31</v>
      </c>
      <c r="E137" s="26">
        <f t="shared" si="21"/>
        <v>16</v>
      </c>
      <c r="F137" s="26">
        <f t="shared" si="22"/>
        <v>16</v>
      </c>
      <c r="G137" s="45"/>
      <c r="H137" s="23" t="s">
        <v>1</v>
      </c>
      <c r="I137" s="23" t="s">
        <v>1</v>
      </c>
      <c r="J137" s="25"/>
      <c r="K137" s="45"/>
      <c r="L137" s="46">
        <v>2</v>
      </c>
      <c r="M137" s="46">
        <v>0</v>
      </c>
      <c r="N137" s="46">
        <v>0</v>
      </c>
      <c r="O137" s="46">
        <v>0</v>
      </c>
      <c r="P137" s="24">
        <f t="shared" si="23"/>
        <v>1</v>
      </c>
      <c r="Q137" s="47"/>
    </row>
    <row r="138" spans="2:21" ht="16.5" customHeight="1" x14ac:dyDescent="0.2">
      <c r="B138" s="166"/>
      <c r="C138" s="22" t="s">
        <v>200</v>
      </c>
      <c r="D138" s="93" t="s">
        <v>31</v>
      </c>
      <c r="E138" s="26">
        <f t="shared" si="21"/>
        <v>16</v>
      </c>
      <c r="F138" s="26">
        <f t="shared" si="22"/>
        <v>16</v>
      </c>
      <c r="G138" s="45"/>
      <c r="H138" s="23" t="s">
        <v>1</v>
      </c>
      <c r="I138" s="23" t="s">
        <v>1</v>
      </c>
      <c r="J138" s="25"/>
      <c r="K138" s="45"/>
      <c r="L138" s="46">
        <v>0</v>
      </c>
      <c r="M138" s="46">
        <v>2</v>
      </c>
      <c r="N138" s="46">
        <v>0</v>
      </c>
      <c r="O138" s="46">
        <v>0</v>
      </c>
      <c r="P138" s="24">
        <f t="shared" si="23"/>
        <v>1</v>
      </c>
      <c r="Q138" s="47"/>
    </row>
    <row r="139" spans="2:21" ht="16.5" customHeight="1" x14ac:dyDescent="0.2">
      <c r="B139" s="166"/>
      <c r="C139" s="22" t="s">
        <v>199</v>
      </c>
      <c r="D139" s="93" t="s">
        <v>31</v>
      </c>
      <c r="E139" s="26">
        <f t="shared" si="21"/>
        <v>16</v>
      </c>
      <c r="F139" s="26">
        <f t="shared" si="22"/>
        <v>16</v>
      </c>
      <c r="G139" s="45"/>
      <c r="H139" s="23" t="s">
        <v>1</v>
      </c>
      <c r="I139" s="23" t="s">
        <v>1</v>
      </c>
      <c r="J139" s="25"/>
      <c r="K139" s="45"/>
      <c r="L139" s="46">
        <v>0</v>
      </c>
      <c r="M139" s="46">
        <v>0</v>
      </c>
      <c r="N139" s="46">
        <v>2</v>
      </c>
      <c r="O139" s="46">
        <v>0</v>
      </c>
      <c r="P139" s="24">
        <f t="shared" si="23"/>
        <v>1</v>
      </c>
      <c r="Q139" s="47"/>
    </row>
    <row r="140" spans="2:21" ht="16.5" customHeight="1" thickBot="1" x14ac:dyDescent="0.25">
      <c r="B140" s="166"/>
      <c r="C140" s="22" t="s">
        <v>201</v>
      </c>
      <c r="D140" s="93" t="s">
        <v>31</v>
      </c>
      <c r="E140" s="26">
        <f t="shared" si="21"/>
        <v>16</v>
      </c>
      <c r="F140" s="26">
        <f t="shared" si="22"/>
        <v>16</v>
      </c>
      <c r="G140" s="88"/>
      <c r="H140" s="23" t="s">
        <v>1</v>
      </c>
      <c r="I140" s="23" t="s">
        <v>1</v>
      </c>
      <c r="J140" s="89"/>
      <c r="K140" s="88"/>
      <c r="L140" s="90">
        <v>0</v>
      </c>
      <c r="M140" s="90">
        <v>0</v>
      </c>
      <c r="N140" s="90">
        <v>0</v>
      </c>
      <c r="O140" s="90">
        <v>2</v>
      </c>
      <c r="P140" s="24">
        <f t="shared" si="23"/>
        <v>1</v>
      </c>
      <c r="Q140" s="47"/>
      <c r="R140" s="6" t="s">
        <v>181</v>
      </c>
      <c r="S140" s="6" t="s">
        <v>184</v>
      </c>
      <c r="T140" s="2" t="s">
        <v>180</v>
      </c>
      <c r="U140" s="2" t="s">
        <v>182</v>
      </c>
    </row>
    <row r="141" spans="2:21" ht="16.5" customHeight="1" thickBot="1" x14ac:dyDescent="0.25">
      <c r="B141" s="167"/>
      <c r="C141" s="17" t="s">
        <v>11</v>
      </c>
      <c r="D141" s="4"/>
      <c r="E141" s="11">
        <f>SUM(E112:E140)</f>
        <v>640</v>
      </c>
      <c r="F141" s="11">
        <f>SUM(F112:F140)</f>
        <v>896</v>
      </c>
      <c r="G141" s="97">
        <f>SUMIF(D112:D140,"必須",F112:F140)</f>
        <v>896</v>
      </c>
      <c r="H141" s="98">
        <f>SUMIF(D112:D140,"選必",F112:F140)</f>
        <v>0</v>
      </c>
      <c r="I141" s="99">
        <f>SUMIF(D112:D140,"選択",F112:F140)</f>
        <v>0</v>
      </c>
      <c r="J141" s="12"/>
      <c r="K141" s="12"/>
      <c r="L141" s="11">
        <f>SUM(L112:L140)</f>
        <v>20</v>
      </c>
      <c r="M141" s="11">
        <f>SUM(M112:M140)</f>
        <v>20</v>
      </c>
      <c r="N141" s="11">
        <f>SUM(N112:N140)</f>
        <v>20</v>
      </c>
      <c r="O141" s="11">
        <f>SUM(O112:O140)</f>
        <v>20</v>
      </c>
      <c r="P141" s="11">
        <f>SUM(P112:P140)</f>
        <v>40</v>
      </c>
      <c r="Q141" s="47"/>
      <c r="R141" s="6">
        <f>SUMIF(D112:D140,"必須",P112:P140)</f>
        <v>40</v>
      </c>
      <c r="S141" s="6">
        <f>SUMIF(D112:D140,"選必",P112:P140)</f>
        <v>0</v>
      </c>
      <c r="T141" s="6">
        <f>SUMIF(D112:D140,"選択",P112:P140)</f>
        <v>0</v>
      </c>
      <c r="U141" s="2" t="s">
        <v>186</v>
      </c>
    </row>
    <row r="142" spans="2:21" ht="16.5" customHeight="1" x14ac:dyDescent="0.2">
      <c r="B142" s="174" t="s">
        <v>54</v>
      </c>
      <c r="C142" s="19" t="s">
        <v>102</v>
      </c>
      <c r="D142" s="92" t="s">
        <v>59</v>
      </c>
      <c r="E142" s="30">
        <f>SUM(L142:O142)*$E$1</f>
        <v>16</v>
      </c>
      <c r="F142" s="131">
        <f>E142*$E$3</f>
        <v>48</v>
      </c>
      <c r="G142" s="29" t="s">
        <v>1</v>
      </c>
      <c r="H142" s="20"/>
      <c r="I142" s="20" t="s">
        <v>1</v>
      </c>
      <c r="J142" s="29"/>
      <c r="K142" s="29"/>
      <c r="L142" s="30">
        <v>2</v>
      </c>
      <c r="M142" s="30">
        <v>0</v>
      </c>
      <c r="N142" s="30">
        <v>0</v>
      </c>
      <c r="O142" s="30">
        <v>0</v>
      </c>
      <c r="P142" s="21">
        <f>E142/$E$2</f>
        <v>1</v>
      </c>
      <c r="Q142" s="47"/>
    </row>
    <row r="143" spans="2:21" ht="16.5" customHeight="1" x14ac:dyDescent="0.2">
      <c r="B143" s="175"/>
      <c r="C143" s="43" t="s">
        <v>136</v>
      </c>
      <c r="D143" s="96" t="s">
        <v>59</v>
      </c>
      <c r="E143" s="26">
        <f>SUM(L143:O143)*$E$1</f>
        <v>16</v>
      </c>
      <c r="F143" s="107">
        <f>E143*$E$3</f>
        <v>48</v>
      </c>
      <c r="G143" s="25" t="s">
        <v>1</v>
      </c>
      <c r="H143" s="25"/>
      <c r="I143" s="25" t="s">
        <v>1</v>
      </c>
      <c r="J143" s="25"/>
      <c r="K143" s="25"/>
      <c r="L143" s="26">
        <v>0</v>
      </c>
      <c r="M143" s="26">
        <v>2</v>
      </c>
      <c r="N143" s="26">
        <v>0</v>
      </c>
      <c r="O143" s="26">
        <v>0</v>
      </c>
      <c r="P143" s="24">
        <f>E143/$E$2</f>
        <v>1</v>
      </c>
      <c r="Q143" s="47"/>
    </row>
    <row r="144" spans="2:21" ht="16.5" customHeight="1" x14ac:dyDescent="0.2">
      <c r="B144" s="175"/>
      <c r="C144" s="43" t="s">
        <v>137</v>
      </c>
      <c r="D144" s="96" t="s">
        <v>59</v>
      </c>
      <c r="E144" s="26">
        <f t="shared" ref="E144:E157" si="26">SUM(L144:O144)*$E$1</f>
        <v>16</v>
      </c>
      <c r="F144" s="107">
        <f t="shared" ref="F144:F145" si="27">E144*$E$3</f>
        <v>48</v>
      </c>
      <c r="G144" s="45" t="s">
        <v>1</v>
      </c>
      <c r="H144" s="45"/>
      <c r="I144" s="45" t="s">
        <v>1</v>
      </c>
      <c r="J144" s="45"/>
      <c r="K144" s="45"/>
      <c r="L144" s="46">
        <v>0</v>
      </c>
      <c r="M144" s="46">
        <v>0</v>
      </c>
      <c r="N144" s="46">
        <v>2</v>
      </c>
      <c r="O144" s="46">
        <v>0</v>
      </c>
      <c r="P144" s="24">
        <f t="shared" ref="P144:P157" si="28">E144/$E$2</f>
        <v>1</v>
      </c>
      <c r="Q144" s="47"/>
    </row>
    <row r="145" spans="2:21" ht="16.5" customHeight="1" x14ac:dyDescent="0.2">
      <c r="B145" s="175"/>
      <c r="C145" s="43" t="s">
        <v>138</v>
      </c>
      <c r="D145" s="96" t="s">
        <v>59</v>
      </c>
      <c r="E145" s="26">
        <f t="shared" si="26"/>
        <v>16</v>
      </c>
      <c r="F145" s="107">
        <f t="shared" si="27"/>
        <v>48</v>
      </c>
      <c r="G145" s="45" t="s">
        <v>1</v>
      </c>
      <c r="H145" s="45"/>
      <c r="I145" s="45" t="s">
        <v>1</v>
      </c>
      <c r="J145" s="45"/>
      <c r="K145" s="45"/>
      <c r="L145" s="46">
        <v>0</v>
      </c>
      <c r="M145" s="46">
        <v>0</v>
      </c>
      <c r="N145" s="46">
        <v>0</v>
      </c>
      <c r="O145" s="46">
        <v>2</v>
      </c>
      <c r="P145" s="24">
        <f t="shared" si="28"/>
        <v>1</v>
      </c>
      <c r="Q145" s="47"/>
    </row>
    <row r="146" spans="2:21" ht="16.5" customHeight="1" x14ac:dyDescent="0.2">
      <c r="B146" s="175"/>
      <c r="C146" s="43" t="s">
        <v>203</v>
      </c>
      <c r="D146" s="96" t="s">
        <v>59</v>
      </c>
      <c r="E146" s="26">
        <f t="shared" si="26"/>
        <v>64</v>
      </c>
      <c r="F146" s="26">
        <f t="shared" ref="F146:F157" si="29">E146</f>
        <v>64</v>
      </c>
      <c r="G146" s="45" t="s">
        <v>1</v>
      </c>
      <c r="H146" s="45"/>
      <c r="I146" s="45" t="s">
        <v>1</v>
      </c>
      <c r="J146" s="45"/>
      <c r="K146" s="45"/>
      <c r="L146" s="46">
        <v>2</v>
      </c>
      <c r="M146" s="46">
        <v>2</v>
      </c>
      <c r="N146" s="46">
        <v>2</v>
      </c>
      <c r="O146" s="46">
        <v>2</v>
      </c>
      <c r="P146" s="24">
        <f t="shared" si="28"/>
        <v>4</v>
      </c>
      <c r="Q146" s="47"/>
    </row>
    <row r="147" spans="2:21" ht="16.5" customHeight="1" x14ac:dyDescent="0.2">
      <c r="B147" s="175"/>
      <c r="C147" s="43" t="s">
        <v>206</v>
      </c>
      <c r="D147" s="96" t="s">
        <v>59</v>
      </c>
      <c r="E147" s="26">
        <f t="shared" ref="E147" si="30">SUM(L147:O147)*$E$1</f>
        <v>64</v>
      </c>
      <c r="F147" s="26">
        <f t="shared" ref="F147" si="31">E147</f>
        <v>64</v>
      </c>
      <c r="G147" s="45" t="s">
        <v>1</v>
      </c>
      <c r="H147" s="45"/>
      <c r="I147" s="45" t="s">
        <v>1</v>
      </c>
      <c r="J147" s="45"/>
      <c r="K147" s="45"/>
      <c r="L147" s="46">
        <v>2</v>
      </c>
      <c r="M147" s="46">
        <v>2</v>
      </c>
      <c r="N147" s="46">
        <v>2</v>
      </c>
      <c r="O147" s="46">
        <v>2</v>
      </c>
      <c r="P147" s="24">
        <f t="shared" si="28"/>
        <v>4</v>
      </c>
      <c r="Q147" s="47"/>
    </row>
    <row r="148" spans="2:21" ht="16.5" customHeight="1" x14ac:dyDescent="0.2">
      <c r="B148" s="175"/>
      <c r="C148" s="43" t="s">
        <v>139</v>
      </c>
      <c r="D148" s="96" t="s">
        <v>59</v>
      </c>
      <c r="E148" s="26">
        <f t="shared" si="26"/>
        <v>64</v>
      </c>
      <c r="F148" s="26">
        <f t="shared" si="29"/>
        <v>64</v>
      </c>
      <c r="G148" s="45" t="s">
        <v>1</v>
      </c>
      <c r="H148" s="45"/>
      <c r="I148" s="45" t="s">
        <v>1</v>
      </c>
      <c r="J148" s="45"/>
      <c r="K148" s="45"/>
      <c r="L148" s="46">
        <v>2</v>
      </c>
      <c r="M148" s="46">
        <v>2</v>
      </c>
      <c r="N148" s="46">
        <v>2</v>
      </c>
      <c r="O148" s="46">
        <v>2</v>
      </c>
      <c r="P148" s="24">
        <f t="shared" si="28"/>
        <v>4</v>
      </c>
      <c r="Q148" s="47"/>
    </row>
    <row r="149" spans="2:21" ht="16.5" customHeight="1" x14ac:dyDescent="0.2">
      <c r="B149" s="175"/>
      <c r="C149" s="43" t="s">
        <v>140</v>
      </c>
      <c r="D149" s="96" t="s">
        <v>59</v>
      </c>
      <c r="E149" s="26">
        <f t="shared" si="26"/>
        <v>16</v>
      </c>
      <c r="F149" s="86">
        <f>E149*$E$3</f>
        <v>48</v>
      </c>
      <c r="G149" s="45"/>
      <c r="H149" s="45" t="s">
        <v>1</v>
      </c>
      <c r="I149" s="45" t="s">
        <v>1</v>
      </c>
      <c r="J149" s="45"/>
      <c r="K149" s="45"/>
      <c r="L149" s="46">
        <v>2</v>
      </c>
      <c r="M149" s="46">
        <v>0</v>
      </c>
      <c r="N149" s="46">
        <v>0</v>
      </c>
      <c r="O149" s="46">
        <v>0</v>
      </c>
      <c r="P149" s="24">
        <f t="shared" si="28"/>
        <v>1</v>
      </c>
      <c r="Q149" s="47"/>
    </row>
    <row r="150" spans="2:21" ht="16.5" customHeight="1" x14ac:dyDescent="0.2">
      <c r="B150" s="175"/>
      <c r="C150" s="43" t="s">
        <v>141</v>
      </c>
      <c r="D150" s="96" t="s">
        <v>59</v>
      </c>
      <c r="E150" s="26">
        <f t="shared" si="26"/>
        <v>16</v>
      </c>
      <c r="F150" s="86">
        <f>E150*$E$3</f>
        <v>48</v>
      </c>
      <c r="G150" s="45"/>
      <c r="H150" s="45" t="s">
        <v>1</v>
      </c>
      <c r="I150" s="45" t="s">
        <v>1</v>
      </c>
      <c r="J150" s="45"/>
      <c r="K150" s="45"/>
      <c r="L150" s="46">
        <v>0</v>
      </c>
      <c r="M150" s="46">
        <v>2</v>
      </c>
      <c r="N150" s="46">
        <v>0</v>
      </c>
      <c r="O150" s="46">
        <v>0</v>
      </c>
      <c r="P150" s="24">
        <f t="shared" si="28"/>
        <v>1</v>
      </c>
      <c r="Q150" s="47"/>
    </row>
    <row r="151" spans="2:21" ht="16.5" customHeight="1" x14ac:dyDescent="0.2">
      <c r="B151" s="175"/>
      <c r="C151" s="43" t="s">
        <v>142</v>
      </c>
      <c r="D151" s="96" t="s">
        <v>59</v>
      </c>
      <c r="E151" s="26">
        <f t="shared" si="26"/>
        <v>16</v>
      </c>
      <c r="F151" s="86">
        <f>E151*$E$3</f>
        <v>48</v>
      </c>
      <c r="G151" s="45"/>
      <c r="H151" s="45" t="s">
        <v>1</v>
      </c>
      <c r="I151" s="45" t="s">
        <v>1</v>
      </c>
      <c r="J151" s="45"/>
      <c r="K151" s="45"/>
      <c r="L151" s="46">
        <v>0</v>
      </c>
      <c r="M151" s="46">
        <v>0</v>
      </c>
      <c r="N151" s="46">
        <v>2</v>
      </c>
      <c r="O151" s="46">
        <v>0</v>
      </c>
      <c r="P151" s="24">
        <f t="shared" si="28"/>
        <v>1</v>
      </c>
      <c r="Q151" s="47"/>
    </row>
    <row r="152" spans="2:21" ht="16.5" customHeight="1" x14ac:dyDescent="0.2">
      <c r="B152" s="175"/>
      <c r="C152" s="43" t="s">
        <v>143</v>
      </c>
      <c r="D152" s="96" t="s">
        <v>59</v>
      </c>
      <c r="E152" s="26">
        <f t="shared" si="26"/>
        <v>16</v>
      </c>
      <c r="F152" s="86">
        <f>E152*$E$3</f>
        <v>48</v>
      </c>
      <c r="G152" s="45"/>
      <c r="H152" s="45" t="s">
        <v>1</v>
      </c>
      <c r="I152" s="45" t="s">
        <v>1</v>
      </c>
      <c r="J152" s="45"/>
      <c r="K152" s="45"/>
      <c r="L152" s="46">
        <v>0</v>
      </c>
      <c r="M152" s="46">
        <v>0</v>
      </c>
      <c r="N152" s="46">
        <v>0</v>
      </c>
      <c r="O152" s="46">
        <v>2</v>
      </c>
      <c r="P152" s="24">
        <f t="shared" si="28"/>
        <v>1</v>
      </c>
      <c r="Q152" s="47"/>
    </row>
    <row r="153" spans="2:21" ht="16.5" customHeight="1" x14ac:dyDescent="0.2">
      <c r="B153" s="175"/>
      <c r="C153" s="43" t="s">
        <v>103</v>
      </c>
      <c r="D153" s="96" t="s">
        <v>59</v>
      </c>
      <c r="E153" s="26">
        <f t="shared" si="26"/>
        <v>32</v>
      </c>
      <c r="F153" s="26">
        <f t="shared" si="29"/>
        <v>32</v>
      </c>
      <c r="G153" s="45"/>
      <c r="H153" s="45" t="s">
        <v>1</v>
      </c>
      <c r="I153" s="45" t="s">
        <v>1</v>
      </c>
      <c r="J153" s="45"/>
      <c r="K153" s="45"/>
      <c r="L153" s="46">
        <v>2</v>
      </c>
      <c r="M153" s="46">
        <v>2</v>
      </c>
      <c r="N153" s="46">
        <v>0</v>
      </c>
      <c r="O153" s="46">
        <v>0</v>
      </c>
      <c r="P153" s="24">
        <f t="shared" si="28"/>
        <v>2</v>
      </c>
      <c r="Q153" s="47"/>
    </row>
    <row r="154" spans="2:21" ht="16.5" customHeight="1" x14ac:dyDescent="0.2">
      <c r="B154" s="175"/>
      <c r="C154" s="43" t="s">
        <v>144</v>
      </c>
      <c r="D154" s="96" t="s">
        <v>59</v>
      </c>
      <c r="E154" s="26">
        <f t="shared" si="26"/>
        <v>32</v>
      </c>
      <c r="F154" s="26">
        <f t="shared" si="29"/>
        <v>32</v>
      </c>
      <c r="G154" s="45"/>
      <c r="H154" s="45" t="s">
        <v>1</v>
      </c>
      <c r="I154" s="45" t="s">
        <v>1</v>
      </c>
      <c r="J154" s="45"/>
      <c r="K154" s="45"/>
      <c r="L154" s="46">
        <v>2</v>
      </c>
      <c r="M154" s="46">
        <v>2</v>
      </c>
      <c r="N154" s="46">
        <v>0</v>
      </c>
      <c r="O154" s="46">
        <v>0</v>
      </c>
      <c r="P154" s="24">
        <f t="shared" si="28"/>
        <v>2</v>
      </c>
      <c r="Q154" s="47"/>
    </row>
    <row r="155" spans="2:21" ht="16.5" customHeight="1" x14ac:dyDescent="0.2">
      <c r="B155" s="175"/>
      <c r="C155" s="43" t="s">
        <v>168</v>
      </c>
      <c r="D155" s="96" t="s">
        <v>59</v>
      </c>
      <c r="E155" s="26">
        <f t="shared" si="26"/>
        <v>32</v>
      </c>
      <c r="F155" s="26">
        <f t="shared" si="29"/>
        <v>32</v>
      </c>
      <c r="G155" s="45"/>
      <c r="H155" s="45" t="s">
        <v>1</v>
      </c>
      <c r="I155" s="45" t="s">
        <v>1</v>
      </c>
      <c r="J155" s="45"/>
      <c r="K155" s="45"/>
      <c r="L155" s="46">
        <v>4</v>
      </c>
      <c r="M155" s="46">
        <v>0</v>
      </c>
      <c r="N155" s="46">
        <v>0</v>
      </c>
      <c r="O155" s="46">
        <v>0</v>
      </c>
      <c r="P155" s="24">
        <f t="shared" si="28"/>
        <v>2</v>
      </c>
      <c r="Q155" s="47"/>
    </row>
    <row r="156" spans="2:21" ht="16.5" customHeight="1" x14ac:dyDescent="0.2">
      <c r="B156" s="175"/>
      <c r="C156" s="43" t="s">
        <v>169</v>
      </c>
      <c r="D156" s="96" t="s">
        <v>59</v>
      </c>
      <c r="E156" s="26">
        <f t="shared" si="26"/>
        <v>32</v>
      </c>
      <c r="F156" s="26">
        <f t="shared" si="29"/>
        <v>32</v>
      </c>
      <c r="G156" s="45"/>
      <c r="H156" s="45" t="s">
        <v>1</v>
      </c>
      <c r="I156" s="45" t="s">
        <v>1</v>
      </c>
      <c r="J156" s="45"/>
      <c r="K156" s="45"/>
      <c r="L156" s="46">
        <v>0</v>
      </c>
      <c r="M156" s="46">
        <v>4</v>
      </c>
      <c r="N156" s="46">
        <v>0</v>
      </c>
      <c r="O156" s="46">
        <v>0</v>
      </c>
      <c r="P156" s="24">
        <f t="shared" si="28"/>
        <v>2</v>
      </c>
      <c r="Q156" s="47"/>
    </row>
    <row r="157" spans="2:21" ht="16.5" customHeight="1" x14ac:dyDescent="0.2">
      <c r="B157" s="175"/>
      <c r="C157" s="43" t="s">
        <v>104</v>
      </c>
      <c r="D157" s="96" t="s">
        <v>59</v>
      </c>
      <c r="E157" s="26">
        <f t="shared" si="26"/>
        <v>64</v>
      </c>
      <c r="F157" s="26">
        <f t="shared" si="29"/>
        <v>64</v>
      </c>
      <c r="G157" s="45"/>
      <c r="H157" s="45" t="s">
        <v>1</v>
      </c>
      <c r="I157" s="45" t="s">
        <v>1</v>
      </c>
      <c r="J157" s="45"/>
      <c r="K157" s="45"/>
      <c r="L157" s="46">
        <v>2</v>
      </c>
      <c r="M157" s="46">
        <v>2</v>
      </c>
      <c r="N157" s="46">
        <v>2</v>
      </c>
      <c r="O157" s="46">
        <v>2</v>
      </c>
      <c r="P157" s="24">
        <f t="shared" si="28"/>
        <v>4</v>
      </c>
      <c r="Q157" s="47"/>
    </row>
    <row r="158" spans="2:21" ht="16.5" customHeight="1" thickBot="1" x14ac:dyDescent="0.25">
      <c r="B158" s="175"/>
      <c r="C158" s="22" t="s">
        <v>105</v>
      </c>
      <c r="D158" s="96" t="s">
        <v>59</v>
      </c>
      <c r="E158" s="26">
        <f t="shared" ref="E158" si="32">SUM(L158:O158)*$E$1</f>
        <v>128</v>
      </c>
      <c r="F158" s="26">
        <f t="shared" ref="F158" si="33">E158</f>
        <v>128</v>
      </c>
      <c r="G158" s="45"/>
      <c r="H158" s="45" t="s">
        <v>1</v>
      </c>
      <c r="I158" s="45" t="s">
        <v>1</v>
      </c>
      <c r="J158" s="45"/>
      <c r="K158" s="45"/>
      <c r="L158" s="46">
        <v>0</v>
      </c>
      <c r="M158" s="46">
        <v>0</v>
      </c>
      <c r="N158" s="46">
        <v>8</v>
      </c>
      <c r="O158" s="46">
        <v>8</v>
      </c>
      <c r="P158" s="24">
        <f t="shared" ref="P158" si="34">E158/$E$2</f>
        <v>8</v>
      </c>
      <c r="Q158" s="47"/>
      <c r="R158" s="6" t="s">
        <v>181</v>
      </c>
      <c r="S158" s="6" t="s">
        <v>184</v>
      </c>
      <c r="T158" s="2" t="s">
        <v>180</v>
      </c>
      <c r="U158" s="2" t="s">
        <v>182</v>
      </c>
    </row>
    <row r="159" spans="2:21" ht="16.5" customHeight="1" thickBot="1" x14ac:dyDescent="0.25">
      <c r="B159" s="176"/>
      <c r="C159" s="33" t="s">
        <v>11</v>
      </c>
      <c r="D159" s="5"/>
      <c r="E159" s="11">
        <f>SUM(E142:E158)</f>
        <v>640</v>
      </c>
      <c r="F159" s="11">
        <f>SUM(F142:F158)</f>
        <v>896</v>
      </c>
      <c r="G159" s="97">
        <f>SUMIF(D142:D158,"必須",F142:F158)</f>
        <v>896</v>
      </c>
      <c r="H159" s="98">
        <f>SUMIF(D142:D158,"選必",F142:F158)</f>
        <v>0</v>
      </c>
      <c r="I159" s="99">
        <f>SUMIF(D142:D158,"選択",F142:F158)</f>
        <v>0</v>
      </c>
      <c r="J159" s="12"/>
      <c r="K159" s="12"/>
      <c r="L159" s="11">
        <f>SUM(L142:L158)</f>
        <v>20</v>
      </c>
      <c r="M159" s="11">
        <f>SUM(M142:M158)</f>
        <v>20</v>
      </c>
      <c r="N159" s="11">
        <f>SUM(N142:N158)</f>
        <v>20</v>
      </c>
      <c r="O159" s="11">
        <f>SUM(O142:O158)</f>
        <v>20</v>
      </c>
      <c r="P159" s="11">
        <f>SUM(P142:P158)</f>
        <v>40</v>
      </c>
      <c r="Q159" s="47"/>
      <c r="R159" s="6">
        <f>SUMIF(D142:D158,"必須",P142:P158)</f>
        <v>40</v>
      </c>
      <c r="S159" s="6">
        <f>SUMIF(D142:D158,"選必",P142:P158)</f>
        <v>0</v>
      </c>
      <c r="T159" s="6">
        <f>SUMIF(D142:D158,"選択",P142:P158)</f>
        <v>0</v>
      </c>
      <c r="U159" s="2" t="s">
        <v>186</v>
      </c>
    </row>
    <row r="160" spans="2:21" ht="16.5" customHeight="1" thickBot="1" x14ac:dyDescent="0.25">
      <c r="B160" s="55"/>
      <c r="C160" s="48"/>
      <c r="D160" s="13"/>
      <c r="E160" s="13"/>
      <c r="F160" s="13"/>
      <c r="G160" s="47"/>
      <c r="H160" s="47"/>
      <c r="I160" s="47"/>
      <c r="J160" s="47"/>
      <c r="K160" s="47"/>
      <c r="L160" s="13"/>
      <c r="M160" s="13"/>
      <c r="N160" s="13"/>
      <c r="O160" s="13"/>
      <c r="P160" s="13"/>
      <c r="Q160" s="47"/>
    </row>
    <row r="161" spans="2:17" ht="16.5" customHeight="1" thickBot="1" x14ac:dyDescent="0.25">
      <c r="C161" s="35"/>
      <c r="D161" s="34"/>
      <c r="E161" s="34"/>
      <c r="F161" s="34"/>
      <c r="G161" s="34"/>
      <c r="H161" s="4" t="s">
        <v>12</v>
      </c>
      <c r="I161" s="148" t="s">
        <v>8</v>
      </c>
      <c r="J161" s="149"/>
      <c r="K161" s="150" t="s">
        <v>57</v>
      </c>
      <c r="L161" s="151"/>
      <c r="M161" s="85" t="s">
        <v>58</v>
      </c>
      <c r="N161" s="72"/>
      <c r="O161" s="73"/>
      <c r="P161" s="74"/>
      <c r="Q161" s="36"/>
    </row>
    <row r="162" spans="2:17" ht="16.5" customHeight="1" x14ac:dyDescent="0.2">
      <c r="B162" s="6"/>
      <c r="C162" s="35"/>
      <c r="D162" s="14"/>
      <c r="E162" s="18"/>
      <c r="F162" s="18"/>
      <c r="G162" s="34"/>
      <c r="H162" s="7" t="s">
        <v>13</v>
      </c>
      <c r="I162" s="37">
        <f>SUMIF(G80:G110,"○",F80:F110)</f>
        <v>256</v>
      </c>
      <c r="J162" s="38">
        <f>I162/M162</f>
        <v>0.2857142857142857</v>
      </c>
      <c r="K162" s="63">
        <f>SUMIF(H80:H110,"○",F80:F110)</f>
        <v>640</v>
      </c>
      <c r="L162" s="64">
        <f>K162/M162</f>
        <v>0.7142857142857143</v>
      </c>
      <c r="M162" s="71">
        <f>F111</f>
        <v>896</v>
      </c>
      <c r="N162" s="75"/>
      <c r="O162" s="76"/>
      <c r="P162" s="77"/>
      <c r="Q162" s="36"/>
    </row>
    <row r="163" spans="2:17" ht="16.5" customHeight="1" x14ac:dyDescent="0.2">
      <c r="C163" s="35"/>
      <c r="D163" s="14"/>
      <c r="E163" s="18"/>
      <c r="F163" s="18"/>
      <c r="G163" s="34"/>
      <c r="H163" s="8" t="s">
        <v>14</v>
      </c>
      <c r="I163" s="39">
        <f>SUMIF(G112:G140,"○",F112:F140)</f>
        <v>256</v>
      </c>
      <c r="J163" s="40">
        <f>I163/M163</f>
        <v>0.2857142857142857</v>
      </c>
      <c r="K163" s="65">
        <f>SUMIF(H112:H140,"○",F112:F140)</f>
        <v>640</v>
      </c>
      <c r="L163" s="66">
        <f>K163/M163</f>
        <v>0.7142857142857143</v>
      </c>
      <c r="M163" s="39">
        <f>F141</f>
        <v>896</v>
      </c>
      <c r="N163" s="75"/>
      <c r="O163" s="76"/>
      <c r="P163" s="77"/>
      <c r="Q163" s="36"/>
    </row>
    <row r="164" spans="2:17" ht="16.5" customHeight="1" thickBot="1" x14ac:dyDescent="0.25">
      <c r="C164" s="35"/>
      <c r="D164" s="14"/>
      <c r="E164" s="18"/>
      <c r="F164" s="18"/>
      <c r="G164" s="34"/>
      <c r="H164" s="9" t="s">
        <v>17</v>
      </c>
      <c r="I164" s="41">
        <f>SUMIF(G142:G158,"○",F142:F158)</f>
        <v>384</v>
      </c>
      <c r="J164" s="42">
        <f>I164/M164</f>
        <v>0.42857142857142855</v>
      </c>
      <c r="K164" s="67">
        <f>SUMIF(H142:H158,"○",F142:F158)</f>
        <v>512</v>
      </c>
      <c r="L164" s="68">
        <f>K164/M164</f>
        <v>0.5714285714285714</v>
      </c>
      <c r="M164" s="41">
        <f>F159</f>
        <v>896</v>
      </c>
      <c r="N164" s="75"/>
      <c r="O164" s="76"/>
      <c r="P164" s="77"/>
      <c r="Q164" s="36"/>
    </row>
    <row r="165" spans="2:17" ht="16.5" customHeight="1" thickBot="1" x14ac:dyDescent="0.25">
      <c r="C165" s="35"/>
      <c r="D165" s="14"/>
      <c r="E165" s="18"/>
      <c r="F165" s="18"/>
      <c r="G165" s="34"/>
      <c r="H165" s="52" t="s">
        <v>11</v>
      </c>
      <c r="I165" s="53">
        <f>SUM(I162:I164)</f>
        <v>896</v>
      </c>
      <c r="J165" s="54">
        <f>I165/M165</f>
        <v>0.33333333333333331</v>
      </c>
      <c r="K165" s="69">
        <f>SUM(K162:K164)</f>
        <v>1792</v>
      </c>
      <c r="L165" s="70">
        <f>K165/M165</f>
        <v>0.66666666666666663</v>
      </c>
      <c r="M165" s="53">
        <f>SUM(M162:M164)</f>
        <v>2688</v>
      </c>
      <c r="N165" s="75"/>
      <c r="O165" s="76"/>
      <c r="P165" s="77"/>
      <c r="Q165" s="36"/>
    </row>
    <row r="166" spans="2:17" ht="16.5" customHeight="1" x14ac:dyDescent="0.2">
      <c r="Q166" s="36"/>
    </row>
  </sheetData>
  <mergeCells count="29">
    <mergeCell ref="P78:P79"/>
    <mergeCell ref="B80:B111"/>
    <mergeCell ref="B112:B141"/>
    <mergeCell ref="B78:B79"/>
    <mergeCell ref="C78:C79"/>
    <mergeCell ref="D78:D79"/>
    <mergeCell ref="E78:E79"/>
    <mergeCell ref="F78:F79"/>
    <mergeCell ref="G78:H78"/>
    <mergeCell ref="I78:J78"/>
    <mergeCell ref="I161:J161"/>
    <mergeCell ref="K161:L161"/>
    <mergeCell ref="B142:B159"/>
    <mergeCell ref="K78:K79"/>
    <mergeCell ref="L78:O78"/>
    <mergeCell ref="P6:P7"/>
    <mergeCell ref="B8:B39"/>
    <mergeCell ref="B40:B69"/>
    <mergeCell ref="B6:B7"/>
    <mergeCell ref="C6:C7"/>
    <mergeCell ref="D6:D7"/>
    <mergeCell ref="E6:E7"/>
    <mergeCell ref="F6:F7"/>
    <mergeCell ref="G6:H6"/>
    <mergeCell ref="I71:J71"/>
    <mergeCell ref="K71:L71"/>
    <mergeCell ref="I6:J6"/>
    <mergeCell ref="K6:K7"/>
    <mergeCell ref="L6:O6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75" max="16383" man="1"/>
    <brk id="1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65"/>
  <sheetViews>
    <sheetView tabSelected="1" view="pageBreakPreview" topLeftCell="A129" zoomScale="71" zoomScaleNormal="85" zoomScaleSheetLayoutView="71" workbookViewId="0">
      <selection activeCell="C149" sqref="C149:C152"/>
    </sheetView>
  </sheetViews>
  <sheetFormatPr defaultColWidth="9.26953125" defaultRowHeight="13" x14ac:dyDescent="0.2"/>
  <cols>
    <col min="1" max="1" width="1.7265625" style="2" customWidth="1"/>
    <col min="2" max="2" width="9.26953125" style="2" customWidth="1"/>
    <col min="3" max="3" width="28.6328125" style="15" customWidth="1"/>
    <col min="4" max="4" width="10" style="2" customWidth="1"/>
    <col min="5" max="6" width="9.1796875" style="2" customWidth="1"/>
    <col min="7" max="16" width="7" style="2" customWidth="1"/>
    <col min="17" max="17" width="3.6328125" style="6" bestFit="1" customWidth="1"/>
    <col min="18" max="16384" width="9.26953125" style="2"/>
  </cols>
  <sheetData>
    <row r="1" spans="1:18" x14ac:dyDescent="0.2">
      <c r="D1" s="2" t="s">
        <v>114</v>
      </c>
      <c r="E1" s="2">
        <v>8</v>
      </c>
      <c r="F1" s="2" t="s">
        <v>111</v>
      </c>
    </row>
    <row r="2" spans="1:18" x14ac:dyDescent="0.2">
      <c r="D2" s="2" t="s">
        <v>113</v>
      </c>
      <c r="E2" s="2">
        <v>16</v>
      </c>
      <c r="F2" s="2" t="s">
        <v>115</v>
      </c>
    </row>
    <row r="3" spans="1:18" x14ac:dyDescent="0.2">
      <c r="D3" s="2" t="s">
        <v>112</v>
      </c>
      <c r="E3" s="2">
        <v>3</v>
      </c>
    </row>
    <row r="4" spans="1:18" ht="21" x14ac:dyDescent="0.2">
      <c r="A4" s="1"/>
      <c r="B4" s="1" t="s">
        <v>241</v>
      </c>
      <c r="P4" s="6"/>
      <c r="Q4" s="2"/>
    </row>
    <row r="5" spans="1:18" ht="13.5" thickBot="1" x14ac:dyDescent="0.25">
      <c r="B5" s="3"/>
      <c r="C5" s="1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7"/>
    </row>
    <row r="6" spans="1:18" ht="18" customHeight="1" thickBot="1" x14ac:dyDescent="0.25">
      <c r="B6" s="156" t="s">
        <v>2</v>
      </c>
      <c r="C6" s="170" t="s">
        <v>3</v>
      </c>
      <c r="D6" s="156" t="s">
        <v>4</v>
      </c>
      <c r="E6" s="172" t="s">
        <v>109</v>
      </c>
      <c r="F6" s="172" t="s">
        <v>110</v>
      </c>
      <c r="G6" s="162" t="s">
        <v>5</v>
      </c>
      <c r="H6" s="163"/>
      <c r="I6" s="162" t="s">
        <v>6</v>
      </c>
      <c r="J6" s="163"/>
      <c r="K6" s="158" t="s">
        <v>26</v>
      </c>
      <c r="L6" s="162" t="s">
        <v>7</v>
      </c>
      <c r="M6" s="164"/>
      <c r="N6" s="164"/>
      <c r="O6" s="163"/>
      <c r="P6" s="156" t="s">
        <v>39</v>
      </c>
      <c r="Q6" s="58"/>
    </row>
    <row r="7" spans="1:18" ht="18" customHeight="1" thickBot="1" x14ac:dyDescent="0.25">
      <c r="B7" s="157"/>
      <c r="C7" s="171"/>
      <c r="D7" s="157"/>
      <c r="E7" s="173"/>
      <c r="F7" s="173"/>
      <c r="G7" s="91" t="s">
        <v>8</v>
      </c>
      <c r="H7" s="91" t="s">
        <v>9</v>
      </c>
      <c r="I7" s="60" t="s">
        <v>32</v>
      </c>
      <c r="J7" s="60" t="s">
        <v>33</v>
      </c>
      <c r="K7" s="159"/>
      <c r="L7" s="10" t="s">
        <v>22</v>
      </c>
      <c r="M7" s="10" t="s">
        <v>23</v>
      </c>
      <c r="N7" s="10" t="s">
        <v>24</v>
      </c>
      <c r="O7" s="10" t="s">
        <v>25</v>
      </c>
      <c r="P7" s="157"/>
      <c r="Q7" s="59"/>
    </row>
    <row r="8" spans="1:18" ht="16.5" customHeight="1" x14ac:dyDescent="0.2">
      <c r="B8" s="166" t="s">
        <v>249</v>
      </c>
      <c r="C8" s="19" t="s">
        <v>60</v>
      </c>
      <c r="D8" s="92" t="s">
        <v>59</v>
      </c>
      <c r="E8" s="21">
        <f>SUM(L8:O8)*$E$1</f>
        <v>16</v>
      </c>
      <c r="F8" s="21">
        <f>E8</f>
        <v>16</v>
      </c>
      <c r="G8" s="20" t="s">
        <v>1</v>
      </c>
      <c r="H8" s="20"/>
      <c r="I8" s="20" t="s">
        <v>1</v>
      </c>
      <c r="J8" s="20"/>
      <c r="K8" s="20"/>
      <c r="L8" s="21">
        <v>2</v>
      </c>
      <c r="M8" s="21">
        <v>0</v>
      </c>
      <c r="N8" s="21">
        <v>0</v>
      </c>
      <c r="O8" s="21">
        <v>0</v>
      </c>
      <c r="P8" s="21">
        <f>E8/$E$2</f>
        <v>1</v>
      </c>
      <c r="Q8" s="47"/>
      <c r="R8" s="2">
        <f t="shared" ref="R8:R39" si="0">SUM(L8:O8)/4</f>
        <v>0.5</v>
      </c>
    </row>
    <row r="9" spans="1:18" ht="16.5" customHeight="1" x14ac:dyDescent="0.2">
      <c r="B9" s="166"/>
      <c r="C9" s="43" t="s">
        <v>61</v>
      </c>
      <c r="D9" s="93" t="s">
        <v>59</v>
      </c>
      <c r="E9" s="24">
        <f>SUM(L9:O9)*$E$1</f>
        <v>16</v>
      </c>
      <c r="F9" s="24">
        <f t="shared" ref="F9:F26" si="1">E9</f>
        <v>16</v>
      </c>
      <c r="G9" s="44" t="s">
        <v>1</v>
      </c>
      <c r="H9" s="44"/>
      <c r="I9" s="23" t="s">
        <v>1</v>
      </c>
      <c r="J9" s="44"/>
      <c r="K9" s="44"/>
      <c r="L9" s="61">
        <v>0</v>
      </c>
      <c r="M9" s="61">
        <v>2</v>
      </c>
      <c r="N9" s="61">
        <v>0</v>
      </c>
      <c r="O9" s="61">
        <v>0</v>
      </c>
      <c r="P9" s="24">
        <f t="shared" ref="P9:P38" si="2">E9/$E$2</f>
        <v>1</v>
      </c>
      <c r="Q9" s="47"/>
      <c r="R9" s="2">
        <f t="shared" si="0"/>
        <v>0.5</v>
      </c>
    </row>
    <row r="10" spans="1:18" ht="16.5" customHeight="1" x14ac:dyDescent="0.2">
      <c r="B10" s="166"/>
      <c r="C10" s="43" t="s">
        <v>62</v>
      </c>
      <c r="D10" s="93" t="s">
        <v>59</v>
      </c>
      <c r="E10" s="24">
        <f t="shared" ref="E10:E28" si="3">SUM(L10:O10)*$E$1</f>
        <v>16</v>
      </c>
      <c r="F10" s="24">
        <f t="shared" si="1"/>
        <v>16</v>
      </c>
      <c r="G10" s="44" t="s">
        <v>1</v>
      </c>
      <c r="H10" s="44"/>
      <c r="I10" s="23" t="s">
        <v>1</v>
      </c>
      <c r="J10" s="44"/>
      <c r="K10" s="44"/>
      <c r="L10" s="61">
        <v>0</v>
      </c>
      <c r="M10" s="61">
        <v>0</v>
      </c>
      <c r="N10" s="61">
        <v>2</v>
      </c>
      <c r="O10" s="61">
        <v>0</v>
      </c>
      <c r="P10" s="24">
        <f t="shared" si="2"/>
        <v>1</v>
      </c>
      <c r="Q10" s="47"/>
      <c r="R10" s="2">
        <f t="shared" si="0"/>
        <v>0.5</v>
      </c>
    </row>
    <row r="11" spans="1:18" ht="16.5" customHeight="1" x14ac:dyDescent="0.2">
      <c r="B11" s="166"/>
      <c r="C11" s="43" t="s">
        <v>63</v>
      </c>
      <c r="D11" s="93" t="s">
        <v>59</v>
      </c>
      <c r="E11" s="24">
        <f t="shared" si="3"/>
        <v>16</v>
      </c>
      <c r="F11" s="24">
        <f t="shared" si="1"/>
        <v>16</v>
      </c>
      <c r="G11" s="44" t="s">
        <v>1</v>
      </c>
      <c r="H11" s="44"/>
      <c r="I11" s="23" t="s">
        <v>1</v>
      </c>
      <c r="J11" s="44"/>
      <c r="K11" s="44"/>
      <c r="L11" s="61">
        <v>0</v>
      </c>
      <c r="M11" s="61">
        <v>0</v>
      </c>
      <c r="N11" s="61">
        <v>0</v>
      </c>
      <c r="O11" s="61">
        <v>2</v>
      </c>
      <c r="P11" s="24">
        <f t="shared" si="2"/>
        <v>1</v>
      </c>
      <c r="Q11" s="47"/>
      <c r="R11" s="2">
        <f t="shared" si="0"/>
        <v>0.5</v>
      </c>
    </row>
    <row r="12" spans="1:18" ht="16.5" customHeight="1" x14ac:dyDescent="0.2">
      <c r="B12" s="166"/>
      <c r="C12" s="43" t="s">
        <v>64</v>
      </c>
      <c r="D12" s="93" t="s">
        <v>59</v>
      </c>
      <c r="E12" s="24">
        <f t="shared" si="3"/>
        <v>16</v>
      </c>
      <c r="F12" s="24">
        <f t="shared" si="1"/>
        <v>16</v>
      </c>
      <c r="G12" s="44" t="s">
        <v>1</v>
      </c>
      <c r="H12" s="44"/>
      <c r="I12" s="23" t="s">
        <v>1</v>
      </c>
      <c r="J12" s="44"/>
      <c r="K12" s="44"/>
      <c r="L12" s="61">
        <v>2</v>
      </c>
      <c r="M12" s="61">
        <v>0</v>
      </c>
      <c r="N12" s="61">
        <v>0</v>
      </c>
      <c r="O12" s="61">
        <v>0</v>
      </c>
      <c r="P12" s="24">
        <f t="shared" si="2"/>
        <v>1</v>
      </c>
      <c r="Q12" s="47"/>
      <c r="R12" s="2">
        <f t="shared" si="0"/>
        <v>0.5</v>
      </c>
    </row>
    <row r="13" spans="1:18" ht="16.5" customHeight="1" x14ac:dyDescent="0.2">
      <c r="B13" s="166"/>
      <c r="C13" s="43" t="s">
        <v>65</v>
      </c>
      <c r="D13" s="93" t="s">
        <v>59</v>
      </c>
      <c r="E13" s="24">
        <f t="shared" si="3"/>
        <v>16</v>
      </c>
      <c r="F13" s="24">
        <f t="shared" si="1"/>
        <v>16</v>
      </c>
      <c r="G13" s="44" t="s">
        <v>1</v>
      </c>
      <c r="H13" s="23"/>
      <c r="I13" s="23" t="s">
        <v>1</v>
      </c>
      <c r="J13" s="44"/>
      <c r="K13" s="44"/>
      <c r="L13" s="61">
        <v>0</v>
      </c>
      <c r="M13" s="61">
        <v>2</v>
      </c>
      <c r="N13" s="61">
        <v>0</v>
      </c>
      <c r="O13" s="61">
        <v>0</v>
      </c>
      <c r="P13" s="24">
        <f t="shared" si="2"/>
        <v>1</v>
      </c>
      <c r="Q13" s="47"/>
      <c r="R13" s="2">
        <f t="shared" si="0"/>
        <v>0.5</v>
      </c>
    </row>
    <row r="14" spans="1:18" ht="16.5" customHeight="1" x14ac:dyDescent="0.2">
      <c r="B14" s="166"/>
      <c r="C14" s="43" t="s">
        <v>66</v>
      </c>
      <c r="D14" s="93" t="s">
        <v>59</v>
      </c>
      <c r="E14" s="24">
        <f t="shared" si="3"/>
        <v>16</v>
      </c>
      <c r="F14" s="24">
        <f t="shared" si="1"/>
        <v>16</v>
      </c>
      <c r="G14" s="44" t="s">
        <v>1</v>
      </c>
      <c r="H14" s="23"/>
      <c r="I14" s="23" t="s">
        <v>1</v>
      </c>
      <c r="J14" s="44"/>
      <c r="K14" s="44"/>
      <c r="L14" s="61">
        <v>0</v>
      </c>
      <c r="M14" s="61">
        <v>0</v>
      </c>
      <c r="N14" s="61">
        <v>2</v>
      </c>
      <c r="O14" s="61">
        <v>0</v>
      </c>
      <c r="P14" s="24">
        <f t="shared" si="2"/>
        <v>1</v>
      </c>
      <c r="Q14" s="47"/>
      <c r="R14" s="2">
        <f t="shared" si="0"/>
        <v>0.5</v>
      </c>
    </row>
    <row r="15" spans="1:18" ht="16.5" customHeight="1" x14ac:dyDescent="0.2">
      <c r="B15" s="166"/>
      <c r="C15" s="43" t="s">
        <v>67</v>
      </c>
      <c r="D15" s="93" t="s">
        <v>59</v>
      </c>
      <c r="E15" s="24">
        <f t="shared" si="3"/>
        <v>16</v>
      </c>
      <c r="F15" s="24">
        <f t="shared" si="1"/>
        <v>16</v>
      </c>
      <c r="G15" s="44" t="s">
        <v>1</v>
      </c>
      <c r="H15" s="23"/>
      <c r="I15" s="23" t="s">
        <v>1</v>
      </c>
      <c r="J15" s="44"/>
      <c r="K15" s="44"/>
      <c r="L15" s="61">
        <v>0</v>
      </c>
      <c r="M15" s="61">
        <v>0</v>
      </c>
      <c r="N15" s="61">
        <v>0</v>
      </c>
      <c r="O15" s="61">
        <v>2</v>
      </c>
      <c r="P15" s="24">
        <f t="shared" si="2"/>
        <v>1</v>
      </c>
      <c r="Q15" s="47"/>
      <c r="R15" s="2">
        <f t="shared" si="0"/>
        <v>0.5</v>
      </c>
    </row>
    <row r="16" spans="1:18" ht="16.5" customHeight="1" x14ac:dyDescent="0.2">
      <c r="B16" s="166"/>
      <c r="C16" s="43" t="s">
        <v>68</v>
      </c>
      <c r="D16" s="93" t="s">
        <v>59</v>
      </c>
      <c r="E16" s="24">
        <f t="shared" si="3"/>
        <v>16</v>
      </c>
      <c r="F16" s="24">
        <f t="shared" si="1"/>
        <v>16</v>
      </c>
      <c r="G16" s="44" t="s">
        <v>1</v>
      </c>
      <c r="H16" s="23"/>
      <c r="I16" s="23" t="s">
        <v>1</v>
      </c>
      <c r="J16" s="44"/>
      <c r="K16" s="44"/>
      <c r="L16" s="61">
        <v>2</v>
      </c>
      <c r="M16" s="61">
        <v>0</v>
      </c>
      <c r="N16" s="61">
        <v>0</v>
      </c>
      <c r="O16" s="61">
        <v>0</v>
      </c>
      <c r="P16" s="24">
        <f t="shared" si="2"/>
        <v>1</v>
      </c>
      <c r="Q16" s="47"/>
      <c r="R16" s="2">
        <f t="shared" si="0"/>
        <v>0.5</v>
      </c>
    </row>
    <row r="17" spans="2:18" ht="16.5" customHeight="1" x14ac:dyDescent="0.2">
      <c r="B17" s="166"/>
      <c r="C17" s="43" t="s">
        <v>69</v>
      </c>
      <c r="D17" s="93" t="s">
        <v>59</v>
      </c>
      <c r="E17" s="24">
        <f t="shared" si="3"/>
        <v>16</v>
      </c>
      <c r="F17" s="24">
        <f t="shared" si="1"/>
        <v>16</v>
      </c>
      <c r="G17" s="44" t="s">
        <v>1</v>
      </c>
      <c r="H17" s="23"/>
      <c r="I17" s="23" t="s">
        <v>1</v>
      </c>
      <c r="J17" s="44"/>
      <c r="K17" s="44"/>
      <c r="L17" s="61">
        <v>0</v>
      </c>
      <c r="M17" s="61">
        <v>2</v>
      </c>
      <c r="N17" s="61">
        <v>0</v>
      </c>
      <c r="O17" s="61">
        <v>0</v>
      </c>
      <c r="P17" s="24">
        <f t="shared" si="2"/>
        <v>1</v>
      </c>
      <c r="Q17" s="47"/>
      <c r="R17" s="2">
        <f t="shared" si="0"/>
        <v>0.5</v>
      </c>
    </row>
    <row r="18" spans="2:18" ht="16.5" customHeight="1" x14ac:dyDescent="0.2">
      <c r="B18" s="166"/>
      <c r="C18" s="43" t="s">
        <v>70</v>
      </c>
      <c r="D18" s="93" t="s">
        <v>59</v>
      </c>
      <c r="E18" s="24">
        <f t="shared" si="3"/>
        <v>16</v>
      </c>
      <c r="F18" s="24">
        <f t="shared" si="1"/>
        <v>16</v>
      </c>
      <c r="G18" s="44" t="s">
        <v>1</v>
      </c>
      <c r="H18" s="23"/>
      <c r="I18" s="23" t="s">
        <v>1</v>
      </c>
      <c r="J18" s="44"/>
      <c r="K18" s="44"/>
      <c r="L18" s="61">
        <v>0</v>
      </c>
      <c r="M18" s="61">
        <v>0</v>
      </c>
      <c r="N18" s="61">
        <v>2</v>
      </c>
      <c r="O18" s="61">
        <v>0</v>
      </c>
      <c r="P18" s="24">
        <f t="shared" si="2"/>
        <v>1</v>
      </c>
      <c r="Q18" s="47"/>
      <c r="R18" s="2">
        <f t="shared" si="0"/>
        <v>0.5</v>
      </c>
    </row>
    <row r="19" spans="2:18" ht="16.5" customHeight="1" x14ac:dyDescent="0.2">
      <c r="B19" s="166"/>
      <c r="C19" s="43" t="s">
        <v>71</v>
      </c>
      <c r="D19" s="93" t="s">
        <v>59</v>
      </c>
      <c r="E19" s="24">
        <f t="shared" si="3"/>
        <v>16</v>
      </c>
      <c r="F19" s="24">
        <f t="shared" si="1"/>
        <v>16</v>
      </c>
      <c r="G19" s="44" t="s">
        <v>1</v>
      </c>
      <c r="H19" s="23"/>
      <c r="I19" s="23" t="s">
        <v>1</v>
      </c>
      <c r="J19" s="44"/>
      <c r="K19" s="44"/>
      <c r="L19" s="61">
        <v>0</v>
      </c>
      <c r="M19" s="61">
        <v>0</v>
      </c>
      <c r="N19" s="61">
        <v>0</v>
      </c>
      <c r="O19" s="61">
        <v>2</v>
      </c>
      <c r="P19" s="24">
        <f t="shared" si="2"/>
        <v>1</v>
      </c>
      <c r="Q19" s="47"/>
      <c r="R19" s="2">
        <f t="shared" si="0"/>
        <v>0.5</v>
      </c>
    </row>
    <row r="20" spans="2:18" ht="16.5" customHeight="1" x14ac:dyDescent="0.2">
      <c r="B20" s="166"/>
      <c r="C20" s="43" t="s">
        <v>77</v>
      </c>
      <c r="D20" s="93" t="s">
        <v>59</v>
      </c>
      <c r="E20" s="24">
        <f t="shared" si="3"/>
        <v>16</v>
      </c>
      <c r="F20" s="24">
        <f t="shared" si="1"/>
        <v>16</v>
      </c>
      <c r="G20" s="44" t="s">
        <v>1</v>
      </c>
      <c r="H20" s="23"/>
      <c r="I20" s="23" t="s">
        <v>1</v>
      </c>
      <c r="J20" s="44"/>
      <c r="K20" s="44"/>
      <c r="L20" s="61">
        <v>2</v>
      </c>
      <c r="M20" s="61">
        <v>0</v>
      </c>
      <c r="N20" s="61">
        <v>0</v>
      </c>
      <c r="O20" s="61">
        <v>0</v>
      </c>
      <c r="P20" s="24">
        <f t="shared" si="2"/>
        <v>1</v>
      </c>
      <c r="Q20" s="47"/>
      <c r="R20" s="2">
        <f t="shared" si="0"/>
        <v>0.5</v>
      </c>
    </row>
    <row r="21" spans="2:18" ht="16.5" customHeight="1" x14ac:dyDescent="0.2">
      <c r="B21" s="166"/>
      <c r="C21" s="43" t="s">
        <v>78</v>
      </c>
      <c r="D21" s="93" t="s">
        <v>59</v>
      </c>
      <c r="E21" s="24">
        <f t="shared" si="3"/>
        <v>16</v>
      </c>
      <c r="F21" s="24">
        <f t="shared" si="1"/>
        <v>16</v>
      </c>
      <c r="G21" s="44" t="s">
        <v>1</v>
      </c>
      <c r="H21" s="23"/>
      <c r="I21" s="23" t="s">
        <v>1</v>
      </c>
      <c r="J21" s="44"/>
      <c r="K21" s="44"/>
      <c r="L21" s="61">
        <v>0</v>
      </c>
      <c r="M21" s="61">
        <v>2</v>
      </c>
      <c r="N21" s="61">
        <v>0</v>
      </c>
      <c r="O21" s="61">
        <v>0</v>
      </c>
      <c r="P21" s="24">
        <f t="shared" si="2"/>
        <v>1</v>
      </c>
      <c r="Q21" s="47"/>
      <c r="R21" s="2">
        <f t="shared" si="0"/>
        <v>0.5</v>
      </c>
    </row>
    <row r="22" spans="2:18" ht="16.5" customHeight="1" x14ac:dyDescent="0.2">
      <c r="B22" s="166"/>
      <c r="C22" s="43" t="s">
        <v>79</v>
      </c>
      <c r="D22" s="93" t="s">
        <v>59</v>
      </c>
      <c r="E22" s="24">
        <f t="shared" si="3"/>
        <v>16</v>
      </c>
      <c r="F22" s="24">
        <f t="shared" si="1"/>
        <v>16</v>
      </c>
      <c r="G22" s="44" t="s">
        <v>1</v>
      </c>
      <c r="H22" s="23"/>
      <c r="I22" s="23" t="s">
        <v>1</v>
      </c>
      <c r="J22" s="44"/>
      <c r="K22" s="44"/>
      <c r="L22" s="61">
        <v>0</v>
      </c>
      <c r="M22" s="61">
        <v>0</v>
      </c>
      <c r="N22" s="61">
        <v>2</v>
      </c>
      <c r="O22" s="61">
        <v>0</v>
      </c>
      <c r="P22" s="24">
        <f t="shared" si="2"/>
        <v>1</v>
      </c>
      <c r="Q22" s="47"/>
      <c r="R22" s="2">
        <f t="shared" si="0"/>
        <v>0.5</v>
      </c>
    </row>
    <row r="23" spans="2:18" ht="16.5" customHeight="1" x14ac:dyDescent="0.2">
      <c r="B23" s="166"/>
      <c r="C23" s="43" t="s">
        <v>80</v>
      </c>
      <c r="D23" s="93" t="s">
        <v>59</v>
      </c>
      <c r="E23" s="24">
        <f t="shared" si="3"/>
        <v>16</v>
      </c>
      <c r="F23" s="24">
        <f t="shared" si="1"/>
        <v>16</v>
      </c>
      <c r="G23" s="44" t="s">
        <v>1</v>
      </c>
      <c r="H23" s="23"/>
      <c r="I23" s="23" t="s">
        <v>1</v>
      </c>
      <c r="J23" s="44"/>
      <c r="K23" s="44"/>
      <c r="L23" s="61">
        <v>0</v>
      </c>
      <c r="M23" s="61">
        <v>0</v>
      </c>
      <c r="N23" s="61">
        <v>0</v>
      </c>
      <c r="O23" s="61">
        <v>2</v>
      </c>
      <c r="P23" s="24">
        <f t="shared" si="2"/>
        <v>1</v>
      </c>
      <c r="Q23" s="47"/>
      <c r="R23" s="2">
        <f t="shared" si="0"/>
        <v>0.5</v>
      </c>
    </row>
    <row r="24" spans="2:18" ht="16.5" customHeight="1" x14ac:dyDescent="0.2">
      <c r="B24" s="166"/>
      <c r="C24" s="22" t="s">
        <v>172</v>
      </c>
      <c r="D24" s="93" t="s">
        <v>59</v>
      </c>
      <c r="E24" s="24">
        <f t="shared" si="3"/>
        <v>32</v>
      </c>
      <c r="F24" s="24">
        <f t="shared" si="1"/>
        <v>32</v>
      </c>
      <c r="G24" s="23"/>
      <c r="H24" s="23" t="s">
        <v>1</v>
      </c>
      <c r="I24" s="23" t="s">
        <v>1</v>
      </c>
      <c r="J24" s="23"/>
      <c r="K24" s="23"/>
      <c r="L24" s="24">
        <v>4</v>
      </c>
      <c r="M24" s="24">
        <v>0</v>
      </c>
      <c r="N24" s="24">
        <v>0</v>
      </c>
      <c r="O24" s="24">
        <v>0</v>
      </c>
      <c r="P24" s="24">
        <f t="shared" si="2"/>
        <v>2</v>
      </c>
      <c r="Q24" s="47"/>
      <c r="R24" s="2">
        <f t="shared" si="0"/>
        <v>1</v>
      </c>
    </row>
    <row r="25" spans="2:18" ht="16.5" customHeight="1" x14ac:dyDescent="0.2">
      <c r="B25" s="166"/>
      <c r="C25" s="22" t="s">
        <v>202</v>
      </c>
      <c r="D25" s="93" t="s">
        <v>59</v>
      </c>
      <c r="E25" s="24">
        <f t="shared" si="3"/>
        <v>32</v>
      </c>
      <c r="F25" s="24">
        <f t="shared" si="1"/>
        <v>32</v>
      </c>
      <c r="G25" s="23"/>
      <c r="H25" s="23" t="s">
        <v>1</v>
      </c>
      <c r="I25" s="23" t="s">
        <v>1</v>
      </c>
      <c r="J25" s="23"/>
      <c r="K25" s="23"/>
      <c r="L25" s="24">
        <v>2</v>
      </c>
      <c r="M25" s="24">
        <v>2</v>
      </c>
      <c r="N25" s="24">
        <v>0</v>
      </c>
      <c r="O25" s="24">
        <v>0</v>
      </c>
      <c r="P25" s="24">
        <f t="shared" si="2"/>
        <v>2</v>
      </c>
      <c r="Q25" s="47"/>
      <c r="R25" s="2">
        <f t="shared" si="0"/>
        <v>1</v>
      </c>
    </row>
    <row r="26" spans="2:18" ht="16.5" customHeight="1" x14ac:dyDescent="0.2">
      <c r="B26" s="166"/>
      <c r="C26" s="22" t="s">
        <v>193</v>
      </c>
      <c r="D26" s="93" t="s">
        <v>59</v>
      </c>
      <c r="E26" s="24">
        <f t="shared" si="3"/>
        <v>16</v>
      </c>
      <c r="F26" s="24">
        <f t="shared" si="1"/>
        <v>16</v>
      </c>
      <c r="G26" s="23"/>
      <c r="H26" s="23" t="s">
        <v>1</v>
      </c>
      <c r="I26" s="23" t="s">
        <v>1</v>
      </c>
      <c r="J26" s="23"/>
      <c r="K26" s="23"/>
      <c r="L26" s="24">
        <v>0</v>
      </c>
      <c r="M26" s="24">
        <v>2</v>
      </c>
      <c r="N26" s="24">
        <v>0</v>
      </c>
      <c r="O26" s="24">
        <v>0</v>
      </c>
      <c r="P26" s="24">
        <f t="shared" si="2"/>
        <v>1</v>
      </c>
      <c r="Q26" s="47"/>
      <c r="R26" s="2">
        <f t="shared" si="0"/>
        <v>0.5</v>
      </c>
    </row>
    <row r="27" spans="2:18" ht="16.5" customHeight="1" x14ac:dyDescent="0.2">
      <c r="B27" s="166"/>
      <c r="C27" s="22" t="s">
        <v>194</v>
      </c>
      <c r="D27" s="93" t="s">
        <v>59</v>
      </c>
      <c r="E27" s="24">
        <f t="shared" ref="E27" si="4">SUM(L27:O27)*$E$1</f>
        <v>16</v>
      </c>
      <c r="F27" s="24">
        <f t="shared" ref="F27" si="5">E27</f>
        <v>16</v>
      </c>
      <c r="G27" s="23"/>
      <c r="H27" s="23" t="s">
        <v>1</v>
      </c>
      <c r="I27" s="23" t="s">
        <v>1</v>
      </c>
      <c r="J27" s="23"/>
      <c r="K27" s="23"/>
      <c r="L27" s="24">
        <v>0</v>
      </c>
      <c r="M27" s="24">
        <v>2</v>
      </c>
      <c r="N27" s="24">
        <v>0</v>
      </c>
      <c r="O27" s="24">
        <v>0</v>
      </c>
      <c r="P27" s="24">
        <f t="shared" si="2"/>
        <v>1</v>
      </c>
      <c r="Q27" s="47"/>
      <c r="R27" s="2">
        <f t="shared" si="0"/>
        <v>0.5</v>
      </c>
    </row>
    <row r="28" spans="2:18" ht="16.5" customHeight="1" x14ac:dyDescent="0.2">
      <c r="B28" s="166"/>
      <c r="C28" s="22" t="s">
        <v>72</v>
      </c>
      <c r="D28" s="93" t="s">
        <v>59</v>
      </c>
      <c r="E28" s="24">
        <f t="shared" si="3"/>
        <v>32</v>
      </c>
      <c r="F28" s="86">
        <f>E28*$E$3</f>
        <v>96</v>
      </c>
      <c r="G28" s="23"/>
      <c r="H28" s="25" t="s">
        <v>1</v>
      </c>
      <c r="I28" s="25" t="s">
        <v>1</v>
      </c>
      <c r="J28" s="23"/>
      <c r="K28" s="23"/>
      <c r="L28" s="24">
        <v>4</v>
      </c>
      <c r="M28" s="24">
        <v>0</v>
      </c>
      <c r="N28" s="24">
        <v>0</v>
      </c>
      <c r="O28" s="24">
        <v>0</v>
      </c>
      <c r="P28" s="24">
        <f t="shared" si="2"/>
        <v>2</v>
      </c>
      <c r="Q28" s="47"/>
      <c r="R28" s="2">
        <f t="shared" si="0"/>
        <v>1</v>
      </c>
    </row>
    <row r="29" spans="2:18" ht="16.5" customHeight="1" x14ac:dyDescent="0.2">
      <c r="B29" s="166"/>
      <c r="C29" s="22" t="s">
        <v>73</v>
      </c>
      <c r="D29" s="93" t="s">
        <v>59</v>
      </c>
      <c r="E29" s="24">
        <f>SUM(L29:O29)*$E$1</f>
        <v>32</v>
      </c>
      <c r="F29" s="86">
        <f>E29*$E$3</f>
        <v>96</v>
      </c>
      <c r="G29" s="23"/>
      <c r="H29" s="25" t="s">
        <v>1</v>
      </c>
      <c r="I29" s="25" t="s">
        <v>1</v>
      </c>
      <c r="J29" s="25"/>
      <c r="K29" s="25"/>
      <c r="L29" s="26">
        <v>0</v>
      </c>
      <c r="M29" s="26">
        <v>4</v>
      </c>
      <c r="N29" s="26">
        <v>0</v>
      </c>
      <c r="O29" s="26">
        <v>0</v>
      </c>
      <c r="P29" s="24">
        <f t="shared" si="2"/>
        <v>2</v>
      </c>
      <c r="Q29" s="47"/>
      <c r="R29" s="2">
        <f t="shared" si="0"/>
        <v>1</v>
      </c>
    </row>
    <row r="30" spans="2:18" ht="16.5" customHeight="1" x14ac:dyDescent="0.2">
      <c r="B30" s="166"/>
      <c r="C30" s="22" t="s">
        <v>74</v>
      </c>
      <c r="D30" s="93" t="s">
        <v>59</v>
      </c>
      <c r="E30" s="24">
        <f t="shared" ref="E30:E32" si="6">SUM(L30:O30)*$E$1</f>
        <v>32</v>
      </c>
      <c r="F30" s="86">
        <f>E30*$E$3</f>
        <v>96</v>
      </c>
      <c r="G30" s="23"/>
      <c r="H30" s="25" t="s">
        <v>1</v>
      </c>
      <c r="I30" s="25" t="s">
        <v>1</v>
      </c>
      <c r="J30" s="25"/>
      <c r="K30" s="25"/>
      <c r="L30" s="26">
        <v>0</v>
      </c>
      <c r="M30" s="26">
        <v>0</v>
      </c>
      <c r="N30" s="26">
        <v>4</v>
      </c>
      <c r="O30" s="26">
        <v>0</v>
      </c>
      <c r="P30" s="24">
        <f t="shared" si="2"/>
        <v>2</v>
      </c>
      <c r="Q30" s="47"/>
      <c r="R30" s="2">
        <f t="shared" si="0"/>
        <v>1</v>
      </c>
    </row>
    <row r="31" spans="2:18" ht="16.5" customHeight="1" x14ac:dyDescent="0.2">
      <c r="B31" s="166"/>
      <c r="C31" s="22" t="s">
        <v>75</v>
      </c>
      <c r="D31" s="93" t="s">
        <v>59</v>
      </c>
      <c r="E31" s="24">
        <f t="shared" si="6"/>
        <v>32</v>
      </c>
      <c r="F31" s="86">
        <f>E31*$E$3</f>
        <v>96</v>
      </c>
      <c r="G31" s="23"/>
      <c r="H31" s="25" t="s">
        <v>1</v>
      </c>
      <c r="I31" s="25" t="s">
        <v>1</v>
      </c>
      <c r="J31" s="25"/>
      <c r="K31" s="25"/>
      <c r="L31" s="26">
        <v>0</v>
      </c>
      <c r="M31" s="26">
        <v>0</v>
      </c>
      <c r="N31" s="26">
        <v>0</v>
      </c>
      <c r="O31" s="26">
        <v>4</v>
      </c>
      <c r="P31" s="24">
        <f t="shared" si="2"/>
        <v>2</v>
      </c>
      <c r="Q31" s="47"/>
      <c r="R31" s="2">
        <f t="shared" si="0"/>
        <v>1</v>
      </c>
    </row>
    <row r="32" spans="2:18" ht="16.5" customHeight="1" x14ac:dyDescent="0.2">
      <c r="B32" s="166"/>
      <c r="C32" s="43" t="s">
        <v>296</v>
      </c>
      <c r="D32" s="93" t="s">
        <v>59</v>
      </c>
      <c r="E32" s="24">
        <f t="shared" si="6"/>
        <v>16</v>
      </c>
      <c r="F32" s="24">
        <f t="shared" ref="F32" si="7">E32</f>
        <v>16</v>
      </c>
      <c r="G32" s="23"/>
      <c r="H32" s="25" t="s">
        <v>1</v>
      </c>
      <c r="I32" s="25" t="s">
        <v>1</v>
      </c>
      <c r="J32" s="23"/>
      <c r="K32" s="23"/>
      <c r="L32" s="24">
        <v>0</v>
      </c>
      <c r="M32" s="24">
        <v>0</v>
      </c>
      <c r="N32" s="24">
        <v>2</v>
      </c>
      <c r="O32" s="24">
        <v>0</v>
      </c>
      <c r="P32" s="24">
        <f t="shared" si="2"/>
        <v>1</v>
      </c>
      <c r="Q32" s="47"/>
      <c r="R32" s="2">
        <f t="shared" si="0"/>
        <v>0.5</v>
      </c>
    </row>
    <row r="33" spans="2:18" ht="16.5" customHeight="1" x14ac:dyDescent="0.2">
      <c r="B33" s="166"/>
      <c r="C33" s="43" t="s">
        <v>297</v>
      </c>
      <c r="D33" s="93" t="s">
        <v>59</v>
      </c>
      <c r="E33" s="24">
        <f t="shared" ref="E33:E35" si="8">SUM(L33:O33)*$E$1</f>
        <v>16</v>
      </c>
      <c r="F33" s="24">
        <f t="shared" ref="F33:F35" si="9">E33</f>
        <v>16</v>
      </c>
      <c r="G33" s="23"/>
      <c r="H33" s="25" t="s">
        <v>1</v>
      </c>
      <c r="I33" s="25" t="s">
        <v>1</v>
      </c>
      <c r="J33" s="23"/>
      <c r="K33" s="23"/>
      <c r="L33" s="24">
        <v>0</v>
      </c>
      <c r="M33" s="24">
        <v>0</v>
      </c>
      <c r="N33" s="24">
        <v>0</v>
      </c>
      <c r="O33" s="24">
        <v>2</v>
      </c>
      <c r="P33" s="24">
        <f t="shared" si="2"/>
        <v>1</v>
      </c>
      <c r="Q33" s="47"/>
      <c r="R33" s="2">
        <f t="shared" si="0"/>
        <v>0.5</v>
      </c>
    </row>
    <row r="34" spans="2:18" ht="16.5" customHeight="1" x14ac:dyDescent="0.2">
      <c r="B34" s="166"/>
      <c r="C34" s="43" t="s">
        <v>298</v>
      </c>
      <c r="D34" s="93" t="s">
        <v>59</v>
      </c>
      <c r="E34" s="24">
        <f t="shared" si="8"/>
        <v>16</v>
      </c>
      <c r="F34" s="24">
        <f t="shared" si="9"/>
        <v>16</v>
      </c>
      <c r="G34" s="23"/>
      <c r="H34" s="25" t="s">
        <v>1</v>
      </c>
      <c r="I34" s="25" t="s">
        <v>1</v>
      </c>
      <c r="J34" s="23"/>
      <c r="K34" s="23"/>
      <c r="L34" s="24">
        <v>0</v>
      </c>
      <c r="M34" s="24">
        <v>0</v>
      </c>
      <c r="N34" s="24">
        <v>2</v>
      </c>
      <c r="O34" s="24">
        <v>0</v>
      </c>
      <c r="P34" s="24">
        <f t="shared" si="2"/>
        <v>1</v>
      </c>
      <c r="Q34" s="47"/>
      <c r="R34" s="2">
        <f t="shared" si="0"/>
        <v>0.5</v>
      </c>
    </row>
    <row r="35" spans="2:18" ht="16.5" customHeight="1" x14ac:dyDescent="0.2">
      <c r="B35" s="166"/>
      <c r="C35" s="43" t="s">
        <v>299</v>
      </c>
      <c r="D35" s="93" t="s">
        <v>59</v>
      </c>
      <c r="E35" s="24">
        <f t="shared" si="8"/>
        <v>16</v>
      </c>
      <c r="F35" s="24">
        <f t="shared" si="9"/>
        <v>16</v>
      </c>
      <c r="G35" s="117"/>
      <c r="H35" s="25" t="s">
        <v>1</v>
      </c>
      <c r="I35" s="25" t="s">
        <v>1</v>
      </c>
      <c r="J35" s="89"/>
      <c r="K35" s="89"/>
      <c r="L35" s="24">
        <v>0</v>
      </c>
      <c r="M35" s="24">
        <v>0</v>
      </c>
      <c r="N35" s="24">
        <v>0</v>
      </c>
      <c r="O35" s="24">
        <v>2</v>
      </c>
      <c r="P35" s="24">
        <f t="shared" si="2"/>
        <v>1</v>
      </c>
      <c r="Q35" s="47"/>
      <c r="R35" s="2">
        <f t="shared" si="0"/>
        <v>0.5</v>
      </c>
    </row>
    <row r="36" spans="2:18" ht="16.5" customHeight="1" x14ac:dyDescent="0.2">
      <c r="B36" s="166"/>
      <c r="C36" s="43" t="s">
        <v>195</v>
      </c>
      <c r="D36" s="93" t="s">
        <v>59</v>
      </c>
      <c r="E36" s="24">
        <f t="shared" ref="E36:E38" si="10">SUM(L36:O36)*$E$1</f>
        <v>32</v>
      </c>
      <c r="F36" s="24">
        <f t="shared" ref="F36:F38" si="11">E36</f>
        <v>32</v>
      </c>
      <c r="G36" s="117"/>
      <c r="H36" s="25" t="s">
        <v>1</v>
      </c>
      <c r="I36" s="25" t="s">
        <v>1</v>
      </c>
      <c r="J36" s="89"/>
      <c r="K36" s="89"/>
      <c r="L36" s="118">
        <v>2</v>
      </c>
      <c r="M36" s="118">
        <v>2</v>
      </c>
      <c r="N36" s="118">
        <v>0</v>
      </c>
      <c r="O36" s="118">
        <v>0</v>
      </c>
      <c r="P36" s="24">
        <f t="shared" si="2"/>
        <v>2</v>
      </c>
      <c r="Q36" s="47"/>
      <c r="R36" s="2">
        <f t="shared" si="0"/>
        <v>1</v>
      </c>
    </row>
    <row r="37" spans="2:18" ht="16.5" customHeight="1" x14ac:dyDescent="0.2">
      <c r="B37" s="166"/>
      <c r="C37" s="43" t="s">
        <v>196</v>
      </c>
      <c r="D37" s="93" t="s">
        <v>59</v>
      </c>
      <c r="E37" s="24">
        <f t="shared" si="10"/>
        <v>32</v>
      </c>
      <c r="F37" s="24">
        <f t="shared" si="11"/>
        <v>32</v>
      </c>
      <c r="G37" s="117"/>
      <c r="H37" s="25" t="s">
        <v>1</v>
      </c>
      <c r="I37" s="25" t="s">
        <v>1</v>
      </c>
      <c r="J37" s="89"/>
      <c r="K37" s="89"/>
      <c r="L37" s="118">
        <v>0</v>
      </c>
      <c r="M37" s="118">
        <v>0</v>
      </c>
      <c r="N37" s="118">
        <v>2</v>
      </c>
      <c r="O37" s="118">
        <v>2</v>
      </c>
      <c r="P37" s="24">
        <f t="shared" si="2"/>
        <v>2</v>
      </c>
      <c r="Q37" s="47"/>
      <c r="R37" s="2">
        <f t="shared" si="0"/>
        <v>1</v>
      </c>
    </row>
    <row r="38" spans="2:18" ht="16.5" customHeight="1" thickBot="1" x14ac:dyDescent="0.25">
      <c r="B38" s="166"/>
      <c r="C38" s="22" t="s">
        <v>197</v>
      </c>
      <c r="D38" s="93" t="s">
        <v>31</v>
      </c>
      <c r="E38" s="24">
        <f t="shared" si="10"/>
        <v>32</v>
      </c>
      <c r="F38" s="24">
        <f t="shared" si="11"/>
        <v>32</v>
      </c>
      <c r="G38" s="28"/>
      <c r="H38" s="31" t="s">
        <v>1</v>
      </c>
      <c r="I38" s="31" t="s">
        <v>1</v>
      </c>
      <c r="J38" s="31"/>
      <c r="K38" s="31"/>
      <c r="L38" s="32">
        <v>0</v>
      </c>
      <c r="M38" s="32">
        <v>0</v>
      </c>
      <c r="N38" s="32">
        <v>2</v>
      </c>
      <c r="O38" s="32">
        <v>2</v>
      </c>
      <c r="P38" s="24">
        <f t="shared" si="2"/>
        <v>2</v>
      </c>
      <c r="Q38" s="47"/>
      <c r="R38" s="2">
        <f t="shared" si="0"/>
        <v>1</v>
      </c>
    </row>
    <row r="39" spans="2:18" ht="16.5" customHeight="1" thickBot="1" x14ac:dyDescent="0.25">
      <c r="B39" s="167"/>
      <c r="C39" s="17" t="s">
        <v>11</v>
      </c>
      <c r="D39" s="4"/>
      <c r="E39" s="5">
        <f>SUM(E8:E38)</f>
        <v>640</v>
      </c>
      <c r="F39" s="5">
        <f>SUM(F8:F38)</f>
        <v>896</v>
      </c>
      <c r="G39" s="97">
        <f>SUMIF(D8:D38,"必須",F8:F38)</f>
        <v>896</v>
      </c>
      <c r="H39" s="98">
        <f>SUMIF(D8:D38,"選必",F8:F38)</f>
        <v>0</v>
      </c>
      <c r="I39" s="99">
        <f>SUMIF(D8:D38,"選択",F8:F38)</f>
        <v>0</v>
      </c>
      <c r="J39" s="4"/>
      <c r="K39" s="4"/>
      <c r="L39" s="5">
        <f>SUM(L8:L38)</f>
        <v>20</v>
      </c>
      <c r="M39" s="5">
        <f>SUM(M8:M38)</f>
        <v>20</v>
      </c>
      <c r="N39" s="5">
        <f>SUM(N8:N38)</f>
        <v>20</v>
      </c>
      <c r="O39" s="5">
        <f>SUM(O8:O38)</f>
        <v>20</v>
      </c>
      <c r="P39" s="5">
        <f>SUM(P8:P38)</f>
        <v>40</v>
      </c>
      <c r="Q39" s="47"/>
      <c r="R39" s="2">
        <f t="shared" si="0"/>
        <v>20</v>
      </c>
    </row>
    <row r="40" spans="2:18" ht="16.5" customHeight="1" x14ac:dyDescent="0.2">
      <c r="B40" s="168" t="s">
        <v>250</v>
      </c>
      <c r="C40" s="19" t="s">
        <v>82</v>
      </c>
      <c r="D40" s="92" t="s">
        <v>30</v>
      </c>
      <c r="E40" s="30">
        <f>SUM(L40:O40)*$E$1</f>
        <v>16</v>
      </c>
      <c r="F40" s="30">
        <f>E40</f>
        <v>16</v>
      </c>
      <c r="G40" s="29" t="s">
        <v>1</v>
      </c>
      <c r="H40" s="20"/>
      <c r="I40" s="20" t="s">
        <v>1</v>
      </c>
      <c r="J40" s="29"/>
      <c r="K40" s="29"/>
      <c r="L40" s="30">
        <v>2</v>
      </c>
      <c r="M40" s="30">
        <v>0</v>
      </c>
      <c r="N40" s="30">
        <v>0</v>
      </c>
      <c r="O40" s="30">
        <v>0</v>
      </c>
      <c r="P40" s="21">
        <f>E40/$E$2</f>
        <v>1</v>
      </c>
      <c r="Q40" s="47"/>
      <c r="R40" s="2">
        <f t="shared" ref="R40:R69" si="12">SUM(L40:O40)/4</f>
        <v>0.5</v>
      </c>
    </row>
    <row r="41" spans="2:18" ht="16.5" customHeight="1" x14ac:dyDescent="0.2">
      <c r="B41" s="166"/>
      <c r="C41" s="43" t="s">
        <v>83</v>
      </c>
      <c r="D41" s="93" t="s">
        <v>31</v>
      </c>
      <c r="E41" s="26">
        <f>SUM(L41:O41)*$E$1</f>
        <v>16</v>
      </c>
      <c r="F41" s="26">
        <f>E41</f>
        <v>16</v>
      </c>
      <c r="G41" s="25" t="s">
        <v>1</v>
      </c>
      <c r="H41" s="25"/>
      <c r="I41" s="25" t="s">
        <v>1</v>
      </c>
      <c r="J41" s="25"/>
      <c r="K41" s="25"/>
      <c r="L41" s="26">
        <v>0</v>
      </c>
      <c r="M41" s="26">
        <v>2</v>
      </c>
      <c r="N41" s="26">
        <v>0</v>
      </c>
      <c r="O41" s="26">
        <v>0</v>
      </c>
      <c r="P41" s="24">
        <f>E41/$E$2</f>
        <v>1</v>
      </c>
      <c r="Q41" s="47"/>
      <c r="R41" s="2">
        <f t="shared" si="12"/>
        <v>0.5</v>
      </c>
    </row>
    <row r="42" spans="2:18" ht="16.5" customHeight="1" x14ac:dyDescent="0.2">
      <c r="B42" s="166"/>
      <c r="C42" s="43" t="s">
        <v>84</v>
      </c>
      <c r="D42" s="93" t="s">
        <v>31</v>
      </c>
      <c r="E42" s="26">
        <f t="shared" ref="E42:E68" si="13">SUM(L42:O42)*$E$1</f>
        <v>16</v>
      </c>
      <c r="F42" s="26">
        <f t="shared" ref="F42:F52" si="14">E42</f>
        <v>16</v>
      </c>
      <c r="G42" s="44" t="s">
        <v>1</v>
      </c>
      <c r="H42" s="44"/>
      <c r="I42" s="23" t="s">
        <v>1</v>
      </c>
      <c r="J42" s="25"/>
      <c r="K42" s="45"/>
      <c r="L42" s="46">
        <v>0</v>
      </c>
      <c r="M42" s="46">
        <v>0</v>
      </c>
      <c r="N42" s="46">
        <v>2</v>
      </c>
      <c r="O42" s="46">
        <v>0</v>
      </c>
      <c r="P42" s="24">
        <f t="shared" ref="P42:P68" si="15">E42/$E$2</f>
        <v>1</v>
      </c>
      <c r="Q42" s="47"/>
      <c r="R42" s="2">
        <f t="shared" si="12"/>
        <v>0.5</v>
      </c>
    </row>
    <row r="43" spans="2:18" ht="16.5" customHeight="1" x14ac:dyDescent="0.2">
      <c r="B43" s="166"/>
      <c r="C43" s="43" t="s">
        <v>85</v>
      </c>
      <c r="D43" s="93" t="s">
        <v>31</v>
      </c>
      <c r="E43" s="26">
        <f t="shared" si="13"/>
        <v>16</v>
      </c>
      <c r="F43" s="26">
        <f t="shared" si="14"/>
        <v>16</v>
      </c>
      <c r="G43" s="44" t="s">
        <v>1</v>
      </c>
      <c r="H43" s="44"/>
      <c r="I43" s="23" t="s">
        <v>1</v>
      </c>
      <c r="J43" s="25"/>
      <c r="K43" s="45"/>
      <c r="L43" s="46">
        <v>0</v>
      </c>
      <c r="M43" s="46">
        <v>0</v>
      </c>
      <c r="N43" s="46">
        <v>0</v>
      </c>
      <c r="O43" s="46">
        <v>2</v>
      </c>
      <c r="P43" s="24">
        <f t="shared" si="15"/>
        <v>1</v>
      </c>
      <c r="Q43" s="47"/>
      <c r="R43" s="2">
        <f t="shared" si="12"/>
        <v>0.5</v>
      </c>
    </row>
    <row r="44" spans="2:18" ht="16.5" customHeight="1" x14ac:dyDescent="0.2">
      <c r="B44" s="166"/>
      <c r="C44" s="43" t="s">
        <v>86</v>
      </c>
      <c r="D44" s="93" t="s">
        <v>31</v>
      </c>
      <c r="E44" s="26">
        <f t="shared" si="13"/>
        <v>16</v>
      </c>
      <c r="F44" s="26">
        <f t="shared" si="14"/>
        <v>16</v>
      </c>
      <c r="G44" s="44" t="s">
        <v>1</v>
      </c>
      <c r="H44" s="44"/>
      <c r="I44" s="23" t="s">
        <v>1</v>
      </c>
      <c r="J44" s="25"/>
      <c r="K44" s="45"/>
      <c r="L44" s="46">
        <v>2</v>
      </c>
      <c r="M44" s="46">
        <v>0</v>
      </c>
      <c r="N44" s="46">
        <v>0</v>
      </c>
      <c r="O44" s="46">
        <v>0</v>
      </c>
      <c r="P44" s="24">
        <f t="shared" si="15"/>
        <v>1</v>
      </c>
      <c r="Q44" s="47"/>
      <c r="R44" s="2">
        <f t="shared" si="12"/>
        <v>0.5</v>
      </c>
    </row>
    <row r="45" spans="2:18" ht="16.5" customHeight="1" x14ac:dyDescent="0.2">
      <c r="B45" s="166"/>
      <c r="C45" s="43" t="s">
        <v>87</v>
      </c>
      <c r="D45" s="93" t="s">
        <v>31</v>
      </c>
      <c r="E45" s="26">
        <f t="shared" si="13"/>
        <v>16</v>
      </c>
      <c r="F45" s="26">
        <f t="shared" si="14"/>
        <v>16</v>
      </c>
      <c r="G45" s="44" t="s">
        <v>1</v>
      </c>
      <c r="H45" s="44"/>
      <c r="I45" s="23" t="s">
        <v>1</v>
      </c>
      <c r="J45" s="25"/>
      <c r="K45" s="45"/>
      <c r="L45" s="46">
        <v>0</v>
      </c>
      <c r="M45" s="46">
        <v>2</v>
      </c>
      <c r="N45" s="46">
        <v>0</v>
      </c>
      <c r="O45" s="46">
        <v>0</v>
      </c>
      <c r="P45" s="24">
        <f t="shared" si="15"/>
        <v>1</v>
      </c>
      <c r="Q45" s="47"/>
      <c r="R45" s="2">
        <f t="shared" si="12"/>
        <v>0.5</v>
      </c>
    </row>
    <row r="46" spans="2:18" ht="16.5" customHeight="1" x14ac:dyDescent="0.2">
      <c r="B46" s="166"/>
      <c r="C46" s="43" t="s">
        <v>88</v>
      </c>
      <c r="D46" s="93" t="s">
        <v>31</v>
      </c>
      <c r="E46" s="26">
        <f t="shared" si="13"/>
        <v>16</v>
      </c>
      <c r="F46" s="26">
        <f t="shared" si="14"/>
        <v>16</v>
      </c>
      <c r="G46" s="44" t="s">
        <v>1</v>
      </c>
      <c r="H46" s="44"/>
      <c r="I46" s="23" t="s">
        <v>1</v>
      </c>
      <c r="J46" s="25"/>
      <c r="K46" s="45"/>
      <c r="L46" s="46">
        <v>0</v>
      </c>
      <c r="M46" s="46">
        <v>0</v>
      </c>
      <c r="N46" s="46">
        <v>2</v>
      </c>
      <c r="O46" s="46">
        <v>0</v>
      </c>
      <c r="P46" s="24">
        <f t="shared" si="15"/>
        <v>1</v>
      </c>
      <c r="Q46" s="47"/>
      <c r="R46" s="2">
        <f t="shared" si="12"/>
        <v>0.5</v>
      </c>
    </row>
    <row r="47" spans="2:18" ht="16.5" customHeight="1" x14ac:dyDescent="0.2">
      <c r="B47" s="166"/>
      <c r="C47" s="43" t="s">
        <v>89</v>
      </c>
      <c r="D47" s="93" t="s">
        <v>31</v>
      </c>
      <c r="E47" s="26">
        <f t="shared" si="13"/>
        <v>16</v>
      </c>
      <c r="F47" s="26">
        <f t="shared" si="14"/>
        <v>16</v>
      </c>
      <c r="G47" s="44" t="s">
        <v>1</v>
      </c>
      <c r="H47" s="44"/>
      <c r="I47" s="23" t="s">
        <v>1</v>
      </c>
      <c r="J47" s="25"/>
      <c r="K47" s="45"/>
      <c r="L47" s="46">
        <v>0</v>
      </c>
      <c r="M47" s="46">
        <v>0</v>
      </c>
      <c r="N47" s="46">
        <v>0</v>
      </c>
      <c r="O47" s="46">
        <v>2</v>
      </c>
      <c r="P47" s="24">
        <f t="shared" si="15"/>
        <v>1</v>
      </c>
      <c r="Q47" s="47"/>
      <c r="R47" s="2">
        <f t="shared" si="12"/>
        <v>0.5</v>
      </c>
    </row>
    <row r="48" spans="2:18" ht="16.5" customHeight="1" x14ac:dyDescent="0.2">
      <c r="B48" s="166"/>
      <c r="C48" s="43" t="s">
        <v>90</v>
      </c>
      <c r="D48" s="93" t="s">
        <v>31</v>
      </c>
      <c r="E48" s="26">
        <f t="shared" si="13"/>
        <v>16</v>
      </c>
      <c r="F48" s="26">
        <f t="shared" si="14"/>
        <v>16</v>
      </c>
      <c r="G48" s="44" t="s">
        <v>1</v>
      </c>
      <c r="H48" s="44"/>
      <c r="I48" s="23" t="s">
        <v>1</v>
      </c>
      <c r="J48" s="25"/>
      <c r="K48" s="45"/>
      <c r="L48" s="46">
        <v>2</v>
      </c>
      <c r="M48" s="46">
        <v>0</v>
      </c>
      <c r="N48" s="46">
        <v>0</v>
      </c>
      <c r="O48" s="46">
        <v>0</v>
      </c>
      <c r="P48" s="24">
        <f t="shared" si="15"/>
        <v>1</v>
      </c>
      <c r="Q48" s="47"/>
      <c r="R48" s="2">
        <f t="shared" si="12"/>
        <v>0.5</v>
      </c>
    </row>
    <row r="49" spans="2:18" ht="16.5" customHeight="1" x14ac:dyDescent="0.2">
      <c r="B49" s="166"/>
      <c r="C49" s="43" t="s">
        <v>91</v>
      </c>
      <c r="D49" s="93" t="s">
        <v>31</v>
      </c>
      <c r="E49" s="26">
        <f t="shared" si="13"/>
        <v>16</v>
      </c>
      <c r="F49" s="26">
        <f t="shared" si="14"/>
        <v>16</v>
      </c>
      <c r="G49" s="44" t="s">
        <v>1</v>
      </c>
      <c r="H49" s="44"/>
      <c r="I49" s="23" t="s">
        <v>1</v>
      </c>
      <c r="J49" s="25"/>
      <c r="K49" s="45"/>
      <c r="L49" s="46">
        <v>0</v>
      </c>
      <c r="M49" s="46">
        <v>2</v>
      </c>
      <c r="N49" s="46">
        <v>0</v>
      </c>
      <c r="O49" s="46">
        <v>0</v>
      </c>
      <c r="P49" s="24">
        <f t="shared" si="15"/>
        <v>1</v>
      </c>
      <c r="Q49" s="47"/>
      <c r="R49" s="2">
        <f t="shared" si="12"/>
        <v>0.5</v>
      </c>
    </row>
    <row r="50" spans="2:18" ht="16.5" customHeight="1" x14ac:dyDescent="0.2">
      <c r="B50" s="166"/>
      <c r="C50" s="43" t="s">
        <v>92</v>
      </c>
      <c r="D50" s="93" t="s">
        <v>31</v>
      </c>
      <c r="E50" s="26">
        <f t="shared" si="13"/>
        <v>16</v>
      </c>
      <c r="F50" s="26">
        <f t="shared" si="14"/>
        <v>16</v>
      </c>
      <c r="G50" s="44" t="s">
        <v>1</v>
      </c>
      <c r="H50" s="44"/>
      <c r="I50" s="23" t="s">
        <v>1</v>
      </c>
      <c r="J50" s="25"/>
      <c r="K50" s="45"/>
      <c r="L50" s="46">
        <v>0</v>
      </c>
      <c r="M50" s="46">
        <v>0</v>
      </c>
      <c r="N50" s="46">
        <v>2</v>
      </c>
      <c r="O50" s="46">
        <v>0</v>
      </c>
      <c r="P50" s="24">
        <f t="shared" si="15"/>
        <v>1</v>
      </c>
      <c r="Q50" s="47"/>
      <c r="R50" s="2">
        <f t="shared" si="12"/>
        <v>0.5</v>
      </c>
    </row>
    <row r="51" spans="2:18" ht="16.5" customHeight="1" x14ac:dyDescent="0.2">
      <c r="B51" s="166"/>
      <c r="C51" s="43" t="s">
        <v>93</v>
      </c>
      <c r="D51" s="93" t="s">
        <v>31</v>
      </c>
      <c r="E51" s="26">
        <f t="shared" si="13"/>
        <v>16</v>
      </c>
      <c r="F51" s="26">
        <f t="shared" si="14"/>
        <v>16</v>
      </c>
      <c r="G51" s="44" t="s">
        <v>1</v>
      </c>
      <c r="H51" s="44"/>
      <c r="I51" s="23" t="s">
        <v>1</v>
      </c>
      <c r="J51" s="25"/>
      <c r="K51" s="45"/>
      <c r="L51" s="46">
        <v>0</v>
      </c>
      <c r="M51" s="46">
        <v>0</v>
      </c>
      <c r="N51" s="46">
        <v>0</v>
      </c>
      <c r="O51" s="46">
        <v>2</v>
      </c>
      <c r="P51" s="24">
        <f t="shared" si="15"/>
        <v>1</v>
      </c>
      <c r="Q51" s="47"/>
      <c r="R51" s="2">
        <f t="shared" si="12"/>
        <v>0.5</v>
      </c>
    </row>
    <row r="52" spans="2:18" ht="16.5" customHeight="1" x14ac:dyDescent="0.2">
      <c r="B52" s="166"/>
      <c r="C52" s="43" t="s">
        <v>131</v>
      </c>
      <c r="D52" s="93" t="s">
        <v>31</v>
      </c>
      <c r="E52" s="26">
        <f t="shared" si="13"/>
        <v>64</v>
      </c>
      <c r="F52" s="26">
        <f t="shared" si="14"/>
        <v>64</v>
      </c>
      <c r="G52" s="44" t="s">
        <v>1</v>
      </c>
      <c r="H52" s="44"/>
      <c r="I52" s="23" t="s">
        <v>1</v>
      </c>
      <c r="J52" s="25"/>
      <c r="K52" s="45"/>
      <c r="L52" s="46">
        <v>2</v>
      </c>
      <c r="M52" s="46">
        <v>2</v>
      </c>
      <c r="N52" s="46">
        <v>2</v>
      </c>
      <c r="O52" s="46">
        <v>2</v>
      </c>
      <c r="P52" s="24">
        <f t="shared" si="15"/>
        <v>4</v>
      </c>
      <c r="Q52" s="47"/>
      <c r="R52" s="2">
        <f t="shared" si="12"/>
        <v>2</v>
      </c>
    </row>
    <row r="53" spans="2:18" ht="16.5" customHeight="1" x14ac:dyDescent="0.2">
      <c r="B53" s="166"/>
      <c r="C53" s="43" t="s">
        <v>81</v>
      </c>
      <c r="D53" s="93" t="s">
        <v>31</v>
      </c>
      <c r="E53" s="26">
        <f t="shared" si="13"/>
        <v>32</v>
      </c>
      <c r="F53" s="86">
        <f>E53*$E$3</f>
        <v>96</v>
      </c>
      <c r="G53" s="44"/>
      <c r="H53" s="44" t="s">
        <v>1</v>
      </c>
      <c r="I53" s="23" t="s">
        <v>1</v>
      </c>
      <c r="J53" s="25"/>
      <c r="K53" s="45"/>
      <c r="L53" s="46">
        <v>4</v>
      </c>
      <c r="M53" s="46">
        <v>0</v>
      </c>
      <c r="N53" s="46">
        <v>0</v>
      </c>
      <c r="O53" s="46">
        <v>0</v>
      </c>
      <c r="P53" s="24">
        <f t="shared" si="15"/>
        <v>2</v>
      </c>
      <c r="Q53" s="47"/>
      <c r="R53" s="2">
        <f t="shared" si="12"/>
        <v>1</v>
      </c>
    </row>
    <row r="54" spans="2:18" ht="16.5" customHeight="1" x14ac:dyDescent="0.2">
      <c r="B54" s="166"/>
      <c r="C54" s="43" t="s">
        <v>98</v>
      </c>
      <c r="D54" s="93" t="s">
        <v>31</v>
      </c>
      <c r="E54" s="26">
        <f t="shared" si="13"/>
        <v>32</v>
      </c>
      <c r="F54" s="86">
        <f>E54*$E$3</f>
        <v>96</v>
      </c>
      <c r="G54" s="44"/>
      <c r="H54" s="44" t="s">
        <v>1</v>
      </c>
      <c r="I54" s="23" t="s">
        <v>1</v>
      </c>
      <c r="J54" s="25"/>
      <c r="K54" s="45"/>
      <c r="L54" s="46">
        <v>0</v>
      </c>
      <c r="M54" s="46">
        <v>4</v>
      </c>
      <c r="N54" s="46">
        <v>0</v>
      </c>
      <c r="O54" s="46">
        <v>0</v>
      </c>
      <c r="P54" s="24">
        <f t="shared" si="15"/>
        <v>2</v>
      </c>
      <c r="Q54" s="47"/>
      <c r="R54" s="2">
        <f t="shared" si="12"/>
        <v>1</v>
      </c>
    </row>
    <row r="55" spans="2:18" ht="16.5" customHeight="1" x14ac:dyDescent="0.2">
      <c r="B55" s="166"/>
      <c r="C55" s="43" t="s">
        <v>99</v>
      </c>
      <c r="D55" s="93" t="s">
        <v>31</v>
      </c>
      <c r="E55" s="26">
        <f t="shared" si="13"/>
        <v>32</v>
      </c>
      <c r="F55" s="86">
        <f>E55*$E$3</f>
        <v>96</v>
      </c>
      <c r="G55" s="44"/>
      <c r="H55" s="44" t="s">
        <v>1</v>
      </c>
      <c r="I55" s="23" t="s">
        <v>1</v>
      </c>
      <c r="J55" s="25"/>
      <c r="K55" s="45"/>
      <c r="L55" s="46">
        <v>0</v>
      </c>
      <c r="M55" s="46">
        <v>0</v>
      </c>
      <c r="N55" s="46">
        <v>4</v>
      </c>
      <c r="O55" s="46">
        <v>0</v>
      </c>
      <c r="P55" s="24">
        <f t="shared" si="15"/>
        <v>2</v>
      </c>
      <c r="Q55" s="47"/>
      <c r="R55" s="2">
        <f t="shared" si="12"/>
        <v>1</v>
      </c>
    </row>
    <row r="56" spans="2:18" ht="16.5" customHeight="1" x14ac:dyDescent="0.2">
      <c r="B56" s="166"/>
      <c r="C56" s="43" t="s">
        <v>100</v>
      </c>
      <c r="D56" s="93" t="s">
        <v>31</v>
      </c>
      <c r="E56" s="26">
        <f t="shared" si="13"/>
        <v>32</v>
      </c>
      <c r="F56" s="86">
        <f>E56*$E$3</f>
        <v>96</v>
      </c>
      <c r="G56" s="44"/>
      <c r="H56" s="44" t="s">
        <v>1</v>
      </c>
      <c r="I56" s="23" t="s">
        <v>1</v>
      </c>
      <c r="J56" s="25"/>
      <c r="K56" s="45"/>
      <c r="L56" s="46">
        <v>0</v>
      </c>
      <c r="M56" s="46">
        <v>0</v>
      </c>
      <c r="N56" s="46">
        <v>0</v>
      </c>
      <c r="O56" s="46">
        <v>4</v>
      </c>
      <c r="P56" s="24">
        <f t="shared" si="15"/>
        <v>2</v>
      </c>
      <c r="Q56" s="47"/>
      <c r="R56" s="2">
        <f t="shared" si="12"/>
        <v>1</v>
      </c>
    </row>
    <row r="57" spans="2:18" ht="16.5" customHeight="1" x14ac:dyDescent="0.2">
      <c r="B57" s="166"/>
      <c r="C57" s="43" t="s">
        <v>146</v>
      </c>
      <c r="D57" s="93" t="s">
        <v>31</v>
      </c>
      <c r="E57" s="26">
        <f t="shared" si="13"/>
        <v>32</v>
      </c>
      <c r="F57" s="26">
        <f t="shared" ref="F57:F68" si="16">E57</f>
        <v>32</v>
      </c>
      <c r="G57" s="44"/>
      <c r="H57" s="44" t="s">
        <v>1</v>
      </c>
      <c r="I57" s="23" t="s">
        <v>1</v>
      </c>
      <c r="J57" s="25"/>
      <c r="K57" s="45"/>
      <c r="L57" s="46">
        <v>4</v>
      </c>
      <c r="M57" s="46">
        <v>0</v>
      </c>
      <c r="N57" s="46">
        <v>0</v>
      </c>
      <c r="O57" s="46">
        <v>0</v>
      </c>
      <c r="P57" s="24">
        <f t="shared" si="15"/>
        <v>2</v>
      </c>
      <c r="Q57" s="47"/>
      <c r="R57" s="2">
        <f t="shared" si="12"/>
        <v>1</v>
      </c>
    </row>
    <row r="58" spans="2:18" ht="16.5" customHeight="1" x14ac:dyDescent="0.2">
      <c r="B58" s="166"/>
      <c r="C58" s="43" t="s">
        <v>106</v>
      </c>
      <c r="D58" s="93" t="s">
        <v>31</v>
      </c>
      <c r="E58" s="26">
        <f t="shared" si="13"/>
        <v>32</v>
      </c>
      <c r="F58" s="26">
        <f t="shared" si="16"/>
        <v>32</v>
      </c>
      <c r="G58" s="44"/>
      <c r="H58" s="44" t="s">
        <v>1</v>
      </c>
      <c r="I58" s="23" t="s">
        <v>1</v>
      </c>
      <c r="J58" s="25"/>
      <c r="K58" s="45"/>
      <c r="L58" s="46">
        <v>0</v>
      </c>
      <c r="M58" s="46">
        <v>4</v>
      </c>
      <c r="N58" s="46">
        <v>0</v>
      </c>
      <c r="O58" s="46">
        <v>0</v>
      </c>
      <c r="P58" s="24">
        <f t="shared" si="15"/>
        <v>2</v>
      </c>
      <c r="Q58" s="47"/>
      <c r="R58" s="2">
        <f t="shared" si="12"/>
        <v>1</v>
      </c>
    </row>
    <row r="59" spans="2:18" ht="16.5" customHeight="1" x14ac:dyDescent="0.2">
      <c r="B59" s="166"/>
      <c r="C59" s="43" t="s">
        <v>107</v>
      </c>
      <c r="D59" s="93" t="s">
        <v>31</v>
      </c>
      <c r="E59" s="26">
        <f t="shared" si="13"/>
        <v>32</v>
      </c>
      <c r="F59" s="26">
        <f t="shared" si="16"/>
        <v>32</v>
      </c>
      <c r="G59" s="44"/>
      <c r="H59" s="44" t="s">
        <v>1</v>
      </c>
      <c r="I59" s="23" t="s">
        <v>1</v>
      </c>
      <c r="J59" s="25"/>
      <c r="K59" s="45"/>
      <c r="L59" s="46">
        <v>0</v>
      </c>
      <c r="M59" s="46">
        <v>0</v>
      </c>
      <c r="N59" s="46">
        <v>4</v>
      </c>
      <c r="O59" s="46">
        <v>0</v>
      </c>
      <c r="P59" s="24">
        <f t="shared" si="15"/>
        <v>2</v>
      </c>
      <c r="Q59" s="47"/>
      <c r="R59" s="2">
        <f t="shared" si="12"/>
        <v>1</v>
      </c>
    </row>
    <row r="60" spans="2:18" ht="16.5" customHeight="1" x14ac:dyDescent="0.2">
      <c r="B60" s="166"/>
      <c r="C60" s="43" t="s">
        <v>108</v>
      </c>
      <c r="D60" s="93" t="s">
        <v>31</v>
      </c>
      <c r="E60" s="26">
        <f t="shared" si="13"/>
        <v>32</v>
      </c>
      <c r="F60" s="26">
        <f t="shared" si="16"/>
        <v>32</v>
      </c>
      <c r="G60" s="44"/>
      <c r="H60" s="44" t="s">
        <v>1</v>
      </c>
      <c r="I60" s="23" t="s">
        <v>1</v>
      </c>
      <c r="J60" s="25"/>
      <c r="K60" s="45"/>
      <c r="L60" s="46">
        <v>0</v>
      </c>
      <c r="M60" s="46">
        <v>0</v>
      </c>
      <c r="N60" s="46">
        <v>0</v>
      </c>
      <c r="O60" s="46">
        <v>4</v>
      </c>
      <c r="P60" s="24">
        <f t="shared" si="15"/>
        <v>2</v>
      </c>
      <c r="Q60" s="47"/>
      <c r="R60" s="2">
        <f t="shared" si="12"/>
        <v>1</v>
      </c>
    </row>
    <row r="61" spans="2:18" ht="16.5" customHeight="1" x14ac:dyDescent="0.2">
      <c r="B61" s="166"/>
      <c r="C61" s="22" t="s">
        <v>94</v>
      </c>
      <c r="D61" s="93" t="s">
        <v>31</v>
      </c>
      <c r="E61" s="26">
        <f t="shared" si="13"/>
        <v>16</v>
      </c>
      <c r="F61" s="26">
        <f t="shared" si="16"/>
        <v>16</v>
      </c>
      <c r="G61" s="44"/>
      <c r="H61" s="44" t="s">
        <v>1</v>
      </c>
      <c r="I61" s="23" t="s">
        <v>1</v>
      </c>
      <c r="J61" s="25"/>
      <c r="K61" s="45"/>
      <c r="L61" s="46">
        <v>2</v>
      </c>
      <c r="M61" s="46">
        <v>0</v>
      </c>
      <c r="N61" s="46">
        <v>0</v>
      </c>
      <c r="O61" s="46">
        <v>0</v>
      </c>
      <c r="P61" s="24">
        <f t="shared" si="15"/>
        <v>1</v>
      </c>
      <c r="Q61" s="47"/>
      <c r="R61" s="2">
        <f t="shared" si="12"/>
        <v>0.5</v>
      </c>
    </row>
    <row r="62" spans="2:18" ht="16.5" customHeight="1" x14ac:dyDescent="0.2">
      <c r="B62" s="166"/>
      <c r="C62" s="22" t="s">
        <v>95</v>
      </c>
      <c r="D62" s="93" t="s">
        <v>31</v>
      </c>
      <c r="E62" s="26">
        <f t="shared" si="13"/>
        <v>16</v>
      </c>
      <c r="F62" s="26">
        <f t="shared" si="16"/>
        <v>16</v>
      </c>
      <c r="G62" s="44"/>
      <c r="H62" s="44" t="s">
        <v>1</v>
      </c>
      <c r="I62" s="23" t="s">
        <v>1</v>
      </c>
      <c r="J62" s="25"/>
      <c r="K62" s="45"/>
      <c r="L62" s="46">
        <v>0</v>
      </c>
      <c r="M62" s="46">
        <v>2</v>
      </c>
      <c r="N62" s="46">
        <v>0</v>
      </c>
      <c r="O62" s="46">
        <v>0</v>
      </c>
      <c r="P62" s="24">
        <f t="shared" si="15"/>
        <v>1</v>
      </c>
      <c r="Q62" s="47"/>
      <c r="R62" s="2">
        <f t="shared" si="12"/>
        <v>0.5</v>
      </c>
    </row>
    <row r="63" spans="2:18" ht="16.5" customHeight="1" x14ac:dyDescent="0.2">
      <c r="B63" s="166"/>
      <c r="C63" s="22" t="s">
        <v>96</v>
      </c>
      <c r="D63" s="93" t="s">
        <v>31</v>
      </c>
      <c r="E63" s="26">
        <f t="shared" si="13"/>
        <v>16</v>
      </c>
      <c r="F63" s="26">
        <f t="shared" si="16"/>
        <v>16</v>
      </c>
      <c r="G63" s="44"/>
      <c r="H63" s="44" t="s">
        <v>1</v>
      </c>
      <c r="I63" s="23" t="s">
        <v>1</v>
      </c>
      <c r="J63" s="25"/>
      <c r="K63" s="45"/>
      <c r="L63" s="46">
        <v>0</v>
      </c>
      <c r="M63" s="46">
        <v>0</v>
      </c>
      <c r="N63" s="46">
        <v>2</v>
      </c>
      <c r="O63" s="46">
        <v>0</v>
      </c>
      <c r="P63" s="24">
        <f t="shared" si="15"/>
        <v>1</v>
      </c>
      <c r="Q63" s="47"/>
      <c r="R63" s="2">
        <f t="shared" si="12"/>
        <v>0.5</v>
      </c>
    </row>
    <row r="64" spans="2:18" ht="16.5" customHeight="1" x14ac:dyDescent="0.2">
      <c r="B64" s="166"/>
      <c r="C64" s="22" t="s">
        <v>97</v>
      </c>
      <c r="D64" s="93" t="s">
        <v>31</v>
      </c>
      <c r="E64" s="26">
        <f t="shared" si="13"/>
        <v>16</v>
      </c>
      <c r="F64" s="26">
        <f t="shared" si="16"/>
        <v>16</v>
      </c>
      <c r="G64" s="45"/>
      <c r="H64" s="23" t="s">
        <v>1</v>
      </c>
      <c r="I64" s="23" t="s">
        <v>1</v>
      </c>
      <c r="J64" s="25"/>
      <c r="K64" s="45"/>
      <c r="L64" s="46">
        <v>0</v>
      </c>
      <c r="M64" s="46">
        <v>0</v>
      </c>
      <c r="N64" s="46">
        <v>0</v>
      </c>
      <c r="O64" s="46">
        <v>2</v>
      </c>
      <c r="P64" s="24">
        <f t="shared" si="15"/>
        <v>1</v>
      </c>
      <c r="Q64" s="47"/>
      <c r="R64" s="2">
        <f t="shared" si="12"/>
        <v>0.5</v>
      </c>
    </row>
    <row r="65" spans="1:18" ht="16.5" customHeight="1" x14ac:dyDescent="0.2">
      <c r="B65" s="166"/>
      <c r="C65" s="22" t="s">
        <v>198</v>
      </c>
      <c r="D65" s="93" t="s">
        <v>31</v>
      </c>
      <c r="E65" s="26">
        <f t="shared" si="13"/>
        <v>16</v>
      </c>
      <c r="F65" s="26">
        <f t="shared" si="16"/>
        <v>16</v>
      </c>
      <c r="G65" s="45"/>
      <c r="H65" s="23" t="s">
        <v>1</v>
      </c>
      <c r="I65" s="23" t="s">
        <v>1</v>
      </c>
      <c r="J65" s="25"/>
      <c r="K65" s="45"/>
      <c r="L65" s="46">
        <v>2</v>
      </c>
      <c r="M65" s="46">
        <v>0</v>
      </c>
      <c r="N65" s="46">
        <v>0</v>
      </c>
      <c r="O65" s="46">
        <v>0</v>
      </c>
      <c r="P65" s="24">
        <f t="shared" si="15"/>
        <v>1</v>
      </c>
      <c r="Q65" s="47"/>
      <c r="R65" s="2">
        <f t="shared" si="12"/>
        <v>0.5</v>
      </c>
    </row>
    <row r="66" spans="1:18" ht="16.5" customHeight="1" x14ac:dyDescent="0.2">
      <c r="B66" s="166"/>
      <c r="C66" s="22" t="s">
        <v>200</v>
      </c>
      <c r="D66" s="93" t="s">
        <v>31</v>
      </c>
      <c r="E66" s="26">
        <f t="shared" si="13"/>
        <v>16</v>
      </c>
      <c r="F66" s="26">
        <f t="shared" si="16"/>
        <v>16</v>
      </c>
      <c r="G66" s="45"/>
      <c r="H66" s="23" t="s">
        <v>1</v>
      </c>
      <c r="I66" s="23" t="s">
        <v>1</v>
      </c>
      <c r="J66" s="25"/>
      <c r="K66" s="45"/>
      <c r="L66" s="46">
        <v>0</v>
      </c>
      <c r="M66" s="46">
        <v>2</v>
      </c>
      <c r="N66" s="46">
        <v>0</v>
      </c>
      <c r="O66" s="46">
        <v>0</v>
      </c>
      <c r="P66" s="24">
        <f t="shared" si="15"/>
        <v>1</v>
      </c>
      <c r="Q66" s="47"/>
      <c r="R66" s="2">
        <f>SUM(L66:O66)/4</f>
        <v>0.5</v>
      </c>
    </row>
    <row r="67" spans="1:18" ht="16.5" customHeight="1" x14ac:dyDescent="0.2">
      <c r="B67" s="166"/>
      <c r="C67" s="22" t="s">
        <v>199</v>
      </c>
      <c r="D67" s="93" t="s">
        <v>31</v>
      </c>
      <c r="E67" s="26">
        <f t="shared" si="13"/>
        <v>16</v>
      </c>
      <c r="F67" s="26">
        <f t="shared" si="16"/>
        <v>16</v>
      </c>
      <c r="G67" s="45"/>
      <c r="H67" s="23" t="s">
        <v>1</v>
      </c>
      <c r="I67" s="23" t="s">
        <v>1</v>
      </c>
      <c r="J67" s="25"/>
      <c r="K67" s="45"/>
      <c r="L67" s="46">
        <v>0</v>
      </c>
      <c r="M67" s="46">
        <v>0</v>
      </c>
      <c r="N67" s="46">
        <v>2</v>
      </c>
      <c r="O67" s="46">
        <v>0</v>
      </c>
      <c r="P67" s="24">
        <f t="shared" si="15"/>
        <v>1</v>
      </c>
      <c r="Q67" s="47"/>
      <c r="R67" s="2">
        <f t="shared" si="12"/>
        <v>0.5</v>
      </c>
    </row>
    <row r="68" spans="1:18" ht="16.5" customHeight="1" thickBot="1" x14ac:dyDescent="0.25">
      <c r="B68" s="166"/>
      <c r="C68" s="22" t="s">
        <v>201</v>
      </c>
      <c r="D68" s="93" t="s">
        <v>31</v>
      </c>
      <c r="E68" s="26">
        <f t="shared" si="13"/>
        <v>16</v>
      </c>
      <c r="F68" s="26">
        <f t="shared" si="16"/>
        <v>16</v>
      </c>
      <c r="G68" s="88"/>
      <c r="H68" s="23" t="s">
        <v>1</v>
      </c>
      <c r="I68" s="23" t="s">
        <v>1</v>
      </c>
      <c r="J68" s="89"/>
      <c r="K68" s="88"/>
      <c r="L68" s="90">
        <v>0</v>
      </c>
      <c r="M68" s="90">
        <v>0</v>
      </c>
      <c r="N68" s="90">
        <v>0</v>
      </c>
      <c r="O68" s="90">
        <v>2</v>
      </c>
      <c r="P68" s="24">
        <f t="shared" si="15"/>
        <v>1</v>
      </c>
      <c r="Q68" s="47"/>
      <c r="R68" s="2">
        <f t="shared" si="12"/>
        <v>0.5</v>
      </c>
    </row>
    <row r="69" spans="1:18" ht="16.5" customHeight="1" thickBot="1" x14ac:dyDescent="0.25">
      <c r="B69" s="167"/>
      <c r="C69" s="17" t="s">
        <v>11</v>
      </c>
      <c r="D69" s="4"/>
      <c r="E69" s="11">
        <f>SUM(E40:E68)</f>
        <v>640</v>
      </c>
      <c r="F69" s="11">
        <f>SUM(F40:F68)</f>
        <v>896</v>
      </c>
      <c r="G69" s="97">
        <f>SUMIF(D40:D68,"必須",F40:F68)</f>
        <v>896</v>
      </c>
      <c r="H69" s="98">
        <f>SUMIF(D40:D68,"選必",F40:F68)</f>
        <v>0</v>
      </c>
      <c r="I69" s="99">
        <f>SUMIF(D40:D68,"選択",F40:F68)</f>
        <v>0</v>
      </c>
      <c r="J69" s="12"/>
      <c r="K69" s="12"/>
      <c r="L69" s="11">
        <f>SUM(L40:L68)</f>
        <v>20</v>
      </c>
      <c r="M69" s="11">
        <f>SUM(M40:M68)</f>
        <v>20</v>
      </c>
      <c r="N69" s="11">
        <f>SUM(N40:N68)</f>
        <v>20</v>
      </c>
      <c r="O69" s="11">
        <f>SUM(O40:O68)</f>
        <v>20</v>
      </c>
      <c r="P69" s="11">
        <f>SUM(P40:P68)</f>
        <v>40</v>
      </c>
      <c r="Q69" s="47"/>
      <c r="R69" s="2">
        <f t="shared" si="12"/>
        <v>20</v>
      </c>
    </row>
    <row r="70" spans="1:18" ht="16.5" customHeight="1" thickBot="1" x14ac:dyDescent="0.25">
      <c r="B70" s="55"/>
      <c r="C70" s="48"/>
      <c r="D70" s="13"/>
      <c r="E70" s="13"/>
      <c r="F70" s="13"/>
      <c r="G70" s="47"/>
      <c r="H70" s="47"/>
      <c r="I70" s="47"/>
      <c r="J70" s="47"/>
      <c r="K70" s="47"/>
      <c r="L70" s="13"/>
      <c r="M70" s="13"/>
      <c r="N70" s="13"/>
      <c r="O70" s="13"/>
      <c r="P70" s="13"/>
      <c r="Q70" s="47"/>
    </row>
    <row r="71" spans="1:18" ht="16.5" customHeight="1" thickBot="1" x14ac:dyDescent="0.25">
      <c r="C71" s="35"/>
      <c r="D71" s="34"/>
      <c r="E71" s="34"/>
      <c r="F71" s="34"/>
      <c r="G71" s="34"/>
      <c r="H71" s="4" t="s">
        <v>12</v>
      </c>
      <c r="I71" s="148" t="s">
        <v>8</v>
      </c>
      <c r="J71" s="149"/>
      <c r="K71" s="150" t="s">
        <v>57</v>
      </c>
      <c r="L71" s="151"/>
      <c r="M71" s="85" t="s">
        <v>58</v>
      </c>
      <c r="N71" s="72"/>
      <c r="O71" s="73"/>
      <c r="P71" s="74"/>
      <c r="Q71" s="36"/>
    </row>
    <row r="72" spans="1:18" ht="16.5" customHeight="1" x14ac:dyDescent="0.2">
      <c r="B72" s="6"/>
      <c r="C72" s="35"/>
      <c r="D72" s="14"/>
      <c r="E72" s="18"/>
      <c r="F72" s="18"/>
      <c r="G72" s="34"/>
      <c r="H72" s="7" t="s">
        <v>13</v>
      </c>
      <c r="I72" s="37">
        <f>SUMIF(G8:G38,"○",F8:F38)</f>
        <v>256</v>
      </c>
      <c r="J72" s="38">
        <f>I72/M72</f>
        <v>0.2857142857142857</v>
      </c>
      <c r="K72" s="63">
        <f>SUMIF(H8:H38,"○",F8:F38)</f>
        <v>640</v>
      </c>
      <c r="L72" s="64">
        <f>K72/M72</f>
        <v>0.7142857142857143</v>
      </c>
      <c r="M72" s="71">
        <f>F39</f>
        <v>896</v>
      </c>
      <c r="N72" s="75"/>
      <c r="O72" s="76"/>
      <c r="P72" s="77"/>
      <c r="Q72" s="36"/>
    </row>
    <row r="73" spans="1:18" ht="16.5" customHeight="1" thickBot="1" x14ac:dyDescent="0.25">
      <c r="C73" s="35"/>
      <c r="D73" s="14"/>
      <c r="E73" s="18"/>
      <c r="F73" s="18"/>
      <c r="G73" s="34"/>
      <c r="H73" s="50" t="s">
        <v>14</v>
      </c>
      <c r="I73" s="51">
        <f>SUMIF(G40:G68,"○",F40:F68)</f>
        <v>256</v>
      </c>
      <c r="J73" s="49">
        <f>I73/M73</f>
        <v>0.2857142857142857</v>
      </c>
      <c r="K73" s="78">
        <f>SUMIF(H40:H68,"○",F40:F68)</f>
        <v>640</v>
      </c>
      <c r="L73" s="79">
        <f>K73/M73</f>
        <v>0.7142857142857143</v>
      </c>
      <c r="M73" s="51">
        <f>F69</f>
        <v>896</v>
      </c>
      <c r="N73" s="75"/>
      <c r="O73" s="76"/>
      <c r="P73" s="77"/>
      <c r="Q73" s="36"/>
    </row>
    <row r="74" spans="1:18" ht="16.5" customHeight="1" thickBot="1" x14ac:dyDescent="0.25">
      <c r="C74" s="35"/>
      <c r="D74" s="14"/>
      <c r="E74" s="18"/>
      <c r="F74" s="18"/>
      <c r="G74" s="34"/>
      <c r="H74" s="4" t="s">
        <v>11</v>
      </c>
      <c r="I74" s="80">
        <f>SUM(I72:I73)</f>
        <v>512</v>
      </c>
      <c r="J74" s="81">
        <f>I74/M74</f>
        <v>0.2857142857142857</v>
      </c>
      <c r="K74" s="82">
        <f>SUM(K72:K73)</f>
        <v>1280</v>
      </c>
      <c r="L74" s="83">
        <f>K74/M74</f>
        <v>0.7142857142857143</v>
      </c>
      <c r="M74" s="84">
        <f>SUM(M72:M73)</f>
        <v>1792</v>
      </c>
      <c r="N74" s="75"/>
      <c r="O74" s="76"/>
      <c r="P74" s="77"/>
      <c r="Q74" s="36"/>
    </row>
    <row r="75" spans="1:18" ht="16.5" customHeight="1" x14ac:dyDescent="0.2">
      <c r="Q75" s="36"/>
    </row>
    <row r="76" spans="1:18" ht="21" x14ac:dyDescent="0.2">
      <c r="A76" s="1"/>
      <c r="B76" s="1" t="s">
        <v>239</v>
      </c>
      <c r="P76" s="36"/>
      <c r="Q76" s="2"/>
    </row>
    <row r="77" spans="1:18" ht="13.5" thickBot="1" x14ac:dyDescent="0.25">
      <c r="B77" s="3"/>
      <c r="C77" s="1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57"/>
    </row>
    <row r="78" spans="1:18" ht="18" customHeight="1" thickBot="1" x14ac:dyDescent="0.25">
      <c r="B78" s="156" t="s">
        <v>2</v>
      </c>
      <c r="C78" s="170" t="s">
        <v>3</v>
      </c>
      <c r="D78" s="156" t="s">
        <v>4</v>
      </c>
      <c r="E78" s="172" t="s">
        <v>109</v>
      </c>
      <c r="F78" s="172" t="s">
        <v>110</v>
      </c>
      <c r="G78" s="162" t="s">
        <v>5</v>
      </c>
      <c r="H78" s="163"/>
      <c r="I78" s="162" t="s">
        <v>6</v>
      </c>
      <c r="J78" s="163"/>
      <c r="K78" s="158" t="s">
        <v>26</v>
      </c>
      <c r="L78" s="162" t="s">
        <v>7</v>
      </c>
      <c r="M78" s="164"/>
      <c r="N78" s="164"/>
      <c r="O78" s="163"/>
      <c r="P78" s="156" t="s">
        <v>39</v>
      </c>
      <c r="Q78" s="58"/>
    </row>
    <row r="79" spans="1:18" ht="18" customHeight="1" thickBot="1" x14ac:dyDescent="0.25">
      <c r="B79" s="157"/>
      <c r="C79" s="171"/>
      <c r="D79" s="157"/>
      <c r="E79" s="173"/>
      <c r="F79" s="173"/>
      <c r="G79" s="91" t="s">
        <v>8</v>
      </c>
      <c r="H79" s="91" t="s">
        <v>9</v>
      </c>
      <c r="I79" s="60" t="s">
        <v>32</v>
      </c>
      <c r="J79" s="60" t="s">
        <v>33</v>
      </c>
      <c r="K79" s="159"/>
      <c r="L79" s="10" t="s">
        <v>22</v>
      </c>
      <c r="M79" s="10" t="s">
        <v>23</v>
      </c>
      <c r="N79" s="10" t="s">
        <v>24</v>
      </c>
      <c r="O79" s="10" t="s">
        <v>25</v>
      </c>
      <c r="P79" s="157"/>
      <c r="Q79" s="59"/>
    </row>
    <row r="80" spans="1:18" ht="16.5" customHeight="1" x14ac:dyDescent="0.2">
      <c r="B80" s="166" t="s">
        <v>251</v>
      </c>
      <c r="C80" s="19" t="s">
        <v>60</v>
      </c>
      <c r="D80" s="92" t="s">
        <v>59</v>
      </c>
      <c r="E80" s="21">
        <f>SUM(L80:O80)*$E$1</f>
        <v>16</v>
      </c>
      <c r="F80" s="21">
        <f>E80</f>
        <v>16</v>
      </c>
      <c r="G80" s="20" t="s">
        <v>1</v>
      </c>
      <c r="H80" s="20"/>
      <c r="I80" s="20" t="s">
        <v>1</v>
      </c>
      <c r="J80" s="20"/>
      <c r="K80" s="20"/>
      <c r="L80" s="21">
        <v>2</v>
      </c>
      <c r="M80" s="21">
        <v>0</v>
      </c>
      <c r="N80" s="21">
        <v>0</v>
      </c>
      <c r="O80" s="21">
        <v>0</v>
      </c>
      <c r="P80" s="21">
        <f>E80/$E$2</f>
        <v>1</v>
      </c>
      <c r="Q80" s="47"/>
      <c r="R80" s="2">
        <f t="shared" ref="R80:R111" si="17">SUM(L80:O80)/4</f>
        <v>0.5</v>
      </c>
    </row>
    <row r="81" spans="2:18" ht="16.5" customHeight="1" x14ac:dyDescent="0.2">
      <c r="B81" s="166"/>
      <c r="C81" s="43" t="s">
        <v>61</v>
      </c>
      <c r="D81" s="93" t="s">
        <v>59</v>
      </c>
      <c r="E81" s="24">
        <f>SUM(L81:O81)*$E$1</f>
        <v>16</v>
      </c>
      <c r="F81" s="24">
        <f t="shared" ref="F81:F98" si="18">E81</f>
        <v>16</v>
      </c>
      <c r="G81" s="44" t="s">
        <v>1</v>
      </c>
      <c r="H81" s="44"/>
      <c r="I81" s="23" t="s">
        <v>1</v>
      </c>
      <c r="J81" s="44"/>
      <c r="K81" s="44"/>
      <c r="L81" s="61">
        <v>0</v>
      </c>
      <c r="M81" s="61">
        <v>2</v>
      </c>
      <c r="N81" s="61">
        <v>0</v>
      </c>
      <c r="O81" s="61">
        <v>0</v>
      </c>
      <c r="P81" s="24">
        <f t="shared" ref="P81:P110" si="19">E81/$E$2</f>
        <v>1</v>
      </c>
      <c r="Q81" s="47"/>
      <c r="R81" s="2">
        <f t="shared" si="17"/>
        <v>0.5</v>
      </c>
    </row>
    <row r="82" spans="2:18" ht="16.5" customHeight="1" x14ac:dyDescent="0.2">
      <c r="B82" s="166"/>
      <c r="C82" s="43" t="s">
        <v>62</v>
      </c>
      <c r="D82" s="93" t="s">
        <v>59</v>
      </c>
      <c r="E82" s="24">
        <f t="shared" ref="E82:E110" si="20">SUM(L82:O82)*$E$1</f>
        <v>16</v>
      </c>
      <c r="F82" s="24">
        <f t="shared" si="18"/>
        <v>16</v>
      </c>
      <c r="G82" s="44" t="s">
        <v>1</v>
      </c>
      <c r="H82" s="44"/>
      <c r="I82" s="23" t="s">
        <v>1</v>
      </c>
      <c r="J82" s="44"/>
      <c r="K82" s="44"/>
      <c r="L82" s="61">
        <v>0</v>
      </c>
      <c r="M82" s="61">
        <v>0</v>
      </c>
      <c r="N82" s="61">
        <v>2</v>
      </c>
      <c r="O82" s="61">
        <v>0</v>
      </c>
      <c r="P82" s="24">
        <f t="shared" si="19"/>
        <v>1</v>
      </c>
      <c r="Q82" s="47"/>
      <c r="R82" s="2">
        <f t="shared" si="17"/>
        <v>0.5</v>
      </c>
    </row>
    <row r="83" spans="2:18" ht="16.5" customHeight="1" x14ac:dyDescent="0.2">
      <c r="B83" s="166"/>
      <c r="C83" s="43" t="s">
        <v>63</v>
      </c>
      <c r="D83" s="93" t="s">
        <v>59</v>
      </c>
      <c r="E83" s="24">
        <f t="shared" si="20"/>
        <v>16</v>
      </c>
      <c r="F83" s="24">
        <f t="shared" si="18"/>
        <v>16</v>
      </c>
      <c r="G83" s="44" t="s">
        <v>1</v>
      </c>
      <c r="H83" s="44"/>
      <c r="I83" s="23" t="s">
        <v>1</v>
      </c>
      <c r="J83" s="44"/>
      <c r="K83" s="44"/>
      <c r="L83" s="61">
        <v>0</v>
      </c>
      <c r="M83" s="61">
        <v>0</v>
      </c>
      <c r="N83" s="61">
        <v>0</v>
      </c>
      <c r="O83" s="61">
        <v>2</v>
      </c>
      <c r="P83" s="24">
        <f t="shared" si="19"/>
        <v>1</v>
      </c>
      <c r="Q83" s="47"/>
      <c r="R83" s="2">
        <f t="shared" si="17"/>
        <v>0.5</v>
      </c>
    </row>
    <row r="84" spans="2:18" ht="16.5" customHeight="1" x14ac:dyDescent="0.2">
      <c r="B84" s="166"/>
      <c r="C84" s="43" t="s">
        <v>64</v>
      </c>
      <c r="D84" s="93" t="s">
        <v>59</v>
      </c>
      <c r="E84" s="24">
        <f t="shared" si="20"/>
        <v>16</v>
      </c>
      <c r="F84" s="24">
        <f t="shared" si="18"/>
        <v>16</v>
      </c>
      <c r="G84" s="44" t="s">
        <v>1</v>
      </c>
      <c r="H84" s="44"/>
      <c r="I84" s="23" t="s">
        <v>1</v>
      </c>
      <c r="J84" s="44"/>
      <c r="K84" s="44"/>
      <c r="L84" s="61">
        <v>2</v>
      </c>
      <c r="M84" s="61">
        <v>0</v>
      </c>
      <c r="N84" s="61">
        <v>0</v>
      </c>
      <c r="O84" s="61">
        <v>0</v>
      </c>
      <c r="P84" s="24">
        <f t="shared" si="19"/>
        <v>1</v>
      </c>
      <c r="Q84" s="47"/>
      <c r="R84" s="2">
        <f t="shared" si="17"/>
        <v>0.5</v>
      </c>
    </row>
    <row r="85" spans="2:18" ht="16.5" customHeight="1" x14ac:dyDescent="0.2">
      <c r="B85" s="166"/>
      <c r="C85" s="43" t="s">
        <v>65</v>
      </c>
      <c r="D85" s="93" t="s">
        <v>59</v>
      </c>
      <c r="E85" s="24">
        <f t="shared" si="20"/>
        <v>16</v>
      </c>
      <c r="F85" s="24">
        <f t="shared" si="18"/>
        <v>16</v>
      </c>
      <c r="G85" s="44" t="s">
        <v>1</v>
      </c>
      <c r="H85" s="23"/>
      <c r="I85" s="23" t="s">
        <v>1</v>
      </c>
      <c r="J85" s="44"/>
      <c r="K85" s="44"/>
      <c r="L85" s="61">
        <v>0</v>
      </c>
      <c r="M85" s="61">
        <v>2</v>
      </c>
      <c r="N85" s="61">
        <v>0</v>
      </c>
      <c r="O85" s="61">
        <v>0</v>
      </c>
      <c r="P85" s="24">
        <f t="shared" si="19"/>
        <v>1</v>
      </c>
      <c r="Q85" s="47"/>
      <c r="R85" s="2">
        <f t="shared" si="17"/>
        <v>0.5</v>
      </c>
    </row>
    <row r="86" spans="2:18" ht="16.5" customHeight="1" x14ac:dyDescent="0.2">
      <c r="B86" s="166"/>
      <c r="C86" s="43" t="s">
        <v>66</v>
      </c>
      <c r="D86" s="93" t="s">
        <v>59</v>
      </c>
      <c r="E86" s="24">
        <f t="shared" si="20"/>
        <v>16</v>
      </c>
      <c r="F86" s="24">
        <f t="shared" si="18"/>
        <v>16</v>
      </c>
      <c r="G86" s="44" t="s">
        <v>1</v>
      </c>
      <c r="H86" s="23"/>
      <c r="I86" s="23" t="s">
        <v>1</v>
      </c>
      <c r="J86" s="44"/>
      <c r="K86" s="44"/>
      <c r="L86" s="61">
        <v>0</v>
      </c>
      <c r="M86" s="61">
        <v>0</v>
      </c>
      <c r="N86" s="61">
        <v>2</v>
      </c>
      <c r="O86" s="61">
        <v>0</v>
      </c>
      <c r="P86" s="24">
        <f t="shared" si="19"/>
        <v>1</v>
      </c>
      <c r="Q86" s="47"/>
      <c r="R86" s="2">
        <f t="shared" si="17"/>
        <v>0.5</v>
      </c>
    </row>
    <row r="87" spans="2:18" ht="16.5" customHeight="1" x14ac:dyDescent="0.2">
      <c r="B87" s="166"/>
      <c r="C87" s="43" t="s">
        <v>67</v>
      </c>
      <c r="D87" s="93" t="s">
        <v>59</v>
      </c>
      <c r="E87" s="24">
        <f t="shared" si="20"/>
        <v>16</v>
      </c>
      <c r="F87" s="24">
        <f t="shared" si="18"/>
        <v>16</v>
      </c>
      <c r="G87" s="44" t="s">
        <v>1</v>
      </c>
      <c r="H87" s="23"/>
      <c r="I87" s="23" t="s">
        <v>1</v>
      </c>
      <c r="J87" s="44"/>
      <c r="K87" s="44"/>
      <c r="L87" s="61">
        <v>0</v>
      </c>
      <c r="M87" s="61">
        <v>0</v>
      </c>
      <c r="N87" s="61">
        <v>0</v>
      </c>
      <c r="O87" s="61">
        <v>2</v>
      </c>
      <c r="P87" s="24">
        <f t="shared" si="19"/>
        <v>1</v>
      </c>
      <c r="Q87" s="47"/>
      <c r="R87" s="2">
        <f t="shared" si="17"/>
        <v>0.5</v>
      </c>
    </row>
    <row r="88" spans="2:18" ht="16.5" customHeight="1" x14ac:dyDescent="0.2">
      <c r="B88" s="166"/>
      <c r="C88" s="43" t="s">
        <v>68</v>
      </c>
      <c r="D88" s="93" t="s">
        <v>59</v>
      </c>
      <c r="E88" s="24">
        <f t="shared" si="20"/>
        <v>16</v>
      </c>
      <c r="F88" s="24">
        <f t="shared" si="18"/>
        <v>16</v>
      </c>
      <c r="G88" s="44" t="s">
        <v>1</v>
      </c>
      <c r="H88" s="23"/>
      <c r="I88" s="23" t="s">
        <v>1</v>
      </c>
      <c r="J88" s="44"/>
      <c r="K88" s="44"/>
      <c r="L88" s="61">
        <v>2</v>
      </c>
      <c r="M88" s="61">
        <v>0</v>
      </c>
      <c r="N88" s="61">
        <v>0</v>
      </c>
      <c r="O88" s="61">
        <v>0</v>
      </c>
      <c r="P88" s="24">
        <f t="shared" si="19"/>
        <v>1</v>
      </c>
      <c r="Q88" s="47"/>
      <c r="R88" s="2">
        <f t="shared" si="17"/>
        <v>0.5</v>
      </c>
    </row>
    <row r="89" spans="2:18" ht="16.5" customHeight="1" x14ac:dyDescent="0.2">
      <c r="B89" s="166"/>
      <c r="C89" s="43" t="s">
        <v>69</v>
      </c>
      <c r="D89" s="93" t="s">
        <v>59</v>
      </c>
      <c r="E89" s="24">
        <f t="shared" si="20"/>
        <v>16</v>
      </c>
      <c r="F89" s="24">
        <f t="shared" si="18"/>
        <v>16</v>
      </c>
      <c r="G89" s="44" t="s">
        <v>1</v>
      </c>
      <c r="H89" s="23"/>
      <c r="I89" s="23" t="s">
        <v>1</v>
      </c>
      <c r="J89" s="44"/>
      <c r="K89" s="44"/>
      <c r="L89" s="61">
        <v>0</v>
      </c>
      <c r="M89" s="61">
        <v>2</v>
      </c>
      <c r="N89" s="61">
        <v>0</v>
      </c>
      <c r="O89" s="61">
        <v>0</v>
      </c>
      <c r="P89" s="24">
        <f t="shared" si="19"/>
        <v>1</v>
      </c>
      <c r="Q89" s="47"/>
      <c r="R89" s="2">
        <f t="shared" si="17"/>
        <v>0.5</v>
      </c>
    </row>
    <row r="90" spans="2:18" ht="16.5" customHeight="1" x14ac:dyDescent="0.2">
      <c r="B90" s="166"/>
      <c r="C90" s="43" t="s">
        <v>70</v>
      </c>
      <c r="D90" s="93" t="s">
        <v>59</v>
      </c>
      <c r="E90" s="24">
        <f t="shared" si="20"/>
        <v>16</v>
      </c>
      <c r="F90" s="24">
        <f t="shared" si="18"/>
        <v>16</v>
      </c>
      <c r="G90" s="44" t="s">
        <v>1</v>
      </c>
      <c r="H90" s="23"/>
      <c r="I90" s="23" t="s">
        <v>1</v>
      </c>
      <c r="J90" s="44"/>
      <c r="K90" s="44"/>
      <c r="L90" s="61">
        <v>0</v>
      </c>
      <c r="M90" s="61">
        <v>0</v>
      </c>
      <c r="N90" s="61">
        <v>2</v>
      </c>
      <c r="O90" s="61">
        <v>0</v>
      </c>
      <c r="P90" s="24">
        <f t="shared" si="19"/>
        <v>1</v>
      </c>
      <c r="Q90" s="47"/>
      <c r="R90" s="2">
        <f t="shared" si="17"/>
        <v>0.5</v>
      </c>
    </row>
    <row r="91" spans="2:18" ht="16.5" customHeight="1" x14ac:dyDescent="0.2">
      <c r="B91" s="166"/>
      <c r="C91" s="43" t="s">
        <v>71</v>
      </c>
      <c r="D91" s="93" t="s">
        <v>59</v>
      </c>
      <c r="E91" s="24">
        <f t="shared" si="20"/>
        <v>16</v>
      </c>
      <c r="F91" s="24">
        <f t="shared" si="18"/>
        <v>16</v>
      </c>
      <c r="G91" s="44" t="s">
        <v>1</v>
      </c>
      <c r="H91" s="23"/>
      <c r="I91" s="23" t="s">
        <v>1</v>
      </c>
      <c r="J91" s="44"/>
      <c r="K91" s="44"/>
      <c r="L91" s="61">
        <v>0</v>
      </c>
      <c r="M91" s="61">
        <v>0</v>
      </c>
      <c r="N91" s="61">
        <v>0</v>
      </c>
      <c r="O91" s="61">
        <v>2</v>
      </c>
      <c r="P91" s="24">
        <f t="shared" si="19"/>
        <v>1</v>
      </c>
      <c r="Q91" s="47"/>
      <c r="R91" s="2">
        <f t="shared" si="17"/>
        <v>0.5</v>
      </c>
    </row>
    <row r="92" spans="2:18" ht="16.5" customHeight="1" x14ac:dyDescent="0.2">
      <c r="B92" s="166"/>
      <c r="C92" s="43" t="s">
        <v>77</v>
      </c>
      <c r="D92" s="93" t="s">
        <v>59</v>
      </c>
      <c r="E92" s="24">
        <f t="shared" si="20"/>
        <v>16</v>
      </c>
      <c r="F92" s="24">
        <f t="shared" si="18"/>
        <v>16</v>
      </c>
      <c r="G92" s="44" t="s">
        <v>1</v>
      </c>
      <c r="H92" s="23"/>
      <c r="I92" s="23" t="s">
        <v>1</v>
      </c>
      <c r="J92" s="44"/>
      <c r="K92" s="44"/>
      <c r="L92" s="61">
        <v>2</v>
      </c>
      <c r="M92" s="61">
        <v>0</v>
      </c>
      <c r="N92" s="61">
        <v>0</v>
      </c>
      <c r="O92" s="61">
        <v>0</v>
      </c>
      <c r="P92" s="24">
        <f t="shared" si="19"/>
        <v>1</v>
      </c>
      <c r="Q92" s="47"/>
      <c r="R92" s="2">
        <f t="shared" si="17"/>
        <v>0.5</v>
      </c>
    </row>
    <row r="93" spans="2:18" ht="16.5" customHeight="1" x14ac:dyDescent="0.2">
      <c r="B93" s="166"/>
      <c r="C93" s="43" t="s">
        <v>78</v>
      </c>
      <c r="D93" s="93" t="s">
        <v>59</v>
      </c>
      <c r="E93" s="24">
        <f t="shared" si="20"/>
        <v>16</v>
      </c>
      <c r="F93" s="24">
        <f t="shared" si="18"/>
        <v>16</v>
      </c>
      <c r="G93" s="44" t="s">
        <v>1</v>
      </c>
      <c r="H93" s="23"/>
      <c r="I93" s="23" t="s">
        <v>1</v>
      </c>
      <c r="J93" s="44"/>
      <c r="K93" s="44"/>
      <c r="L93" s="61">
        <v>0</v>
      </c>
      <c r="M93" s="61">
        <v>2</v>
      </c>
      <c r="N93" s="61">
        <v>0</v>
      </c>
      <c r="O93" s="61">
        <v>0</v>
      </c>
      <c r="P93" s="24">
        <f t="shared" si="19"/>
        <v>1</v>
      </c>
      <c r="Q93" s="47"/>
      <c r="R93" s="2">
        <f t="shared" si="17"/>
        <v>0.5</v>
      </c>
    </row>
    <row r="94" spans="2:18" ht="16.5" customHeight="1" x14ac:dyDescent="0.2">
      <c r="B94" s="166"/>
      <c r="C94" s="43" t="s">
        <v>79</v>
      </c>
      <c r="D94" s="93" t="s">
        <v>59</v>
      </c>
      <c r="E94" s="24">
        <f t="shared" si="20"/>
        <v>16</v>
      </c>
      <c r="F94" s="24">
        <f t="shared" si="18"/>
        <v>16</v>
      </c>
      <c r="G94" s="44" t="s">
        <v>1</v>
      </c>
      <c r="H94" s="23"/>
      <c r="I94" s="23" t="s">
        <v>1</v>
      </c>
      <c r="J94" s="44"/>
      <c r="K94" s="44"/>
      <c r="L94" s="61">
        <v>0</v>
      </c>
      <c r="M94" s="61">
        <v>0</v>
      </c>
      <c r="N94" s="61">
        <v>2</v>
      </c>
      <c r="O94" s="61">
        <v>0</v>
      </c>
      <c r="P94" s="24">
        <f t="shared" si="19"/>
        <v>1</v>
      </c>
      <c r="Q94" s="47"/>
      <c r="R94" s="2">
        <f t="shared" si="17"/>
        <v>0.5</v>
      </c>
    </row>
    <row r="95" spans="2:18" ht="16.5" customHeight="1" x14ac:dyDescent="0.2">
      <c r="B95" s="166"/>
      <c r="C95" s="43" t="s">
        <v>80</v>
      </c>
      <c r="D95" s="93" t="s">
        <v>59</v>
      </c>
      <c r="E95" s="24">
        <f t="shared" si="20"/>
        <v>16</v>
      </c>
      <c r="F95" s="24">
        <f t="shared" si="18"/>
        <v>16</v>
      </c>
      <c r="G95" s="44" t="s">
        <v>1</v>
      </c>
      <c r="H95" s="23"/>
      <c r="I95" s="23" t="s">
        <v>1</v>
      </c>
      <c r="J95" s="44"/>
      <c r="K95" s="44"/>
      <c r="L95" s="61">
        <v>0</v>
      </c>
      <c r="M95" s="61">
        <v>0</v>
      </c>
      <c r="N95" s="61">
        <v>0</v>
      </c>
      <c r="O95" s="61">
        <v>2</v>
      </c>
      <c r="P95" s="24">
        <f t="shared" si="19"/>
        <v>1</v>
      </c>
      <c r="Q95" s="47"/>
      <c r="R95" s="2">
        <f t="shared" si="17"/>
        <v>0.5</v>
      </c>
    </row>
    <row r="96" spans="2:18" ht="16.5" customHeight="1" x14ac:dyDescent="0.2">
      <c r="B96" s="166"/>
      <c r="C96" s="22" t="s">
        <v>172</v>
      </c>
      <c r="D96" s="93" t="s">
        <v>59</v>
      </c>
      <c r="E96" s="24">
        <f t="shared" si="20"/>
        <v>32</v>
      </c>
      <c r="F96" s="24">
        <f t="shared" si="18"/>
        <v>32</v>
      </c>
      <c r="G96" s="23"/>
      <c r="H96" s="23" t="s">
        <v>1</v>
      </c>
      <c r="I96" s="23" t="s">
        <v>1</v>
      </c>
      <c r="J96" s="23"/>
      <c r="K96" s="23"/>
      <c r="L96" s="24">
        <v>4</v>
      </c>
      <c r="M96" s="24">
        <v>0</v>
      </c>
      <c r="N96" s="24">
        <v>0</v>
      </c>
      <c r="O96" s="24">
        <v>0</v>
      </c>
      <c r="P96" s="24">
        <f t="shared" si="19"/>
        <v>2</v>
      </c>
      <c r="Q96" s="47"/>
      <c r="R96" s="2">
        <f t="shared" si="17"/>
        <v>1</v>
      </c>
    </row>
    <row r="97" spans="2:18" ht="16.5" customHeight="1" x14ac:dyDescent="0.2">
      <c r="B97" s="166"/>
      <c r="C97" s="22" t="s">
        <v>202</v>
      </c>
      <c r="D97" s="93" t="s">
        <v>59</v>
      </c>
      <c r="E97" s="24">
        <f t="shared" si="20"/>
        <v>32</v>
      </c>
      <c r="F97" s="24">
        <f t="shared" si="18"/>
        <v>32</v>
      </c>
      <c r="G97" s="23"/>
      <c r="H97" s="23" t="s">
        <v>1</v>
      </c>
      <c r="I97" s="23" t="s">
        <v>1</v>
      </c>
      <c r="J97" s="23"/>
      <c r="K97" s="23"/>
      <c r="L97" s="24">
        <v>2</v>
      </c>
      <c r="M97" s="24">
        <v>2</v>
      </c>
      <c r="N97" s="24">
        <v>0</v>
      </c>
      <c r="O97" s="24">
        <v>0</v>
      </c>
      <c r="P97" s="24">
        <f t="shared" si="19"/>
        <v>2</v>
      </c>
      <c r="Q97" s="47"/>
      <c r="R97" s="2">
        <f t="shared" si="17"/>
        <v>1</v>
      </c>
    </row>
    <row r="98" spans="2:18" ht="16.5" customHeight="1" x14ac:dyDescent="0.2">
      <c r="B98" s="166"/>
      <c r="C98" s="22" t="s">
        <v>76</v>
      </c>
      <c r="D98" s="93" t="s">
        <v>59</v>
      </c>
      <c r="E98" s="24">
        <f t="shared" si="20"/>
        <v>16</v>
      </c>
      <c r="F98" s="24">
        <f t="shared" si="18"/>
        <v>16</v>
      </c>
      <c r="G98" s="23"/>
      <c r="H98" s="23" t="s">
        <v>1</v>
      </c>
      <c r="I98" s="23" t="s">
        <v>1</v>
      </c>
      <c r="J98" s="23"/>
      <c r="K98" s="23"/>
      <c r="L98" s="24">
        <v>0</v>
      </c>
      <c r="M98" s="24">
        <v>2</v>
      </c>
      <c r="N98" s="24">
        <v>0</v>
      </c>
      <c r="O98" s="24">
        <v>0</v>
      </c>
      <c r="P98" s="24">
        <f t="shared" si="19"/>
        <v>1</v>
      </c>
      <c r="Q98" s="47"/>
      <c r="R98" s="2">
        <f t="shared" si="17"/>
        <v>0.5</v>
      </c>
    </row>
    <row r="99" spans="2:18" ht="16.5" customHeight="1" x14ac:dyDescent="0.2">
      <c r="B99" s="166"/>
      <c r="C99" s="22" t="s">
        <v>194</v>
      </c>
      <c r="D99" s="93" t="s">
        <v>59</v>
      </c>
      <c r="E99" s="24">
        <f t="shared" ref="E99:E100" si="21">SUM(L99:O99)*$E$1</f>
        <v>16</v>
      </c>
      <c r="F99" s="24">
        <f t="shared" ref="F99" si="22">E99</f>
        <v>16</v>
      </c>
      <c r="G99" s="23"/>
      <c r="H99" s="23" t="s">
        <v>1</v>
      </c>
      <c r="I99" s="23" t="s">
        <v>1</v>
      </c>
      <c r="J99" s="23"/>
      <c r="K99" s="23"/>
      <c r="L99" s="24">
        <v>0</v>
      </c>
      <c r="M99" s="24">
        <v>2</v>
      </c>
      <c r="N99" s="24">
        <v>0</v>
      </c>
      <c r="O99" s="24">
        <v>0</v>
      </c>
      <c r="P99" s="24">
        <f t="shared" si="19"/>
        <v>1</v>
      </c>
      <c r="Q99" s="47"/>
      <c r="R99" s="2">
        <f t="shared" si="17"/>
        <v>0.5</v>
      </c>
    </row>
    <row r="100" spans="2:18" ht="16.5" customHeight="1" x14ac:dyDescent="0.2">
      <c r="B100" s="166"/>
      <c r="C100" s="22" t="s">
        <v>72</v>
      </c>
      <c r="D100" s="93" t="s">
        <v>59</v>
      </c>
      <c r="E100" s="24">
        <f t="shared" si="21"/>
        <v>32</v>
      </c>
      <c r="F100" s="86">
        <f>E100*$E$3</f>
        <v>96</v>
      </c>
      <c r="G100" s="23"/>
      <c r="H100" s="25" t="s">
        <v>1</v>
      </c>
      <c r="I100" s="25" t="s">
        <v>1</v>
      </c>
      <c r="J100" s="23"/>
      <c r="K100" s="23"/>
      <c r="L100" s="24">
        <v>4</v>
      </c>
      <c r="M100" s="24">
        <v>0</v>
      </c>
      <c r="N100" s="24">
        <v>0</v>
      </c>
      <c r="O100" s="24">
        <v>0</v>
      </c>
      <c r="P100" s="24">
        <f t="shared" si="19"/>
        <v>2</v>
      </c>
      <c r="Q100" s="47"/>
      <c r="R100" s="2">
        <f t="shared" si="17"/>
        <v>1</v>
      </c>
    </row>
    <row r="101" spans="2:18" ht="16.5" customHeight="1" x14ac:dyDescent="0.2">
      <c r="B101" s="166"/>
      <c r="C101" s="22" t="s">
        <v>73</v>
      </c>
      <c r="D101" s="93" t="s">
        <v>59</v>
      </c>
      <c r="E101" s="24">
        <f>SUM(L101:O101)*$E$1</f>
        <v>32</v>
      </c>
      <c r="F101" s="86">
        <f>E101*$E$3</f>
        <v>96</v>
      </c>
      <c r="G101" s="23"/>
      <c r="H101" s="25" t="s">
        <v>1</v>
      </c>
      <c r="I101" s="25" t="s">
        <v>1</v>
      </c>
      <c r="J101" s="25"/>
      <c r="K101" s="25"/>
      <c r="L101" s="26">
        <v>0</v>
      </c>
      <c r="M101" s="26">
        <v>4</v>
      </c>
      <c r="N101" s="26">
        <v>0</v>
      </c>
      <c r="O101" s="26">
        <v>0</v>
      </c>
      <c r="P101" s="24">
        <f t="shared" si="19"/>
        <v>2</v>
      </c>
      <c r="Q101" s="47"/>
      <c r="R101" s="2">
        <f t="shared" si="17"/>
        <v>1</v>
      </c>
    </row>
    <row r="102" spans="2:18" ht="16.5" customHeight="1" x14ac:dyDescent="0.2">
      <c r="B102" s="166"/>
      <c r="C102" s="22" t="s">
        <v>74</v>
      </c>
      <c r="D102" s="93" t="s">
        <v>59</v>
      </c>
      <c r="E102" s="24">
        <f t="shared" si="20"/>
        <v>32</v>
      </c>
      <c r="F102" s="86">
        <f>E102*$E$3</f>
        <v>96</v>
      </c>
      <c r="G102" s="23"/>
      <c r="H102" s="25" t="s">
        <v>1</v>
      </c>
      <c r="I102" s="25" t="s">
        <v>1</v>
      </c>
      <c r="J102" s="25"/>
      <c r="K102" s="25"/>
      <c r="L102" s="26">
        <v>0</v>
      </c>
      <c r="M102" s="26">
        <v>0</v>
      </c>
      <c r="N102" s="26">
        <v>4</v>
      </c>
      <c r="O102" s="26">
        <v>0</v>
      </c>
      <c r="P102" s="24">
        <f t="shared" si="19"/>
        <v>2</v>
      </c>
      <c r="Q102" s="47"/>
      <c r="R102" s="2">
        <f t="shared" si="17"/>
        <v>1</v>
      </c>
    </row>
    <row r="103" spans="2:18" ht="16.5" customHeight="1" x14ac:dyDescent="0.2">
      <c r="B103" s="166"/>
      <c r="C103" s="22" t="s">
        <v>75</v>
      </c>
      <c r="D103" s="93" t="s">
        <v>59</v>
      </c>
      <c r="E103" s="24">
        <f t="shared" si="20"/>
        <v>32</v>
      </c>
      <c r="F103" s="86">
        <f>E103*$E$3</f>
        <v>96</v>
      </c>
      <c r="G103" s="23"/>
      <c r="H103" s="25" t="s">
        <v>1</v>
      </c>
      <c r="I103" s="25" t="s">
        <v>1</v>
      </c>
      <c r="J103" s="25"/>
      <c r="K103" s="25"/>
      <c r="L103" s="26">
        <v>0</v>
      </c>
      <c r="M103" s="26">
        <v>0</v>
      </c>
      <c r="N103" s="26">
        <v>0</v>
      </c>
      <c r="O103" s="26">
        <v>4</v>
      </c>
      <c r="P103" s="24">
        <f t="shared" si="19"/>
        <v>2</v>
      </c>
      <c r="Q103" s="47"/>
      <c r="R103" s="2">
        <f t="shared" si="17"/>
        <v>1</v>
      </c>
    </row>
    <row r="104" spans="2:18" ht="16.5" customHeight="1" x14ac:dyDescent="0.2">
      <c r="B104" s="166"/>
      <c r="C104" s="43" t="s">
        <v>296</v>
      </c>
      <c r="D104" s="93" t="s">
        <v>59</v>
      </c>
      <c r="E104" s="24">
        <f t="shared" si="20"/>
        <v>16</v>
      </c>
      <c r="F104" s="24">
        <f t="shared" ref="F104:F110" si="23">E104</f>
        <v>16</v>
      </c>
      <c r="G104" s="23"/>
      <c r="H104" s="25" t="s">
        <v>1</v>
      </c>
      <c r="I104" s="25" t="s">
        <v>1</v>
      </c>
      <c r="J104" s="23"/>
      <c r="K104" s="23"/>
      <c r="L104" s="24">
        <v>0</v>
      </c>
      <c r="M104" s="24">
        <v>0</v>
      </c>
      <c r="N104" s="24">
        <v>2</v>
      </c>
      <c r="O104" s="24">
        <v>0</v>
      </c>
      <c r="P104" s="24">
        <f t="shared" si="19"/>
        <v>1</v>
      </c>
      <c r="Q104" s="47"/>
      <c r="R104" s="2">
        <f t="shared" si="17"/>
        <v>0.5</v>
      </c>
    </row>
    <row r="105" spans="2:18" ht="16.5" customHeight="1" x14ac:dyDescent="0.2">
      <c r="B105" s="166"/>
      <c r="C105" s="43" t="s">
        <v>297</v>
      </c>
      <c r="D105" s="93" t="s">
        <v>59</v>
      </c>
      <c r="E105" s="24">
        <f t="shared" ref="E105:E109" si="24">SUM(L105:O105)*$E$1</f>
        <v>16</v>
      </c>
      <c r="F105" s="24">
        <f t="shared" ref="F105:F109" si="25">E105</f>
        <v>16</v>
      </c>
      <c r="G105" s="23"/>
      <c r="H105" s="25" t="s">
        <v>1</v>
      </c>
      <c r="I105" s="25" t="s">
        <v>1</v>
      </c>
      <c r="J105" s="23"/>
      <c r="K105" s="23"/>
      <c r="L105" s="24">
        <v>0</v>
      </c>
      <c r="M105" s="24">
        <v>0</v>
      </c>
      <c r="N105" s="24">
        <v>0</v>
      </c>
      <c r="O105" s="24">
        <v>2</v>
      </c>
      <c r="P105" s="24">
        <f t="shared" si="19"/>
        <v>1</v>
      </c>
      <c r="Q105" s="47"/>
      <c r="R105" s="2">
        <f t="shared" si="17"/>
        <v>0.5</v>
      </c>
    </row>
    <row r="106" spans="2:18" ht="16.5" customHeight="1" x14ac:dyDescent="0.2">
      <c r="B106" s="166"/>
      <c r="C106" s="43" t="s">
        <v>298</v>
      </c>
      <c r="D106" s="93" t="s">
        <v>59</v>
      </c>
      <c r="E106" s="24">
        <f t="shared" si="24"/>
        <v>16</v>
      </c>
      <c r="F106" s="24">
        <f t="shared" si="25"/>
        <v>16</v>
      </c>
      <c r="G106" s="23"/>
      <c r="H106" s="25" t="s">
        <v>1</v>
      </c>
      <c r="I106" s="25" t="s">
        <v>1</v>
      </c>
      <c r="J106" s="23"/>
      <c r="K106" s="23"/>
      <c r="L106" s="24">
        <v>0</v>
      </c>
      <c r="M106" s="24">
        <v>0</v>
      </c>
      <c r="N106" s="24">
        <v>2</v>
      </c>
      <c r="O106" s="24">
        <v>0</v>
      </c>
      <c r="P106" s="24">
        <f t="shared" si="19"/>
        <v>1</v>
      </c>
      <c r="Q106" s="47"/>
      <c r="R106" s="2">
        <f t="shared" si="17"/>
        <v>0.5</v>
      </c>
    </row>
    <row r="107" spans="2:18" ht="16.5" customHeight="1" x14ac:dyDescent="0.2">
      <c r="B107" s="166"/>
      <c r="C107" s="43" t="s">
        <v>299</v>
      </c>
      <c r="D107" s="93" t="s">
        <v>59</v>
      </c>
      <c r="E107" s="24">
        <f t="shared" si="24"/>
        <v>16</v>
      </c>
      <c r="F107" s="24">
        <f t="shared" si="25"/>
        <v>16</v>
      </c>
      <c r="G107" s="117"/>
      <c r="H107" s="25" t="s">
        <v>1</v>
      </c>
      <c r="I107" s="25" t="s">
        <v>1</v>
      </c>
      <c r="J107" s="89"/>
      <c r="K107" s="89"/>
      <c r="L107" s="24">
        <v>0</v>
      </c>
      <c r="M107" s="24">
        <v>0</v>
      </c>
      <c r="N107" s="24">
        <v>0</v>
      </c>
      <c r="O107" s="24">
        <v>2</v>
      </c>
      <c r="P107" s="24">
        <f t="shared" si="19"/>
        <v>1</v>
      </c>
      <c r="Q107" s="47"/>
      <c r="R107" s="2">
        <f t="shared" si="17"/>
        <v>0.5</v>
      </c>
    </row>
    <row r="108" spans="2:18" ht="16.5" customHeight="1" x14ac:dyDescent="0.2">
      <c r="B108" s="166"/>
      <c r="C108" s="43" t="s">
        <v>195</v>
      </c>
      <c r="D108" s="93" t="s">
        <v>59</v>
      </c>
      <c r="E108" s="24">
        <f t="shared" si="24"/>
        <v>32</v>
      </c>
      <c r="F108" s="24">
        <f t="shared" si="25"/>
        <v>32</v>
      </c>
      <c r="G108" s="117"/>
      <c r="H108" s="25" t="s">
        <v>1</v>
      </c>
      <c r="I108" s="25" t="s">
        <v>1</v>
      </c>
      <c r="J108" s="89"/>
      <c r="K108" s="89"/>
      <c r="L108" s="118">
        <v>2</v>
      </c>
      <c r="M108" s="118">
        <v>2</v>
      </c>
      <c r="N108" s="118">
        <v>0</v>
      </c>
      <c r="O108" s="118">
        <v>0</v>
      </c>
      <c r="P108" s="24">
        <f t="shared" si="19"/>
        <v>2</v>
      </c>
      <c r="Q108" s="47"/>
      <c r="R108" s="2">
        <f t="shared" si="17"/>
        <v>1</v>
      </c>
    </row>
    <row r="109" spans="2:18" ht="16.5" customHeight="1" x14ac:dyDescent="0.2">
      <c r="B109" s="166"/>
      <c r="C109" s="43" t="s">
        <v>196</v>
      </c>
      <c r="D109" s="93" t="s">
        <v>59</v>
      </c>
      <c r="E109" s="24">
        <f t="shared" si="24"/>
        <v>32</v>
      </c>
      <c r="F109" s="24">
        <f t="shared" si="25"/>
        <v>32</v>
      </c>
      <c r="G109" s="117"/>
      <c r="H109" s="25" t="s">
        <v>1</v>
      </c>
      <c r="I109" s="25" t="s">
        <v>1</v>
      </c>
      <c r="J109" s="89"/>
      <c r="K109" s="89"/>
      <c r="L109" s="118">
        <v>0</v>
      </c>
      <c r="M109" s="118">
        <v>0</v>
      </c>
      <c r="N109" s="118">
        <v>2</v>
      </c>
      <c r="O109" s="118">
        <v>2</v>
      </c>
      <c r="P109" s="24">
        <f t="shared" si="19"/>
        <v>2</v>
      </c>
      <c r="Q109" s="47"/>
      <c r="R109" s="2">
        <f t="shared" si="17"/>
        <v>1</v>
      </c>
    </row>
    <row r="110" spans="2:18" ht="16.5" customHeight="1" thickBot="1" x14ac:dyDescent="0.25">
      <c r="B110" s="166"/>
      <c r="C110" s="22" t="s">
        <v>197</v>
      </c>
      <c r="D110" s="93" t="s">
        <v>31</v>
      </c>
      <c r="E110" s="24">
        <f t="shared" si="20"/>
        <v>32</v>
      </c>
      <c r="F110" s="24">
        <f t="shared" si="23"/>
        <v>32</v>
      </c>
      <c r="G110" s="28"/>
      <c r="H110" s="31" t="s">
        <v>1</v>
      </c>
      <c r="I110" s="31" t="s">
        <v>1</v>
      </c>
      <c r="J110" s="31"/>
      <c r="K110" s="31"/>
      <c r="L110" s="32">
        <v>0</v>
      </c>
      <c r="M110" s="32">
        <v>0</v>
      </c>
      <c r="N110" s="32">
        <v>2</v>
      </c>
      <c r="O110" s="32">
        <v>2</v>
      </c>
      <c r="P110" s="24">
        <f t="shared" si="19"/>
        <v>2</v>
      </c>
      <c r="Q110" s="47"/>
      <c r="R110" s="2">
        <f t="shared" si="17"/>
        <v>1</v>
      </c>
    </row>
    <row r="111" spans="2:18" ht="16.5" customHeight="1" thickBot="1" x14ac:dyDescent="0.25">
      <c r="B111" s="167"/>
      <c r="C111" s="17" t="s">
        <v>11</v>
      </c>
      <c r="D111" s="4"/>
      <c r="E111" s="5">
        <f>SUM(E80:E110)</f>
        <v>640</v>
      </c>
      <c r="F111" s="5">
        <f>SUM(F80:F110)</f>
        <v>896</v>
      </c>
      <c r="G111" s="97">
        <f>SUMIF(D80:D110,"必須",F80:F110)</f>
        <v>896</v>
      </c>
      <c r="H111" s="98">
        <f>SUMIF(D80:D110,"選必",F80:F110)</f>
        <v>0</v>
      </c>
      <c r="I111" s="99">
        <f>SUMIF(D80:D110,"選択",F80:F110)</f>
        <v>0</v>
      </c>
      <c r="J111" s="4"/>
      <c r="K111" s="4"/>
      <c r="L111" s="5">
        <f>SUM(L80:L110)</f>
        <v>20</v>
      </c>
      <c r="M111" s="5">
        <f>SUM(M80:M110)</f>
        <v>20</v>
      </c>
      <c r="N111" s="5">
        <f>SUM(N80:N110)</f>
        <v>20</v>
      </c>
      <c r="O111" s="5">
        <f>SUM(O80:O110)</f>
        <v>20</v>
      </c>
      <c r="P111" s="5">
        <f>SUM(P80:P110)</f>
        <v>40</v>
      </c>
      <c r="Q111" s="47"/>
      <c r="R111" s="2">
        <f t="shared" si="17"/>
        <v>20</v>
      </c>
    </row>
    <row r="112" spans="2:18" ht="16.5" customHeight="1" x14ac:dyDescent="0.2">
      <c r="B112" s="168" t="s">
        <v>247</v>
      </c>
      <c r="C112" s="19" t="s">
        <v>82</v>
      </c>
      <c r="D112" s="92" t="s">
        <v>30</v>
      </c>
      <c r="E112" s="30">
        <f>SUM(L112:O112)*$E$1</f>
        <v>16</v>
      </c>
      <c r="F112" s="30">
        <f>E112</f>
        <v>16</v>
      </c>
      <c r="G112" s="29" t="s">
        <v>1</v>
      </c>
      <c r="H112" s="20"/>
      <c r="I112" s="20" t="s">
        <v>1</v>
      </c>
      <c r="J112" s="29"/>
      <c r="K112" s="29"/>
      <c r="L112" s="30">
        <v>2</v>
      </c>
      <c r="M112" s="30">
        <v>0</v>
      </c>
      <c r="N112" s="30">
        <v>0</v>
      </c>
      <c r="O112" s="30">
        <v>0</v>
      </c>
      <c r="P112" s="21">
        <f>E112/$E$2</f>
        <v>1</v>
      </c>
      <c r="Q112" s="47"/>
      <c r="R112" s="2">
        <f t="shared" ref="R112:R143" si="26">SUM(L112:O112)/4</f>
        <v>0.5</v>
      </c>
    </row>
    <row r="113" spans="2:18" ht="16.5" customHeight="1" x14ac:dyDescent="0.2">
      <c r="B113" s="166"/>
      <c r="C113" s="43" t="s">
        <v>83</v>
      </c>
      <c r="D113" s="93" t="s">
        <v>31</v>
      </c>
      <c r="E113" s="26">
        <f>SUM(L113:O113)*$E$1</f>
        <v>16</v>
      </c>
      <c r="F113" s="26">
        <f>E113</f>
        <v>16</v>
      </c>
      <c r="G113" s="25" t="s">
        <v>1</v>
      </c>
      <c r="H113" s="25"/>
      <c r="I113" s="25" t="s">
        <v>1</v>
      </c>
      <c r="J113" s="25"/>
      <c r="K113" s="25"/>
      <c r="L113" s="26">
        <v>0</v>
      </c>
      <c r="M113" s="26">
        <v>2</v>
      </c>
      <c r="N113" s="26">
        <v>0</v>
      </c>
      <c r="O113" s="26">
        <v>0</v>
      </c>
      <c r="P113" s="24">
        <f>E113/$E$2</f>
        <v>1</v>
      </c>
      <c r="Q113" s="47"/>
      <c r="R113" s="2">
        <f t="shared" si="26"/>
        <v>0.5</v>
      </c>
    </row>
    <row r="114" spans="2:18" ht="16.5" customHeight="1" x14ac:dyDescent="0.2">
      <c r="B114" s="166"/>
      <c r="C114" s="43" t="s">
        <v>84</v>
      </c>
      <c r="D114" s="93" t="s">
        <v>31</v>
      </c>
      <c r="E114" s="26">
        <f t="shared" ref="E114:E140" si="27">SUM(L114:O114)*$E$1</f>
        <v>16</v>
      </c>
      <c r="F114" s="26">
        <f t="shared" ref="F114:F140" si="28">E114</f>
        <v>16</v>
      </c>
      <c r="G114" s="44" t="s">
        <v>1</v>
      </c>
      <c r="H114" s="44"/>
      <c r="I114" s="23" t="s">
        <v>1</v>
      </c>
      <c r="J114" s="25"/>
      <c r="K114" s="45"/>
      <c r="L114" s="46">
        <v>0</v>
      </c>
      <c r="M114" s="46">
        <v>0</v>
      </c>
      <c r="N114" s="46">
        <v>2</v>
      </c>
      <c r="O114" s="46">
        <v>0</v>
      </c>
      <c r="P114" s="24">
        <f t="shared" ref="P114:P140" si="29">E114/$E$2</f>
        <v>1</v>
      </c>
      <c r="Q114" s="47"/>
      <c r="R114" s="2">
        <f t="shared" si="26"/>
        <v>0.5</v>
      </c>
    </row>
    <row r="115" spans="2:18" ht="16.5" customHeight="1" x14ac:dyDescent="0.2">
      <c r="B115" s="166"/>
      <c r="C115" s="43" t="s">
        <v>85</v>
      </c>
      <c r="D115" s="93" t="s">
        <v>31</v>
      </c>
      <c r="E115" s="26">
        <f t="shared" si="27"/>
        <v>16</v>
      </c>
      <c r="F115" s="26">
        <f t="shared" si="28"/>
        <v>16</v>
      </c>
      <c r="G115" s="44" t="s">
        <v>1</v>
      </c>
      <c r="H115" s="44"/>
      <c r="I115" s="23" t="s">
        <v>1</v>
      </c>
      <c r="J115" s="25"/>
      <c r="K115" s="45"/>
      <c r="L115" s="46">
        <v>0</v>
      </c>
      <c r="M115" s="46">
        <v>0</v>
      </c>
      <c r="N115" s="46">
        <v>0</v>
      </c>
      <c r="O115" s="46">
        <v>2</v>
      </c>
      <c r="P115" s="24">
        <f t="shared" si="29"/>
        <v>1</v>
      </c>
      <c r="Q115" s="47"/>
      <c r="R115" s="2">
        <f t="shared" si="26"/>
        <v>0.5</v>
      </c>
    </row>
    <row r="116" spans="2:18" ht="16.5" customHeight="1" x14ac:dyDescent="0.2">
      <c r="B116" s="166"/>
      <c r="C116" s="43" t="s">
        <v>86</v>
      </c>
      <c r="D116" s="93" t="s">
        <v>31</v>
      </c>
      <c r="E116" s="26">
        <f t="shared" si="27"/>
        <v>16</v>
      </c>
      <c r="F116" s="26">
        <f t="shared" si="28"/>
        <v>16</v>
      </c>
      <c r="G116" s="44" t="s">
        <v>1</v>
      </c>
      <c r="H116" s="44"/>
      <c r="I116" s="23" t="s">
        <v>1</v>
      </c>
      <c r="J116" s="25"/>
      <c r="K116" s="45"/>
      <c r="L116" s="46">
        <v>2</v>
      </c>
      <c r="M116" s="46">
        <v>0</v>
      </c>
      <c r="N116" s="46">
        <v>0</v>
      </c>
      <c r="O116" s="46">
        <v>0</v>
      </c>
      <c r="P116" s="24">
        <f t="shared" si="29"/>
        <v>1</v>
      </c>
      <c r="Q116" s="47"/>
      <c r="R116" s="2">
        <f t="shared" si="26"/>
        <v>0.5</v>
      </c>
    </row>
    <row r="117" spans="2:18" ht="16.5" customHeight="1" x14ac:dyDescent="0.2">
      <c r="B117" s="166"/>
      <c r="C117" s="43" t="s">
        <v>87</v>
      </c>
      <c r="D117" s="93" t="s">
        <v>31</v>
      </c>
      <c r="E117" s="26">
        <f t="shared" si="27"/>
        <v>16</v>
      </c>
      <c r="F117" s="26">
        <f t="shared" si="28"/>
        <v>16</v>
      </c>
      <c r="G117" s="44" t="s">
        <v>1</v>
      </c>
      <c r="H117" s="44"/>
      <c r="I117" s="23" t="s">
        <v>1</v>
      </c>
      <c r="J117" s="25"/>
      <c r="K117" s="45"/>
      <c r="L117" s="46">
        <v>0</v>
      </c>
      <c r="M117" s="46">
        <v>2</v>
      </c>
      <c r="N117" s="46">
        <v>0</v>
      </c>
      <c r="O117" s="46">
        <v>0</v>
      </c>
      <c r="P117" s="24">
        <f t="shared" si="29"/>
        <v>1</v>
      </c>
      <c r="Q117" s="47"/>
      <c r="R117" s="2">
        <f t="shared" si="26"/>
        <v>0.5</v>
      </c>
    </row>
    <row r="118" spans="2:18" ht="16.5" customHeight="1" x14ac:dyDescent="0.2">
      <c r="B118" s="166"/>
      <c r="C118" s="43" t="s">
        <v>88</v>
      </c>
      <c r="D118" s="93" t="s">
        <v>31</v>
      </c>
      <c r="E118" s="26">
        <f t="shared" si="27"/>
        <v>16</v>
      </c>
      <c r="F118" s="26">
        <f t="shared" si="28"/>
        <v>16</v>
      </c>
      <c r="G118" s="44" t="s">
        <v>1</v>
      </c>
      <c r="H118" s="44"/>
      <c r="I118" s="23" t="s">
        <v>1</v>
      </c>
      <c r="J118" s="25"/>
      <c r="K118" s="45"/>
      <c r="L118" s="46">
        <v>0</v>
      </c>
      <c r="M118" s="46">
        <v>0</v>
      </c>
      <c r="N118" s="46">
        <v>2</v>
      </c>
      <c r="O118" s="46">
        <v>0</v>
      </c>
      <c r="P118" s="24">
        <f t="shared" si="29"/>
        <v>1</v>
      </c>
      <c r="Q118" s="47"/>
      <c r="R118" s="2">
        <f t="shared" si="26"/>
        <v>0.5</v>
      </c>
    </row>
    <row r="119" spans="2:18" ht="16.5" customHeight="1" x14ac:dyDescent="0.2">
      <c r="B119" s="166"/>
      <c r="C119" s="43" t="s">
        <v>89</v>
      </c>
      <c r="D119" s="93" t="s">
        <v>31</v>
      </c>
      <c r="E119" s="26">
        <f t="shared" si="27"/>
        <v>16</v>
      </c>
      <c r="F119" s="26">
        <f t="shared" si="28"/>
        <v>16</v>
      </c>
      <c r="G119" s="44" t="s">
        <v>1</v>
      </c>
      <c r="H119" s="44"/>
      <c r="I119" s="23" t="s">
        <v>1</v>
      </c>
      <c r="J119" s="25"/>
      <c r="K119" s="45"/>
      <c r="L119" s="46">
        <v>0</v>
      </c>
      <c r="M119" s="46">
        <v>0</v>
      </c>
      <c r="N119" s="46">
        <v>0</v>
      </c>
      <c r="O119" s="46">
        <v>2</v>
      </c>
      <c r="P119" s="24">
        <f t="shared" si="29"/>
        <v>1</v>
      </c>
      <c r="Q119" s="47"/>
      <c r="R119" s="2">
        <f t="shared" si="26"/>
        <v>0.5</v>
      </c>
    </row>
    <row r="120" spans="2:18" ht="16.5" customHeight="1" x14ac:dyDescent="0.2">
      <c r="B120" s="166"/>
      <c r="C120" s="43" t="s">
        <v>90</v>
      </c>
      <c r="D120" s="93" t="s">
        <v>31</v>
      </c>
      <c r="E120" s="26">
        <f t="shared" si="27"/>
        <v>16</v>
      </c>
      <c r="F120" s="26">
        <f t="shared" si="28"/>
        <v>16</v>
      </c>
      <c r="G120" s="44" t="s">
        <v>1</v>
      </c>
      <c r="H120" s="44"/>
      <c r="I120" s="23" t="s">
        <v>1</v>
      </c>
      <c r="J120" s="25"/>
      <c r="K120" s="45"/>
      <c r="L120" s="46">
        <v>2</v>
      </c>
      <c r="M120" s="46">
        <v>0</v>
      </c>
      <c r="N120" s="46">
        <v>0</v>
      </c>
      <c r="O120" s="46">
        <v>0</v>
      </c>
      <c r="P120" s="24">
        <f t="shared" si="29"/>
        <v>1</v>
      </c>
      <c r="Q120" s="47"/>
      <c r="R120" s="2">
        <f t="shared" si="26"/>
        <v>0.5</v>
      </c>
    </row>
    <row r="121" spans="2:18" ht="16.5" customHeight="1" x14ac:dyDescent="0.2">
      <c r="B121" s="166"/>
      <c r="C121" s="43" t="s">
        <v>91</v>
      </c>
      <c r="D121" s="93" t="s">
        <v>31</v>
      </c>
      <c r="E121" s="26">
        <f t="shared" si="27"/>
        <v>16</v>
      </c>
      <c r="F121" s="26">
        <f t="shared" si="28"/>
        <v>16</v>
      </c>
      <c r="G121" s="44" t="s">
        <v>1</v>
      </c>
      <c r="H121" s="44"/>
      <c r="I121" s="23" t="s">
        <v>1</v>
      </c>
      <c r="J121" s="25"/>
      <c r="K121" s="45"/>
      <c r="L121" s="46">
        <v>0</v>
      </c>
      <c r="M121" s="46">
        <v>2</v>
      </c>
      <c r="N121" s="46">
        <v>0</v>
      </c>
      <c r="O121" s="46">
        <v>0</v>
      </c>
      <c r="P121" s="24">
        <f t="shared" si="29"/>
        <v>1</v>
      </c>
      <c r="Q121" s="47"/>
      <c r="R121" s="2">
        <f t="shared" si="26"/>
        <v>0.5</v>
      </c>
    </row>
    <row r="122" spans="2:18" ht="16.5" customHeight="1" x14ac:dyDescent="0.2">
      <c r="B122" s="166"/>
      <c r="C122" s="43" t="s">
        <v>92</v>
      </c>
      <c r="D122" s="93" t="s">
        <v>31</v>
      </c>
      <c r="E122" s="26">
        <f t="shared" si="27"/>
        <v>16</v>
      </c>
      <c r="F122" s="26">
        <f t="shared" si="28"/>
        <v>16</v>
      </c>
      <c r="G122" s="44" t="s">
        <v>1</v>
      </c>
      <c r="H122" s="44"/>
      <c r="I122" s="23" t="s">
        <v>1</v>
      </c>
      <c r="J122" s="25"/>
      <c r="K122" s="45"/>
      <c r="L122" s="46">
        <v>0</v>
      </c>
      <c r="M122" s="46">
        <v>0</v>
      </c>
      <c r="N122" s="46">
        <v>2</v>
      </c>
      <c r="O122" s="46">
        <v>0</v>
      </c>
      <c r="P122" s="24">
        <f t="shared" si="29"/>
        <v>1</v>
      </c>
      <c r="Q122" s="47"/>
      <c r="R122" s="2">
        <f t="shared" si="26"/>
        <v>0.5</v>
      </c>
    </row>
    <row r="123" spans="2:18" ht="16.5" customHeight="1" x14ac:dyDescent="0.2">
      <c r="B123" s="166"/>
      <c r="C123" s="43" t="s">
        <v>93</v>
      </c>
      <c r="D123" s="93" t="s">
        <v>31</v>
      </c>
      <c r="E123" s="26">
        <f t="shared" si="27"/>
        <v>16</v>
      </c>
      <c r="F123" s="26">
        <f t="shared" si="28"/>
        <v>16</v>
      </c>
      <c r="G123" s="44" t="s">
        <v>1</v>
      </c>
      <c r="H123" s="44"/>
      <c r="I123" s="23" t="s">
        <v>1</v>
      </c>
      <c r="J123" s="25"/>
      <c r="K123" s="45"/>
      <c r="L123" s="46">
        <v>0</v>
      </c>
      <c r="M123" s="46">
        <v>0</v>
      </c>
      <c r="N123" s="46">
        <v>0</v>
      </c>
      <c r="O123" s="46">
        <v>2</v>
      </c>
      <c r="P123" s="24">
        <f t="shared" si="29"/>
        <v>1</v>
      </c>
      <c r="Q123" s="47"/>
      <c r="R123" s="2">
        <f t="shared" si="26"/>
        <v>0.5</v>
      </c>
    </row>
    <row r="124" spans="2:18" ht="16.5" customHeight="1" x14ac:dyDescent="0.2">
      <c r="B124" s="166"/>
      <c r="C124" s="43" t="s">
        <v>131</v>
      </c>
      <c r="D124" s="93" t="s">
        <v>31</v>
      </c>
      <c r="E124" s="26">
        <f t="shared" si="27"/>
        <v>64</v>
      </c>
      <c r="F124" s="26">
        <f t="shared" si="28"/>
        <v>64</v>
      </c>
      <c r="G124" s="44" t="s">
        <v>1</v>
      </c>
      <c r="H124" s="44"/>
      <c r="I124" s="23" t="s">
        <v>1</v>
      </c>
      <c r="J124" s="25"/>
      <c r="K124" s="45"/>
      <c r="L124" s="46">
        <v>2</v>
      </c>
      <c r="M124" s="46">
        <v>2</v>
      </c>
      <c r="N124" s="46">
        <v>2</v>
      </c>
      <c r="O124" s="46">
        <v>2</v>
      </c>
      <c r="P124" s="24">
        <f t="shared" si="29"/>
        <v>4</v>
      </c>
      <c r="Q124" s="47"/>
      <c r="R124" s="2">
        <f t="shared" si="26"/>
        <v>2</v>
      </c>
    </row>
    <row r="125" spans="2:18" ht="16.5" customHeight="1" x14ac:dyDescent="0.2">
      <c r="B125" s="166"/>
      <c r="C125" s="43" t="s">
        <v>81</v>
      </c>
      <c r="D125" s="93" t="s">
        <v>31</v>
      </c>
      <c r="E125" s="26">
        <f t="shared" si="27"/>
        <v>32</v>
      </c>
      <c r="F125" s="86">
        <f>E125*$E$3</f>
        <v>96</v>
      </c>
      <c r="G125" s="44"/>
      <c r="H125" s="44" t="s">
        <v>1</v>
      </c>
      <c r="I125" s="23" t="s">
        <v>1</v>
      </c>
      <c r="J125" s="25"/>
      <c r="K125" s="45"/>
      <c r="L125" s="46">
        <v>4</v>
      </c>
      <c r="M125" s="46">
        <v>0</v>
      </c>
      <c r="N125" s="46">
        <v>0</v>
      </c>
      <c r="O125" s="46">
        <v>0</v>
      </c>
      <c r="P125" s="24">
        <f t="shared" si="29"/>
        <v>2</v>
      </c>
      <c r="Q125" s="47"/>
      <c r="R125" s="2">
        <f t="shared" si="26"/>
        <v>1</v>
      </c>
    </row>
    <row r="126" spans="2:18" ht="16.5" customHeight="1" x14ac:dyDescent="0.2">
      <c r="B126" s="166"/>
      <c r="C126" s="43" t="s">
        <v>98</v>
      </c>
      <c r="D126" s="93" t="s">
        <v>31</v>
      </c>
      <c r="E126" s="26">
        <f t="shared" si="27"/>
        <v>32</v>
      </c>
      <c r="F126" s="86">
        <f>E126*$E$3</f>
        <v>96</v>
      </c>
      <c r="G126" s="44"/>
      <c r="H126" s="44" t="s">
        <v>1</v>
      </c>
      <c r="I126" s="23" t="s">
        <v>1</v>
      </c>
      <c r="J126" s="25"/>
      <c r="K126" s="45"/>
      <c r="L126" s="46">
        <v>0</v>
      </c>
      <c r="M126" s="46">
        <v>4</v>
      </c>
      <c r="N126" s="46">
        <v>0</v>
      </c>
      <c r="O126" s="46">
        <v>0</v>
      </c>
      <c r="P126" s="24">
        <f t="shared" si="29"/>
        <v>2</v>
      </c>
      <c r="Q126" s="47"/>
      <c r="R126" s="2">
        <f t="shared" si="26"/>
        <v>1</v>
      </c>
    </row>
    <row r="127" spans="2:18" ht="16.5" customHeight="1" x14ac:dyDescent="0.2">
      <c r="B127" s="166"/>
      <c r="C127" s="43" t="s">
        <v>99</v>
      </c>
      <c r="D127" s="93" t="s">
        <v>31</v>
      </c>
      <c r="E127" s="26">
        <f t="shared" si="27"/>
        <v>32</v>
      </c>
      <c r="F127" s="86">
        <f>E127*$E$3</f>
        <v>96</v>
      </c>
      <c r="G127" s="44"/>
      <c r="H127" s="44" t="s">
        <v>1</v>
      </c>
      <c r="I127" s="23" t="s">
        <v>1</v>
      </c>
      <c r="J127" s="25"/>
      <c r="K127" s="45"/>
      <c r="L127" s="46">
        <v>0</v>
      </c>
      <c r="M127" s="46">
        <v>0</v>
      </c>
      <c r="N127" s="46">
        <v>4</v>
      </c>
      <c r="O127" s="46">
        <v>0</v>
      </c>
      <c r="P127" s="24">
        <f t="shared" si="29"/>
        <v>2</v>
      </c>
      <c r="Q127" s="47"/>
      <c r="R127" s="2">
        <f t="shared" si="26"/>
        <v>1</v>
      </c>
    </row>
    <row r="128" spans="2:18" ht="16.5" customHeight="1" x14ac:dyDescent="0.2">
      <c r="B128" s="166"/>
      <c r="C128" s="43" t="s">
        <v>100</v>
      </c>
      <c r="D128" s="93" t="s">
        <v>31</v>
      </c>
      <c r="E128" s="26">
        <f t="shared" si="27"/>
        <v>32</v>
      </c>
      <c r="F128" s="86">
        <f>E128*$E$3</f>
        <v>96</v>
      </c>
      <c r="G128" s="44"/>
      <c r="H128" s="44" t="s">
        <v>1</v>
      </c>
      <c r="I128" s="23" t="s">
        <v>1</v>
      </c>
      <c r="J128" s="25"/>
      <c r="K128" s="45"/>
      <c r="L128" s="46">
        <v>0</v>
      </c>
      <c r="M128" s="46">
        <v>0</v>
      </c>
      <c r="N128" s="46">
        <v>0</v>
      </c>
      <c r="O128" s="46">
        <v>4</v>
      </c>
      <c r="P128" s="24">
        <f t="shared" si="29"/>
        <v>2</v>
      </c>
      <c r="Q128" s="47"/>
      <c r="R128" s="2">
        <f t="shared" si="26"/>
        <v>1</v>
      </c>
    </row>
    <row r="129" spans="2:18" ht="16.5" customHeight="1" x14ac:dyDescent="0.2">
      <c r="B129" s="166"/>
      <c r="C129" s="43" t="s">
        <v>160</v>
      </c>
      <c r="D129" s="93" t="s">
        <v>31</v>
      </c>
      <c r="E129" s="26">
        <f t="shared" si="27"/>
        <v>32</v>
      </c>
      <c r="F129" s="26">
        <f t="shared" si="28"/>
        <v>32</v>
      </c>
      <c r="G129" s="44"/>
      <c r="H129" s="44" t="s">
        <v>1</v>
      </c>
      <c r="I129" s="23" t="s">
        <v>1</v>
      </c>
      <c r="J129" s="25"/>
      <c r="K129" s="45"/>
      <c r="L129" s="46">
        <v>4</v>
      </c>
      <c r="M129" s="46">
        <v>0</v>
      </c>
      <c r="N129" s="46">
        <v>0</v>
      </c>
      <c r="O129" s="46">
        <v>0</v>
      </c>
      <c r="P129" s="24">
        <f t="shared" si="29"/>
        <v>2</v>
      </c>
      <c r="Q129" s="47"/>
      <c r="R129" s="2">
        <f t="shared" si="26"/>
        <v>1</v>
      </c>
    </row>
    <row r="130" spans="2:18" ht="16.5" customHeight="1" x14ac:dyDescent="0.2">
      <c r="B130" s="166"/>
      <c r="C130" s="43" t="s">
        <v>161</v>
      </c>
      <c r="D130" s="93" t="s">
        <v>31</v>
      </c>
      <c r="E130" s="26">
        <f t="shared" si="27"/>
        <v>32</v>
      </c>
      <c r="F130" s="26">
        <f t="shared" si="28"/>
        <v>32</v>
      </c>
      <c r="G130" s="44"/>
      <c r="H130" s="44" t="s">
        <v>1</v>
      </c>
      <c r="I130" s="23" t="s">
        <v>1</v>
      </c>
      <c r="J130" s="25"/>
      <c r="K130" s="45"/>
      <c r="L130" s="46">
        <v>0</v>
      </c>
      <c r="M130" s="46">
        <v>4</v>
      </c>
      <c r="N130" s="46">
        <v>0</v>
      </c>
      <c r="O130" s="46">
        <v>0</v>
      </c>
      <c r="P130" s="24">
        <f t="shared" si="29"/>
        <v>2</v>
      </c>
      <c r="Q130" s="47"/>
      <c r="R130" s="2">
        <f t="shared" si="26"/>
        <v>1</v>
      </c>
    </row>
    <row r="131" spans="2:18" ht="16.5" customHeight="1" x14ac:dyDescent="0.2">
      <c r="B131" s="166"/>
      <c r="C131" s="43" t="s">
        <v>162</v>
      </c>
      <c r="D131" s="93" t="s">
        <v>31</v>
      </c>
      <c r="E131" s="26">
        <f t="shared" si="27"/>
        <v>32</v>
      </c>
      <c r="F131" s="26">
        <f t="shared" si="28"/>
        <v>32</v>
      </c>
      <c r="G131" s="44"/>
      <c r="H131" s="44" t="s">
        <v>1</v>
      </c>
      <c r="I131" s="23" t="s">
        <v>1</v>
      </c>
      <c r="J131" s="25"/>
      <c r="K131" s="45"/>
      <c r="L131" s="46">
        <v>0</v>
      </c>
      <c r="M131" s="46">
        <v>0</v>
      </c>
      <c r="N131" s="46">
        <v>4</v>
      </c>
      <c r="O131" s="46">
        <v>0</v>
      </c>
      <c r="P131" s="24">
        <f t="shared" si="29"/>
        <v>2</v>
      </c>
      <c r="Q131" s="47"/>
      <c r="R131" s="2">
        <f t="shared" si="26"/>
        <v>1</v>
      </c>
    </row>
    <row r="132" spans="2:18" ht="16.5" customHeight="1" x14ac:dyDescent="0.2">
      <c r="B132" s="166"/>
      <c r="C132" s="43" t="s">
        <v>163</v>
      </c>
      <c r="D132" s="93" t="s">
        <v>31</v>
      </c>
      <c r="E132" s="26">
        <f t="shared" si="27"/>
        <v>32</v>
      </c>
      <c r="F132" s="26">
        <f t="shared" si="28"/>
        <v>32</v>
      </c>
      <c r="G132" s="44"/>
      <c r="H132" s="44" t="s">
        <v>1</v>
      </c>
      <c r="I132" s="23" t="s">
        <v>1</v>
      </c>
      <c r="J132" s="25"/>
      <c r="K132" s="45"/>
      <c r="L132" s="46">
        <v>0</v>
      </c>
      <c r="M132" s="46">
        <v>0</v>
      </c>
      <c r="N132" s="46">
        <v>0</v>
      </c>
      <c r="O132" s="46">
        <v>4</v>
      </c>
      <c r="P132" s="24">
        <f t="shared" si="29"/>
        <v>2</v>
      </c>
      <c r="Q132" s="47"/>
      <c r="R132" s="2">
        <f t="shared" si="26"/>
        <v>1</v>
      </c>
    </row>
    <row r="133" spans="2:18" ht="16.5" customHeight="1" x14ac:dyDescent="0.2">
      <c r="B133" s="166"/>
      <c r="C133" s="22" t="s">
        <v>94</v>
      </c>
      <c r="D133" s="93" t="s">
        <v>31</v>
      </c>
      <c r="E133" s="26">
        <f t="shared" si="27"/>
        <v>16</v>
      </c>
      <c r="F133" s="26">
        <f t="shared" si="28"/>
        <v>16</v>
      </c>
      <c r="G133" s="44"/>
      <c r="H133" s="44" t="s">
        <v>1</v>
      </c>
      <c r="I133" s="23" t="s">
        <v>1</v>
      </c>
      <c r="J133" s="25"/>
      <c r="K133" s="45"/>
      <c r="L133" s="46">
        <v>2</v>
      </c>
      <c r="M133" s="46">
        <v>0</v>
      </c>
      <c r="N133" s="46">
        <v>0</v>
      </c>
      <c r="O133" s="46">
        <v>0</v>
      </c>
      <c r="P133" s="24">
        <f t="shared" si="29"/>
        <v>1</v>
      </c>
      <c r="Q133" s="47"/>
      <c r="R133" s="2">
        <f t="shared" si="26"/>
        <v>0.5</v>
      </c>
    </row>
    <row r="134" spans="2:18" ht="16.5" customHeight="1" x14ac:dyDescent="0.2">
      <c r="B134" s="166"/>
      <c r="C134" s="22" t="s">
        <v>95</v>
      </c>
      <c r="D134" s="93" t="s">
        <v>31</v>
      </c>
      <c r="E134" s="26">
        <f t="shared" si="27"/>
        <v>16</v>
      </c>
      <c r="F134" s="26">
        <f t="shared" si="28"/>
        <v>16</v>
      </c>
      <c r="G134" s="44"/>
      <c r="H134" s="44" t="s">
        <v>1</v>
      </c>
      <c r="I134" s="23" t="s">
        <v>1</v>
      </c>
      <c r="J134" s="25"/>
      <c r="K134" s="45"/>
      <c r="L134" s="46">
        <v>0</v>
      </c>
      <c r="M134" s="46">
        <v>2</v>
      </c>
      <c r="N134" s="46">
        <v>0</v>
      </c>
      <c r="O134" s="46">
        <v>0</v>
      </c>
      <c r="P134" s="24">
        <f t="shared" si="29"/>
        <v>1</v>
      </c>
      <c r="Q134" s="47"/>
      <c r="R134" s="2">
        <f t="shared" si="26"/>
        <v>0.5</v>
      </c>
    </row>
    <row r="135" spans="2:18" ht="16.5" customHeight="1" x14ac:dyDescent="0.2">
      <c r="B135" s="166"/>
      <c r="C135" s="22" t="s">
        <v>96</v>
      </c>
      <c r="D135" s="93" t="s">
        <v>31</v>
      </c>
      <c r="E135" s="26">
        <f t="shared" si="27"/>
        <v>16</v>
      </c>
      <c r="F135" s="26">
        <f t="shared" si="28"/>
        <v>16</v>
      </c>
      <c r="G135" s="44"/>
      <c r="H135" s="44" t="s">
        <v>1</v>
      </c>
      <c r="I135" s="23" t="s">
        <v>1</v>
      </c>
      <c r="J135" s="25"/>
      <c r="K135" s="45"/>
      <c r="L135" s="46">
        <v>0</v>
      </c>
      <c r="M135" s="46">
        <v>0</v>
      </c>
      <c r="N135" s="46">
        <v>2</v>
      </c>
      <c r="O135" s="46">
        <v>0</v>
      </c>
      <c r="P135" s="24">
        <f t="shared" si="29"/>
        <v>1</v>
      </c>
      <c r="Q135" s="47"/>
      <c r="R135" s="2">
        <f t="shared" si="26"/>
        <v>0.5</v>
      </c>
    </row>
    <row r="136" spans="2:18" ht="16.5" customHeight="1" x14ac:dyDescent="0.2">
      <c r="B136" s="166"/>
      <c r="C136" s="22" t="s">
        <v>97</v>
      </c>
      <c r="D136" s="93" t="s">
        <v>31</v>
      </c>
      <c r="E136" s="26">
        <f t="shared" si="27"/>
        <v>16</v>
      </c>
      <c r="F136" s="26">
        <f t="shared" si="28"/>
        <v>16</v>
      </c>
      <c r="G136" s="45"/>
      <c r="H136" s="23" t="s">
        <v>1</v>
      </c>
      <c r="I136" s="23" t="s">
        <v>1</v>
      </c>
      <c r="J136" s="25"/>
      <c r="K136" s="45"/>
      <c r="L136" s="46">
        <v>0</v>
      </c>
      <c r="M136" s="46">
        <v>0</v>
      </c>
      <c r="N136" s="46">
        <v>0</v>
      </c>
      <c r="O136" s="46">
        <v>2</v>
      </c>
      <c r="P136" s="24">
        <f t="shared" si="29"/>
        <v>1</v>
      </c>
      <c r="Q136" s="47"/>
      <c r="R136" s="2">
        <f t="shared" si="26"/>
        <v>0.5</v>
      </c>
    </row>
    <row r="137" spans="2:18" ht="16.5" customHeight="1" x14ac:dyDescent="0.2">
      <c r="B137" s="166"/>
      <c r="C137" s="22" t="s">
        <v>198</v>
      </c>
      <c r="D137" s="93" t="s">
        <v>31</v>
      </c>
      <c r="E137" s="26">
        <f t="shared" si="27"/>
        <v>16</v>
      </c>
      <c r="F137" s="26">
        <f t="shared" si="28"/>
        <v>16</v>
      </c>
      <c r="G137" s="45"/>
      <c r="H137" s="23" t="s">
        <v>1</v>
      </c>
      <c r="I137" s="23" t="s">
        <v>1</v>
      </c>
      <c r="J137" s="25"/>
      <c r="K137" s="45"/>
      <c r="L137" s="46">
        <v>2</v>
      </c>
      <c r="M137" s="46">
        <v>0</v>
      </c>
      <c r="N137" s="46">
        <v>0</v>
      </c>
      <c r="O137" s="46">
        <v>0</v>
      </c>
      <c r="P137" s="24">
        <f t="shared" si="29"/>
        <v>1</v>
      </c>
      <c r="Q137" s="47"/>
      <c r="R137" s="2">
        <f t="shared" si="26"/>
        <v>0.5</v>
      </c>
    </row>
    <row r="138" spans="2:18" ht="16.5" customHeight="1" x14ac:dyDescent="0.2">
      <c r="B138" s="166"/>
      <c r="C138" s="22" t="s">
        <v>200</v>
      </c>
      <c r="D138" s="93" t="s">
        <v>31</v>
      </c>
      <c r="E138" s="26">
        <f t="shared" si="27"/>
        <v>16</v>
      </c>
      <c r="F138" s="26">
        <f t="shared" si="28"/>
        <v>16</v>
      </c>
      <c r="G138" s="45"/>
      <c r="H138" s="23" t="s">
        <v>1</v>
      </c>
      <c r="I138" s="23" t="s">
        <v>1</v>
      </c>
      <c r="J138" s="25"/>
      <c r="K138" s="45"/>
      <c r="L138" s="46">
        <v>0</v>
      </c>
      <c r="M138" s="46">
        <v>2</v>
      </c>
      <c r="N138" s="46">
        <v>0</v>
      </c>
      <c r="O138" s="46">
        <v>0</v>
      </c>
      <c r="P138" s="24">
        <f t="shared" si="29"/>
        <v>1</v>
      </c>
      <c r="Q138" s="47"/>
      <c r="R138" s="2">
        <f t="shared" si="26"/>
        <v>0.5</v>
      </c>
    </row>
    <row r="139" spans="2:18" ht="16.5" customHeight="1" x14ac:dyDescent="0.2">
      <c r="B139" s="166"/>
      <c r="C139" s="22" t="s">
        <v>199</v>
      </c>
      <c r="D139" s="93" t="s">
        <v>31</v>
      </c>
      <c r="E139" s="26">
        <f t="shared" si="27"/>
        <v>16</v>
      </c>
      <c r="F139" s="26">
        <f t="shared" si="28"/>
        <v>16</v>
      </c>
      <c r="G139" s="45"/>
      <c r="H139" s="23" t="s">
        <v>1</v>
      </c>
      <c r="I139" s="23" t="s">
        <v>1</v>
      </c>
      <c r="J139" s="25"/>
      <c r="K139" s="45"/>
      <c r="L139" s="46">
        <v>0</v>
      </c>
      <c r="M139" s="46">
        <v>0</v>
      </c>
      <c r="N139" s="46">
        <v>2</v>
      </c>
      <c r="O139" s="46">
        <v>0</v>
      </c>
      <c r="P139" s="24">
        <f t="shared" si="29"/>
        <v>1</v>
      </c>
      <c r="Q139" s="47"/>
      <c r="R139" s="2">
        <f t="shared" si="26"/>
        <v>0.5</v>
      </c>
    </row>
    <row r="140" spans="2:18" ht="16.5" customHeight="1" thickBot="1" x14ac:dyDescent="0.25">
      <c r="B140" s="166"/>
      <c r="C140" s="22" t="s">
        <v>201</v>
      </c>
      <c r="D140" s="93" t="s">
        <v>31</v>
      </c>
      <c r="E140" s="26">
        <f t="shared" si="27"/>
        <v>16</v>
      </c>
      <c r="F140" s="26">
        <f t="shared" si="28"/>
        <v>16</v>
      </c>
      <c r="G140" s="88"/>
      <c r="H140" s="23" t="s">
        <v>1</v>
      </c>
      <c r="I140" s="23" t="s">
        <v>1</v>
      </c>
      <c r="J140" s="89"/>
      <c r="K140" s="88"/>
      <c r="L140" s="90">
        <v>0</v>
      </c>
      <c r="M140" s="90">
        <v>0</v>
      </c>
      <c r="N140" s="90">
        <v>0</v>
      </c>
      <c r="O140" s="90">
        <v>2</v>
      </c>
      <c r="P140" s="24">
        <f t="shared" si="29"/>
        <v>1</v>
      </c>
      <c r="Q140" s="47"/>
      <c r="R140" s="2">
        <f t="shared" si="26"/>
        <v>0.5</v>
      </c>
    </row>
    <row r="141" spans="2:18" ht="16.5" customHeight="1" thickBot="1" x14ac:dyDescent="0.25">
      <c r="B141" s="167"/>
      <c r="C141" s="17" t="s">
        <v>11</v>
      </c>
      <c r="D141" s="4"/>
      <c r="E141" s="11">
        <f>SUM(E112:E140)</f>
        <v>640</v>
      </c>
      <c r="F141" s="11">
        <f>SUM(F112:F140)</f>
        <v>896</v>
      </c>
      <c r="G141" s="97">
        <f>SUMIF(D112:D140,"必須",F112:F140)</f>
        <v>896</v>
      </c>
      <c r="H141" s="98">
        <f>SUMIF(D112:D140,"選必",F112:F140)</f>
        <v>0</v>
      </c>
      <c r="I141" s="99">
        <f>SUMIF(D112:D140,"選択",F112:F140)</f>
        <v>0</v>
      </c>
      <c r="J141" s="12"/>
      <c r="K141" s="12"/>
      <c r="L141" s="11">
        <f>SUM(L112:L140)</f>
        <v>20</v>
      </c>
      <c r="M141" s="11">
        <f>SUM(M112:M140)</f>
        <v>20</v>
      </c>
      <c r="N141" s="11">
        <f>SUM(N112:N140)</f>
        <v>20</v>
      </c>
      <c r="O141" s="11">
        <f>SUM(O112:O140)</f>
        <v>20</v>
      </c>
      <c r="P141" s="11">
        <f>SUM(P112:P140)</f>
        <v>40</v>
      </c>
      <c r="Q141" s="47"/>
      <c r="R141" s="2">
        <f t="shared" si="26"/>
        <v>20</v>
      </c>
    </row>
    <row r="142" spans="2:18" ht="16.5" customHeight="1" x14ac:dyDescent="0.2">
      <c r="B142" s="174" t="s">
        <v>248</v>
      </c>
      <c r="C142" s="19" t="s">
        <v>102</v>
      </c>
      <c r="D142" s="92" t="s">
        <v>59</v>
      </c>
      <c r="E142" s="30">
        <f>SUM(L142:O142)*$E$1</f>
        <v>16</v>
      </c>
      <c r="F142" s="131">
        <f>E142*$E$3</f>
        <v>48</v>
      </c>
      <c r="G142" s="29" t="s">
        <v>1</v>
      </c>
      <c r="H142" s="20"/>
      <c r="I142" s="20" t="s">
        <v>1</v>
      </c>
      <c r="J142" s="29"/>
      <c r="K142" s="29"/>
      <c r="L142" s="30">
        <v>2</v>
      </c>
      <c r="M142" s="30">
        <v>0</v>
      </c>
      <c r="N142" s="30">
        <v>0</v>
      </c>
      <c r="O142" s="30">
        <v>0</v>
      </c>
      <c r="P142" s="21">
        <f>E142/$E$2</f>
        <v>1</v>
      </c>
      <c r="Q142" s="47"/>
      <c r="R142" s="2">
        <f t="shared" si="26"/>
        <v>0.5</v>
      </c>
    </row>
    <row r="143" spans="2:18" ht="16.5" customHeight="1" x14ac:dyDescent="0.2">
      <c r="B143" s="175"/>
      <c r="C143" s="43" t="s">
        <v>136</v>
      </c>
      <c r="D143" s="96" t="s">
        <v>59</v>
      </c>
      <c r="E143" s="26">
        <f>SUM(L143:O143)*$E$1</f>
        <v>16</v>
      </c>
      <c r="F143" s="107">
        <f>E143*$E$3</f>
        <v>48</v>
      </c>
      <c r="G143" s="25" t="s">
        <v>1</v>
      </c>
      <c r="H143" s="25"/>
      <c r="I143" s="25" t="s">
        <v>1</v>
      </c>
      <c r="J143" s="25"/>
      <c r="K143" s="25"/>
      <c r="L143" s="26">
        <v>0</v>
      </c>
      <c r="M143" s="26">
        <v>2</v>
      </c>
      <c r="N143" s="26">
        <v>0</v>
      </c>
      <c r="O143" s="26">
        <v>0</v>
      </c>
      <c r="P143" s="24">
        <f>E143/$E$2</f>
        <v>1</v>
      </c>
      <c r="Q143" s="47"/>
      <c r="R143" s="2">
        <f t="shared" si="26"/>
        <v>0.5</v>
      </c>
    </row>
    <row r="144" spans="2:18" ht="16.5" customHeight="1" x14ac:dyDescent="0.2">
      <c r="B144" s="175"/>
      <c r="C144" s="43" t="s">
        <v>137</v>
      </c>
      <c r="D144" s="96" t="s">
        <v>59</v>
      </c>
      <c r="E144" s="26">
        <f t="shared" ref="E144:E156" si="30">SUM(L144:O144)*$E$1</f>
        <v>16</v>
      </c>
      <c r="F144" s="107">
        <f t="shared" ref="F144:F145" si="31">E144*$E$3</f>
        <v>48</v>
      </c>
      <c r="G144" s="45" t="s">
        <v>1</v>
      </c>
      <c r="H144" s="45"/>
      <c r="I144" s="45" t="s">
        <v>1</v>
      </c>
      <c r="J144" s="45"/>
      <c r="K144" s="45"/>
      <c r="L144" s="46">
        <v>0</v>
      </c>
      <c r="M144" s="46">
        <v>0</v>
      </c>
      <c r="N144" s="46">
        <v>2</v>
      </c>
      <c r="O144" s="46">
        <v>0</v>
      </c>
      <c r="P144" s="24">
        <f t="shared" ref="P144:P157" si="32">E144/$E$2</f>
        <v>1</v>
      </c>
      <c r="Q144" s="47"/>
      <c r="R144" s="2">
        <f t="shared" ref="R144:R157" si="33">SUM(L144:O144)/4</f>
        <v>0.5</v>
      </c>
    </row>
    <row r="145" spans="2:18" ht="16.5" customHeight="1" x14ac:dyDescent="0.2">
      <c r="B145" s="175"/>
      <c r="C145" s="43" t="s">
        <v>138</v>
      </c>
      <c r="D145" s="96" t="s">
        <v>59</v>
      </c>
      <c r="E145" s="26">
        <f t="shared" si="30"/>
        <v>16</v>
      </c>
      <c r="F145" s="107">
        <f t="shared" si="31"/>
        <v>48</v>
      </c>
      <c r="G145" s="45" t="s">
        <v>1</v>
      </c>
      <c r="H145" s="45"/>
      <c r="I145" s="45" t="s">
        <v>1</v>
      </c>
      <c r="J145" s="45"/>
      <c r="K145" s="45"/>
      <c r="L145" s="46">
        <v>0</v>
      </c>
      <c r="M145" s="46">
        <v>0</v>
      </c>
      <c r="N145" s="46">
        <v>0</v>
      </c>
      <c r="O145" s="46">
        <v>2</v>
      </c>
      <c r="P145" s="24">
        <f t="shared" si="32"/>
        <v>1</v>
      </c>
      <c r="Q145" s="47"/>
      <c r="R145" s="2">
        <f t="shared" si="33"/>
        <v>0.5</v>
      </c>
    </row>
    <row r="146" spans="2:18" ht="16.5" customHeight="1" x14ac:dyDescent="0.2">
      <c r="B146" s="175"/>
      <c r="C146" s="43" t="s">
        <v>204</v>
      </c>
      <c r="D146" s="96" t="s">
        <v>59</v>
      </c>
      <c r="E146" s="26">
        <f t="shared" si="30"/>
        <v>64</v>
      </c>
      <c r="F146" s="26">
        <f t="shared" ref="F146:F157" si="34">E146</f>
        <v>64</v>
      </c>
      <c r="G146" s="45" t="s">
        <v>1</v>
      </c>
      <c r="H146" s="45"/>
      <c r="I146" s="45" t="s">
        <v>1</v>
      </c>
      <c r="J146" s="45"/>
      <c r="K146" s="45"/>
      <c r="L146" s="46">
        <v>2</v>
      </c>
      <c r="M146" s="46">
        <v>2</v>
      </c>
      <c r="N146" s="46">
        <v>2</v>
      </c>
      <c r="O146" s="46">
        <v>2</v>
      </c>
      <c r="P146" s="24">
        <f t="shared" si="32"/>
        <v>4</v>
      </c>
      <c r="Q146" s="47"/>
      <c r="R146" s="2">
        <f t="shared" si="33"/>
        <v>2</v>
      </c>
    </row>
    <row r="147" spans="2:18" ht="16.5" customHeight="1" x14ac:dyDescent="0.2">
      <c r="B147" s="175"/>
      <c r="C147" s="43" t="s">
        <v>205</v>
      </c>
      <c r="D147" s="96" t="s">
        <v>59</v>
      </c>
      <c r="E147" s="26">
        <f t="shared" ref="E147" si="35">SUM(L147:O147)*$E$1</f>
        <v>64</v>
      </c>
      <c r="F147" s="26">
        <f t="shared" ref="F147" si="36">E147</f>
        <v>64</v>
      </c>
      <c r="G147" s="45" t="s">
        <v>1</v>
      </c>
      <c r="H147" s="45"/>
      <c r="I147" s="45" t="s">
        <v>1</v>
      </c>
      <c r="J147" s="45"/>
      <c r="K147" s="45"/>
      <c r="L147" s="46">
        <v>2</v>
      </c>
      <c r="M147" s="46">
        <v>2</v>
      </c>
      <c r="N147" s="46">
        <v>2</v>
      </c>
      <c r="O147" s="46">
        <v>2</v>
      </c>
      <c r="P147" s="24">
        <f t="shared" si="32"/>
        <v>4</v>
      </c>
      <c r="Q147" s="47"/>
      <c r="R147" s="2">
        <f t="shared" si="33"/>
        <v>2</v>
      </c>
    </row>
    <row r="148" spans="2:18" ht="16.5" customHeight="1" x14ac:dyDescent="0.2">
      <c r="B148" s="175"/>
      <c r="C148" s="43" t="s">
        <v>139</v>
      </c>
      <c r="D148" s="96" t="s">
        <v>59</v>
      </c>
      <c r="E148" s="26">
        <f t="shared" si="30"/>
        <v>64</v>
      </c>
      <c r="F148" s="26">
        <f t="shared" si="34"/>
        <v>64</v>
      </c>
      <c r="G148" s="45" t="s">
        <v>1</v>
      </c>
      <c r="H148" s="45"/>
      <c r="I148" s="45" t="s">
        <v>1</v>
      </c>
      <c r="J148" s="45"/>
      <c r="K148" s="45"/>
      <c r="L148" s="46">
        <v>2</v>
      </c>
      <c r="M148" s="46">
        <v>2</v>
      </c>
      <c r="N148" s="46">
        <v>2</v>
      </c>
      <c r="O148" s="46">
        <v>2</v>
      </c>
      <c r="P148" s="24">
        <f t="shared" si="32"/>
        <v>4</v>
      </c>
      <c r="Q148" s="47"/>
      <c r="R148" s="2">
        <f t="shared" si="33"/>
        <v>2</v>
      </c>
    </row>
    <row r="149" spans="2:18" ht="16.5" customHeight="1" x14ac:dyDescent="0.2">
      <c r="B149" s="175"/>
      <c r="C149" s="43" t="s">
        <v>140</v>
      </c>
      <c r="D149" s="96" t="s">
        <v>59</v>
      </c>
      <c r="E149" s="26">
        <f t="shared" si="30"/>
        <v>16</v>
      </c>
      <c r="F149" s="86">
        <f>E149*$E$3</f>
        <v>48</v>
      </c>
      <c r="G149" s="45"/>
      <c r="H149" s="45" t="s">
        <v>1</v>
      </c>
      <c r="I149" s="45" t="s">
        <v>1</v>
      </c>
      <c r="J149" s="45"/>
      <c r="K149" s="45"/>
      <c r="L149" s="46">
        <v>2</v>
      </c>
      <c r="M149" s="46">
        <v>0</v>
      </c>
      <c r="N149" s="46">
        <v>0</v>
      </c>
      <c r="O149" s="46">
        <v>0</v>
      </c>
      <c r="P149" s="24">
        <f t="shared" si="32"/>
        <v>1</v>
      </c>
      <c r="Q149" s="47"/>
      <c r="R149" s="2">
        <f t="shared" si="33"/>
        <v>0.5</v>
      </c>
    </row>
    <row r="150" spans="2:18" ht="16.5" customHeight="1" x14ac:dyDescent="0.2">
      <c r="B150" s="175"/>
      <c r="C150" s="43" t="s">
        <v>141</v>
      </c>
      <c r="D150" s="96" t="s">
        <v>59</v>
      </c>
      <c r="E150" s="26">
        <f t="shared" si="30"/>
        <v>16</v>
      </c>
      <c r="F150" s="86">
        <f>E150*$E$3</f>
        <v>48</v>
      </c>
      <c r="G150" s="45"/>
      <c r="H150" s="45" t="s">
        <v>1</v>
      </c>
      <c r="I150" s="45" t="s">
        <v>1</v>
      </c>
      <c r="J150" s="45"/>
      <c r="K150" s="45"/>
      <c r="L150" s="46">
        <v>0</v>
      </c>
      <c r="M150" s="46">
        <v>2</v>
      </c>
      <c r="N150" s="46">
        <v>0</v>
      </c>
      <c r="O150" s="46">
        <v>0</v>
      </c>
      <c r="P150" s="24">
        <f t="shared" si="32"/>
        <v>1</v>
      </c>
      <c r="Q150" s="47"/>
      <c r="R150" s="2">
        <f t="shared" si="33"/>
        <v>0.5</v>
      </c>
    </row>
    <row r="151" spans="2:18" ht="16.5" customHeight="1" x14ac:dyDescent="0.2">
      <c r="B151" s="175"/>
      <c r="C151" s="43" t="s">
        <v>142</v>
      </c>
      <c r="D151" s="96" t="s">
        <v>59</v>
      </c>
      <c r="E151" s="26">
        <f t="shared" si="30"/>
        <v>16</v>
      </c>
      <c r="F151" s="86">
        <f>E151*$E$3</f>
        <v>48</v>
      </c>
      <c r="G151" s="45"/>
      <c r="H151" s="45" t="s">
        <v>1</v>
      </c>
      <c r="I151" s="45" t="s">
        <v>1</v>
      </c>
      <c r="J151" s="45"/>
      <c r="K151" s="45"/>
      <c r="L151" s="46">
        <v>0</v>
      </c>
      <c r="M151" s="46">
        <v>0</v>
      </c>
      <c r="N151" s="46">
        <v>2</v>
      </c>
      <c r="O151" s="46">
        <v>0</v>
      </c>
      <c r="P151" s="24">
        <f t="shared" si="32"/>
        <v>1</v>
      </c>
      <c r="Q151" s="47"/>
      <c r="R151" s="2">
        <f t="shared" si="33"/>
        <v>0.5</v>
      </c>
    </row>
    <row r="152" spans="2:18" ht="16.5" customHeight="1" x14ac:dyDescent="0.2">
      <c r="B152" s="175"/>
      <c r="C152" s="43" t="s">
        <v>143</v>
      </c>
      <c r="D152" s="96" t="s">
        <v>59</v>
      </c>
      <c r="E152" s="26">
        <f t="shared" si="30"/>
        <v>16</v>
      </c>
      <c r="F152" s="86">
        <f>E152*$E$3</f>
        <v>48</v>
      </c>
      <c r="G152" s="45"/>
      <c r="H152" s="45" t="s">
        <v>1</v>
      </c>
      <c r="I152" s="45" t="s">
        <v>1</v>
      </c>
      <c r="J152" s="45"/>
      <c r="K152" s="45"/>
      <c r="L152" s="46">
        <v>0</v>
      </c>
      <c r="M152" s="46">
        <v>0</v>
      </c>
      <c r="N152" s="46">
        <v>0</v>
      </c>
      <c r="O152" s="46">
        <v>2</v>
      </c>
      <c r="P152" s="24">
        <f t="shared" si="32"/>
        <v>1</v>
      </c>
      <c r="Q152" s="47"/>
      <c r="R152" s="2">
        <f t="shared" si="33"/>
        <v>0.5</v>
      </c>
    </row>
    <row r="153" spans="2:18" ht="16.5" customHeight="1" x14ac:dyDescent="0.2">
      <c r="B153" s="175"/>
      <c r="C153" s="43" t="s">
        <v>147</v>
      </c>
      <c r="D153" s="96" t="s">
        <v>59</v>
      </c>
      <c r="E153" s="26">
        <f t="shared" si="30"/>
        <v>64</v>
      </c>
      <c r="F153" s="26">
        <f t="shared" si="34"/>
        <v>64</v>
      </c>
      <c r="G153" s="45"/>
      <c r="H153" s="45" t="s">
        <v>1</v>
      </c>
      <c r="I153" s="45" t="s">
        <v>1</v>
      </c>
      <c r="J153" s="45"/>
      <c r="K153" s="45"/>
      <c r="L153" s="46">
        <v>4</v>
      </c>
      <c r="M153" s="46">
        <v>4</v>
      </c>
      <c r="N153" s="46">
        <v>0</v>
      </c>
      <c r="O153" s="46">
        <v>0</v>
      </c>
      <c r="P153" s="24">
        <f t="shared" si="32"/>
        <v>4</v>
      </c>
      <c r="Q153" s="47"/>
      <c r="R153" s="2">
        <f t="shared" si="33"/>
        <v>2</v>
      </c>
    </row>
    <row r="154" spans="2:18" ht="16.5" customHeight="1" x14ac:dyDescent="0.2">
      <c r="B154" s="175"/>
      <c r="C154" s="43" t="s">
        <v>148</v>
      </c>
      <c r="D154" s="96" t="s">
        <v>59</v>
      </c>
      <c r="E154" s="26">
        <f t="shared" si="30"/>
        <v>32</v>
      </c>
      <c r="F154" s="26">
        <f t="shared" si="34"/>
        <v>32</v>
      </c>
      <c r="G154" s="45"/>
      <c r="H154" s="45" t="s">
        <v>1</v>
      </c>
      <c r="I154" s="45" t="s">
        <v>1</v>
      </c>
      <c r="J154" s="45"/>
      <c r="K154" s="45"/>
      <c r="L154" s="46">
        <v>4</v>
      </c>
      <c r="M154" s="46">
        <v>0</v>
      </c>
      <c r="N154" s="46">
        <v>0</v>
      </c>
      <c r="O154" s="46">
        <v>0</v>
      </c>
      <c r="P154" s="24">
        <f t="shared" si="32"/>
        <v>2</v>
      </c>
      <c r="Q154" s="47"/>
      <c r="R154" s="2">
        <f t="shared" si="33"/>
        <v>1</v>
      </c>
    </row>
    <row r="155" spans="2:18" ht="16.5" customHeight="1" x14ac:dyDescent="0.2">
      <c r="B155" s="175"/>
      <c r="C155" s="43" t="s">
        <v>149</v>
      </c>
      <c r="D155" s="96" t="s">
        <v>59</v>
      </c>
      <c r="E155" s="26">
        <f t="shared" si="30"/>
        <v>32</v>
      </c>
      <c r="F155" s="26">
        <f t="shared" si="34"/>
        <v>32</v>
      </c>
      <c r="G155" s="45"/>
      <c r="H155" s="45" t="s">
        <v>1</v>
      </c>
      <c r="I155" s="45" t="s">
        <v>1</v>
      </c>
      <c r="J155" s="45"/>
      <c r="K155" s="45"/>
      <c r="L155" s="46">
        <v>0</v>
      </c>
      <c r="M155" s="46">
        <v>4</v>
      </c>
      <c r="N155" s="46">
        <v>0</v>
      </c>
      <c r="O155" s="46">
        <v>0</v>
      </c>
      <c r="P155" s="24">
        <f t="shared" si="32"/>
        <v>2</v>
      </c>
      <c r="Q155" s="47"/>
      <c r="R155" s="2">
        <f t="shared" si="33"/>
        <v>1</v>
      </c>
    </row>
    <row r="156" spans="2:18" ht="16.5" customHeight="1" x14ac:dyDescent="0.2">
      <c r="B156" s="175"/>
      <c r="C156" s="43" t="s">
        <v>104</v>
      </c>
      <c r="D156" s="96" t="s">
        <v>59</v>
      </c>
      <c r="E156" s="26">
        <f t="shared" si="30"/>
        <v>64</v>
      </c>
      <c r="F156" s="26">
        <f t="shared" si="34"/>
        <v>64</v>
      </c>
      <c r="G156" s="45"/>
      <c r="H156" s="45" t="s">
        <v>1</v>
      </c>
      <c r="I156" s="45" t="s">
        <v>1</v>
      </c>
      <c r="J156" s="45"/>
      <c r="K156" s="45"/>
      <c r="L156" s="46">
        <v>2</v>
      </c>
      <c r="M156" s="46">
        <v>2</v>
      </c>
      <c r="N156" s="46">
        <v>2</v>
      </c>
      <c r="O156" s="46">
        <v>2</v>
      </c>
      <c r="P156" s="24">
        <f t="shared" si="32"/>
        <v>4</v>
      </c>
      <c r="Q156" s="47"/>
      <c r="R156" s="2">
        <f t="shared" si="33"/>
        <v>2</v>
      </c>
    </row>
    <row r="157" spans="2:18" ht="16.5" customHeight="1" thickBot="1" x14ac:dyDescent="0.25">
      <c r="B157" s="175"/>
      <c r="C157" s="22" t="s">
        <v>105</v>
      </c>
      <c r="D157" s="96" t="s">
        <v>59</v>
      </c>
      <c r="E157" s="26">
        <f t="shared" ref="E157" si="37">SUM(L157:O157)*$E$1</f>
        <v>128</v>
      </c>
      <c r="F157" s="26">
        <f t="shared" si="34"/>
        <v>128</v>
      </c>
      <c r="G157" s="45"/>
      <c r="H157" s="45" t="s">
        <v>1</v>
      </c>
      <c r="I157" s="45" t="s">
        <v>1</v>
      </c>
      <c r="J157" s="45"/>
      <c r="K157" s="45"/>
      <c r="L157" s="46">
        <v>0</v>
      </c>
      <c r="M157" s="46">
        <v>0</v>
      </c>
      <c r="N157" s="46">
        <v>8</v>
      </c>
      <c r="O157" s="46">
        <v>8</v>
      </c>
      <c r="P157" s="24">
        <f t="shared" si="32"/>
        <v>8</v>
      </c>
      <c r="Q157" s="47"/>
      <c r="R157" s="2">
        <f t="shared" ref="R157:R158" si="38">SUM(L157:O157)/4</f>
        <v>4</v>
      </c>
    </row>
    <row r="158" spans="2:18" ht="16.5" customHeight="1" thickBot="1" x14ac:dyDescent="0.25">
      <c r="B158" s="176"/>
      <c r="C158" s="33" t="s">
        <v>11</v>
      </c>
      <c r="D158" s="5"/>
      <c r="E158" s="11">
        <f>SUM(E142:E157)</f>
        <v>640</v>
      </c>
      <c r="F158" s="11">
        <f>SUM(F142:F157)</f>
        <v>896</v>
      </c>
      <c r="G158" s="97">
        <f>SUMIF(D142:D157,"必須",F142:F157)</f>
        <v>896</v>
      </c>
      <c r="H158" s="98">
        <f>SUMIF(D142:D157,"選必",F142:F157)</f>
        <v>0</v>
      </c>
      <c r="I158" s="99">
        <f>SUMIF(D142:D157,"選択",F142:F157)</f>
        <v>0</v>
      </c>
      <c r="J158" s="12"/>
      <c r="K158" s="12"/>
      <c r="L158" s="11">
        <f>SUM(L142:L157)</f>
        <v>20</v>
      </c>
      <c r="M158" s="11">
        <f>SUM(M142:M157)</f>
        <v>20</v>
      </c>
      <c r="N158" s="11">
        <f>SUM(N142:N157)</f>
        <v>20</v>
      </c>
      <c r="O158" s="11">
        <f>SUM(O142:O157)</f>
        <v>20</v>
      </c>
      <c r="P158" s="11">
        <f>SUM(P142:P157)</f>
        <v>40</v>
      </c>
      <c r="Q158" s="47"/>
      <c r="R158" s="2">
        <f t="shared" si="38"/>
        <v>20</v>
      </c>
    </row>
    <row r="159" spans="2:18" ht="16.5" customHeight="1" thickBot="1" x14ac:dyDescent="0.25">
      <c r="B159" s="55"/>
      <c r="C159" s="48"/>
      <c r="D159" s="13"/>
      <c r="E159" s="13"/>
      <c r="F159" s="13"/>
      <c r="G159" s="47"/>
      <c r="H159" s="47"/>
      <c r="I159" s="47"/>
      <c r="J159" s="47"/>
      <c r="K159" s="47"/>
      <c r="L159" s="13"/>
      <c r="M159" s="13"/>
      <c r="N159" s="13"/>
      <c r="O159" s="13"/>
      <c r="P159" s="13"/>
      <c r="Q159" s="47"/>
    </row>
    <row r="160" spans="2:18" ht="16.5" customHeight="1" thickBot="1" x14ac:dyDescent="0.25">
      <c r="C160" s="35"/>
      <c r="D160" s="34"/>
      <c r="E160" s="34"/>
      <c r="F160" s="34"/>
      <c r="G160" s="34"/>
      <c r="H160" s="4" t="s">
        <v>12</v>
      </c>
      <c r="I160" s="148" t="s">
        <v>8</v>
      </c>
      <c r="J160" s="149"/>
      <c r="K160" s="150" t="s">
        <v>57</v>
      </c>
      <c r="L160" s="151"/>
      <c r="M160" s="85" t="s">
        <v>58</v>
      </c>
      <c r="N160" s="72"/>
      <c r="O160" s="73"/>
      <c r="P160" s="74"/>
      <c r="Q160" s="36"/>
    </row>
    <row r="161" spans="2:17" ht="16.5" customHeight="1" x14ac:dyDescent="0.2">
      <c r="B161" s="6"/>
      <c r="C161" s="35"/>
      <c r="D161" s="14"/>
      <c r="E161" s="18"/>
      <c r="F161" s="18"/>
      <c r="G161" s="34"/>
      <c r="H161" s="7" t="s">
        <v>13</v>
      </c>
      <c r="I161" s="37">
        <f>SUMIF(G80:G110,"○",F80:F110)</f>
        <v>256</v>
      </c>
      <c r="J161" s="38">
        <f>I161/M161</f>
        <v>0.2857142857142857</v>
      </c>
      <c r="K161" s="63">
        <f>SUMIF(H80:H110,"○",F80:F110)</f>
        <v>640</v>
      </c>
      <c r="L161" s="64">
        <f>K161/M161</f>
        <v>0.7142857142857143</v>
      </c>
      <c r="M161" s="71">
        <f>F111</f>
        <v>896</v>
      </c>
      <c r="N161" s="75"/>
      <c r="O161" s="76"/>
      <c r="P161" s="77"/>
      <c r="Q161" s="36"/>
    </row>
    <row r="162" spans="2:17" ht="16.5" customHeight="1" x14ac:dyDescent="0.2">
      <c r="C162" s="35"/>
      <c r="D162" s="14"/>
      <c r="E162" s="18"/>
      <c r="F162" s="18"/>
      <c r="G162" s="34"/>
      <c r="H162" s="8" t="s">
        <v>14</v>
      </c>
      <c r="I162" s="39">
        <f>SUMIF(G112:G140,"○",F112:F140)</f>
        <v>256</v>
      </c>
      <c r="J162" s="40">
        <f>I162/M162</f>
        <v>0.2857142857142857</v>
      </c>
      <c r="K162" s="65">
        <f>SUMIF(H112:H140,"○",F112:F140)</f>
        <v>640</v>
      </c>
      <c r="L162" s="66">
        <f>K162/M162</f>
        <v>0.7142857142857143</v>
      </c>
      <c r="M162" s="39">
        <f>F141</f>
        <v>896</v>
      </c>
      <c r="N162" s="75"/>
      <c r="O162" s="76"/>
      <c r="P162" s="77"/>
      <c r="Q162" s="36"/>
    </row>
    <row r="163" spans="2:17" ht="16.5" customHeight="1" thickBot="1" x14ac:dyDescent="0.25">
      <c r="C163" s="35"/>
      <c r="D163" s="14"/>
      <c r="E163" s="18"/>
      <c r="F163" s="18"/>
      <c r="G163" s="34"/>
      <c r="H163" s="9" t="s">
        <v>17</v>
      </c>
      <c r="I163" s="41">
        <f>SUMIF(G142:G157,"○",F142:F157)</f>
        <v>384</v>
      </c>
      <c r="J163" s="42">
        <f>I163/M163</f>
        <v>0.42857142857142855</v>
      </c>
      <c r="K163" s="67">
        <f>SUMIF(H142:H157,"○",F142:F157)</f>
        <v>512</v>
      </c>
      <c r="L163" s="68">
        <f>K163/M163</f>
        <v>0.5714285714285714</v>
      </c>
      <c r="M163" s="41">
        <f>F158</f>
        <v>896</v>
      </c>
      <c r="N163" s="75"/>
      <c r="O163" s="76"/>
      <c r="P163" s="77"/>
      <c r="Q163" s="36"/>
    </row>
    <row r="164" spans="2:17" ht="16.5" customHeight="1" thickBot="1" x14ac:dyDescent="0.25">
      <c r="C164" s="35"/>
      <c r="D164" s="14"/>
      <c r="E164" s="18"/>
      <c r="F164" s="18"/>
      <c r="G164" s="34"/>
      <c r="H164" s="52" t="s">
        <v>11</v>
      </c>
      <c r="I164" s="53">
        <f>SUM(I161:I163)</f>
        <v>896</v>
      </c>
      <c r="J164" s="54">
        <f>I164/M164</f>
        <v>0.33333333333333331</v>
      </c>
      <c r="K164" s="69">
        <f>SUM(K161:K163)</f>
        <v>1792</v>
      </c>
      <c r="L164" s="70">
        <f>K164/M164</f>
        <v>0.66666666666666663</v>
      </c>
      <c r="M164" s="53">
        <f>SUM(M161:M163)</f>
        <v>2688</v>
      </c>
      <c r="N164" s="75"/>
      <c r="O164" s="76"/>
      <c r="P164" s="77"/>
      <c r="Q164" s="36"/>
    </row>
    <row r="165" spans="2:17" ht="16.5" customHeight="1" x14ac:dyDescent="0.2">
      <c r="Q165" s="36"/>
    </row>
  </sheetData>
  <mergeCells count="29">
    <mergeCell ref="B40:B69"/>
    <mergeCell ref="B6:B7"/>
    <mergeCell ref="C6:C7"/>
    <mergeCell ref="D6:D7"/>
    <mergeCell ref="E6:E7"/>
    <mergeCell ref="I6:J6"/>
    <mergeCell ref="K6:K7"/>
    <mergeCell ref="L6:O6"/>
    <mergeCell ref="P6:P7"/>
    <mergeCell ref="B8:B39"/>
    <mergeCell ref="F6:F7"/>
    <mergeCell ref="G6:H6"/>
    <mergeCell ref="I71:J71"/>
    <mergeCell ref="K71:L71"/>
    <mergeCell ref="B78:B79"/>
    <mergeCell ref="C78:C79"/>
    <mergeCell ref="D78:D79"/>
    <mergeCell ref="E78:E79"/>
    <mergeCell ref="F78:F79"/>
    <mergeCell ref="G78:H78"/>
    <mergeCell ref="I78:J78"/>
    <mergeCell ref="K78:K79"/>
    <mergeCell ref="L78:O78"/>
    <mergeCell ref="P78:P79"/>
    <mergeCell ref="B80:B111"/>
    <mergeCell ref="B112:B141"/>
    <mergeCell ref="B142:B158"/>
    <mergeCell ref="I160:J160"/>
    <mergeCell ref="K160:L160"/>
  </mergeCells>
  <phoneticPr fontId="1"/>
  <pageMargins left="0.78740157480314965" right="0.78740157480314965" top="0.19685039370078741" bottom="0.23622047244094491" header="0" footer="0"/>
  <pageSetup paperSize="8" scale="88" fitToHeight="0" orientation="portrait" r:id="rId1"/>
  <headerFooter alignWithMargins="0"/>
  <rowBreaks count="2" manualBreakCount="2">
    <brk id="75" max="16383" man="1"/>
    <brk id="1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コンピュータ教育学院＿一般</vt:lpstr>
      <vt:lpstr>ビジネスカレッジ＿一般</vt:lpstr>
      <vt:lpstr>コンピュータ教育学院＿留学</vt:lpstr>
      <vt:lpstr>ビジネスカレッジ＿留学</vt:lpstr>
      <vt:lpstr>コンピュータ教育学院＿一般!Print_Area</vt:lpstr>
      <vt:lpstr>コンピュータ教育学院＿留学!Print_Area</vt:lpstr>
      <vt:lpstr>ビジネスカレッジ＿一般!Print_Area</vt:lpstr>
      <vt:lpstr>ビジネスカレッジ＿留学!Print_Area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admin</cp:lastModifiedBy>
  <cp:lastPrinted>2020-01-20T00:06:55Z</cp:lastPrinted>
  <dcterms:created xsi:type="dcterms:W3CDTF">2016-08-04T02:07:40Z</dcterms:created>
  <dcterms:modified xsi:type="dcterms:W3CDTF">2020-06-09T23:35:57Z</dcterms:modified>
</cp:coreProperties>
</file>